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<sst xmlns="http://schemas.openxmlformats.org/spreadsheetml/2006/main" count="221" uniqueCount="111">
  <si>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</si>
  <si>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</si>
  <si>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</si>
  <si>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</si>
  <si>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</si>
  <si>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</si>
  <si>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</si>
  <si>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</si>
  <si>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</si>
  <si>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</si>
  <si>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</si>
  <si>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</si>
  <si>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</si>
  <si>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</si>
  <si>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</si>
  <si>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</si>
  <si>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</si>
  <si>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</si>
  <si>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</si>
  <si>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</si>
  <si>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</si>
  <si>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</si>
  <si>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</si>
  <si>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</si>
  <si>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</si>
  <si>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</si>
  <si>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</si>
  <si>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</si>
  <si>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</si>
  <si>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</si>
  <si>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</si>
  <si>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</si>
  <si>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</si>
  <si>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</si>
  <si>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</si>
  <si>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</si>
  <si>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</si>
  <si>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</si>
  <si>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</si>
  <si>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</si>
  <si>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</si>
  <si>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</si>
  <si>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</si>
  <si>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</si>
  <si>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</si>
  <si>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</si>
  <si>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</si>
  <si>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</si>
  <si>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</si>
  <si>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</si>
  <si>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</si>
  <si>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</si>
  <si>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</si>
  <si>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</si>
  <si>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</si>
  <si>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</si>
  <si>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</si>
  <si>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</si>
  <si>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</si>
  <si>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</si>
  <si>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</si>
  <si>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</si>
  <si>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</si>
  <si>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</si>
  <si>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</si>
  <si>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</si>
  <si>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</si>
  <si>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</si>
  <si>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</si>
  <si>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</si>
  <si>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</si>
  <si>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</si>
  <si>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</si>
  <si>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</si>
  <si>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</si>
  <si>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</si>
  <si>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</si>
  <si>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</si>
  <si>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</si>
  <si>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</si>
  <si>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</si>
  <si>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</si>
  <si>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</si>
  <si>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</si>
  <si>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</si>
  <si>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</si>
  <si>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</si>
  <si>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</si>
  <si>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</si>
  <si>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</si>
  <si>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</si>
  <si>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</si>
  <si>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</si>
  <si>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</si>
  <si>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</si>
  <si>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</si>
  <si>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</si>
  <si>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</si>
  <si>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</si>
  <si>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</si>
  <si>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</si>
  <si>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</si>
  <si>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</si>
  <si>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</si>
  <si>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</si>
  <si>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</si>
  <si>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</si>
  <si>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</si>
  <si>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平成13年度から供用開始しており、現在大規模な施設の更新時期は迎えていない。
　今後は、長寿命化計画等により計画的に施設更新を行う。</t>
    <rPh sb="1" eb="3">
      <t>ヘイセイ</t>
    </rPh>
    <rPh sb="5" eb="6">
      <t>ネン</t>
    </rPh>
    <rPh sb="6" eb="7">
      <t>ド</t>
    </rPh>
    <rPh sb="9" eb="11">
      <t>キョウヨウ</t>
    </rPh>
    <rPh sb="11" eb="13">
      <t>カイシ</t>
    </rPh>
    <rPh sb="18" eb="20">
      <t>ゲンザイ</t>
    </rPh>
    <rPh sb="20" eb="23">
      <t>ダイキボ</t>
    </rPh>
    <rPh sb="24" eb="26">
      <t>シセツ</t>
    </rPh>
    <rPh sb="27" eb="29">
      <t>コウシン</t>
    </rPh>
    <rPh sb="29" eb="31">
      <t>ジキ</t>
    </rPh>
    <rPh sb="32" eb="33">
      <t>ムカ</t>
    </rPh>
    <rPh sb="41" eb="43">
      <t>コンゴ</t>
    </rPh>
    <rPh sb="45" eb="46">
      <t>チョウ</t>
    </rPh>
    <rPh sb="46" eb="49">
      <t>ジュミョウカ</t>
    </rPh>
    <rPh sb="49" eb="51">
      <t>ケイカク</t>
    </rPh>
    <rPh sb="51" eb="52">
      <t>トウ</t>
    </rPh>
    <rPh sb="55" eb="58">
      <t>ケイカクテキ</t>
    </rPh>
    <rPh sb="59" eb="61">
      <t>シセツ</t>
    </rPh>
    <rPh sb="61" eb="63">
      <t>コウシン</t>
    </rPh>
    <rPh sb="64" eb="65">
      <t>オコナ</t>
    </rPh>
    <phoneticPr fontId="1"/>
  </si>
  <si>
    <t>　今後人口が減少する中、経営の健全性と効率性を高めるため、加入促進による水洗化率の向上と、将来を見据えた収入を確保するとともに、統廃合も含めた計画的な施設更新と維持管理を行う必要がある。</t>
    <rPh sb="23" eb="24">
      <t>タカ</t>
    </rPh>
    <rPh sb="52" eb="54">
      <t>シュウニュウ</t>
    </rPh>
    <rPh sb="55" eb="57">
      <t>カクホ</t>
    </rPh>
    <rPh sb="71" eb="74">
      <t>ケイカクテキ</t>
    </rPh>
    <rPh sb="75" eb="77">
      <t>シセツ</t>
    </rPh>
    <rPh sb="77" eb="79">
      <t>コウシン</t>
    </rPh>
    <rPh sb="80" eb="82">
      <t>イジ</t>
    </rPh>
    <rPh sb="82" eb="84">
      <t>カンリ</t>
    </rPh>
    <rPh sb="85" eb="86">
      <t>オコナ</t>
    </rPh>
    <rPh sb="87" eb="89">
      <t>ヒツヨウ</t>
    </rPh>
    <phoneticPr fontId="1"/>
  </si>
  <si>
    <t xml:space="preserve"> 単年度の収支を表す収益的収支比率は、H26年度が86.19%で、新規加入による使用料増加により、改善傾向にある。
 また、現在処理区域内人口のうち、実際に水洗便所を設置して汚水処理している方の割合を示す水洗化率は、事業の完成から間もないため、H26年度が69.07%と低く、使用料で回収すべき経費を、どの程度使用料で賄えているかを表した経費回収率も、適正な使用料収入が確保されていないため、60.75%と低い数値となっている。</t>
    <rPh sb="1" eb="2">
      <t>タン</t>
    </rPh>
    <rPh sb="2" eb="4">
      <t>ネンド</t>
    </rPh>
    <rPh sb="5" eb="7">
      <t>シュウシ</t>
    </rPh>
    <rPh sb="8" eb="9">
      <t>アラワ</t>
    </rPh>
    <rPh sb="10" eb="13">
      <t>シュウエキテキ</t>
    </rPh>
    <rPh sb="13" eb="15">
      <t>シュウシ</t>
    </rPh>
    <rPh sb="15" eb="17">
      <t>ヒリツ</t>
    </rPh>
    <rPh sb="22" eb="23">
      <t>ネン</t>
    </rPh>
    <rPh sb="23" eb="24">
      <t>ド</t>
    </rPh>
    <rPh sb="33" eb="35">
      <t>シンキ</t>
    </rPh>
    <rPh sb="35" eb="37">
      <t>カニュウ</t>
    </rPh>
    <rPh sb="40" eb="43">
      <t>シヨウリョウ</t>
    </rPh>
    <rPh sb="44" eb="45">
      <t>カ</t>
    </rPh>
    <rPh sb="49" eb="51">
      <t>カイゼン</t>
    </rPh>
    <rPh sb="51" eb="53">
      <t>ケイコウ</t>
    </rPh>
    <rPh sb="205" eb="207">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</si>
</sst>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387200"/>
        <c:axId val="1564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0.18</c:v>
                </c:pt>
                <c:pt idx="3" formatCode="#,##0.00;&quot;△&quot;#,##0.00;&quot;-&quot;">
                  <c:v>0.19</c:v>
                </c:pt>
                <c:pt idx="4" formatCode="#,##0.00;&quot;△&quot;#,##0.00;&quot;-&quot;">
                  <c:v>0.17</c:v>
                </c:pt>
              </c:numCache>
            </c:numRef>
          </c:val>
          <c:smooth val="0"/>
        </c:ser>
        <c:dLbls>
          <c:showLegendKey val="0"/>
          <c:showVal val="0"/>
          <c:showCatName val="0"/>
          <c:showSerName val="0"/>
          <c:showPercent val="0"/>
          <c:showBubbleSize val="0"/>
        </c:dLbls>
        <c:marker val="1"/>
        <c:smooth val="0"/>
        <c:axId val="156387200"/>
        <c:axId val="156405760"/>
      </c:lineChart>
      <c:dateAx>
        <c:axId val="156387200"/>
        <c:scaling>
          <c:orientation val="minMax"/>
        </c:scaling>
        <c:delete val="1"/>
        <c:axPos val="b"/>
        <c:numFmt formatCode="ge" sourceLinked="1"/>
        <c:majorTickMark val="none"/>
        <c:minorTickMark val="none"/>
        <c:tickLblPos val="none"/>
        <c:crossAx val="156405760"/>
        <c:crosses val="autoZero"/>
        <c:auto val="1"/>
        <c:lblOffset val="100"/>
        <c:baseTimeUnit val="years"/>
      </c:dateAx>
      <c:valAx>
        <c:axId val="1564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49.77</c:v>
                </c:pt>
                <c:pt idx="1">
                  <c:v>54.69</c:v>
                </c:pt>
                <c:pt idx="2">
                  <c:v>63.46</c:v>
                </c:pt>
                <c:pt idx="3">
                  <c:v>68.08</c:v>
                </c:pt>
                <c:pt idx="4">
                  <c:v>70.38</c:v>
                </c:pt>
              </c:numCache>
            </c:numRef>
          </c:val>
        </c:ser>
        <c:dLbls>
          <c:showLegendKey val="0"/>
          <c:showVal val="0"/>
          <c:showCatName val="0"/>
          <c:showSerName val="0"/>
          <c:showPercent val="0"/>
          <c:showBubbleSize val="0"/>
        </c:dLbls>
        <c:gapWidth val="150"/>
        <c:axId val="168532224"/>
        <c:axId val="1685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40.07</c:v>
                </c:pt>
                <c:pt idx="3">
                  <c:v>39.92</c:v>
                </c:pt>
                <c:pt idx="4">
                  <c:v>43.53</c:v>
                </c:pt>
              </c:numCache>
            </c:numRef>
          </c:val>
          <c:smooth val="0"/>
        </c:ser>
        <c:dLbls>
          <c:showLegendKey val="0"/>
          <c:showVal val="0"/>
          <c:showCatName val="0"/>
          <c:showSerName val="0"/>
          <c:showPercent val="0"/>
          <c:showBubbleSize val="0"/>
        </c:dLbls>
        <c:marker val="1"/>
        <c:smooth val="0"/>
        <c:axId val="168532224"/>
        <c:axId val="168542592"/>
      </c:lineChart>
      <c:dateAx>
        <c:axId val="168532224"/>
        <c:scaling>
          <c:orientation val="minMax"/>
        </c:scaling>
        <c:delete val="1"/>
        <c:axPos val="b"/>
        <c:numFmt formatCode="ge" sourceLinked="1"/>
        <c:majorTickMark val="none"/>
        <c:minorTickMark val="none"/>
        <c:tickLblPos val="none"/>
        <c:crossAx val="168542592"/>
        <c:crosses val="autoZero"/>
        <c:auto val="1"/>
        <c:lblOffset val="100"/>
        <c:baseTimeUnit val="years"/>
      </c:dateAx>
      <c:valAx>
        <c:axId val="1685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67.39</c:v>
                </c:pt>
                <c:pt idx="1">
                  <c:v>72.3</c:v>
                </c:pt>
                <c:pt idx="2">
                  <c:v>69.87</c:v>
                </c:pt>
                <c:pt idx="3">
                  <c:v>64.84</c:v>
                </c:pt>
                <c:pt idx="4">
                  <c:v>69.069999999999993</c:v>
                </c:pt>
              </c:numCache>
            </c:numRef>
          </c:val>
        </c:ser>
        <c:dLbls>
          <c:showLegendKey val="0"/>
          <c:showVal val="0"/>
          <c:showCatName val="0"/>
          <c:showSerName val="0"/>
          <c:showPercent val="0"/>
          <c:showBubbleSize val="0"/>
        </c:dLbls>
        <c:gapWidth val="150"/>
        <c:axId val="168576896"/>
        <c:axId val="1685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66</c:v>
                </c:pt>
                <c:pt idx="3">
                  <c:v>65.86</c:v>
                </c:pt>
                <c:pt idx="4">
                  <c:v>64.14</c:v>
                </c:pt>
              </c:numCache>
            </c:numRef>
          </c:val>
          <c:smooth val="0"/>
        </c:ser>
        <c:dLbls>
          <c:showLegendKey val="0"/>
          <c:showVal val="0"/>
          <c:showCatName val="0"/>
          <c:showSerName val="0"/>
          <c:showPercent val="0"/>
          <c:showBubbleSize val="0"/>
        </c:dLbls>
        <c:marker val="1"/>
        <c:smooth val="0"/>
        <c:axId val="168576896"/>
        <c:axId val="168579072"/>
      </c:lineChart>
      <c:dateAx>
        <c:axId val="168576896"/>
        <c:scaling>
          <c:orientation val="minMax"/>
        </c:scaling>
        <c:delete val="1"/>
        <c:axPos val="b"/>
        <c:numFmt formatCode="ge" sourceLinked="1"/>
        <c:majorTickMark val="none"/>
        <c:minorTickMark val="none"/>
        <c:tickLblPos val="none"/>
        <c:crossAx val="168579072"/>
        <c:crosses val="autoZero"/>
        <c:auto val="1"/>
        <c:lblOffset val="100"/>
        <c:baseTimeUnit val="years"/>
      </c:dateAx>
      <c:valAx>
        <c:axId val="1685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61.71</c:v>
                </c:pt>
                <c:pt idx="1">
                  <c:v>78.89</c:v>
                </c:pt>
                <c:pt idx="2">
                  <c:v>76.72</c:v>
                </c:pt>
                <c:pt idx="3">
                  <c:v>81.25</c:v>
                </c:pt>
                <c:pt idx="4">
                  <c:v>86.19</c:v>
                </c:pt>
              </c:numCache>
            </c:numRef>
          </c:val>
        </c:ser>
        <c:dLbls>
          <c:showLegendKey val="0"/>
          <c:showVal val="0"/>
          <c:showCatName val="0"/>
          <c:showSerName val="0"/>
          <c:showPercent val="0"/>
          <c:showBubbleSize val="0"/>
        </c:dLbls>
        <c:gapWidth val="150"/>
        <c:axId val="156304896"/>
        <c:axId val="1563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04896"/>
        <c:axId val="156306816"/>
      </c:lineChart>
      <c:dateAx>
        <c:axId val="156304896"/>
        <c:scaling>
          <c:orientation val="minMax"/>
        </c:scaling>
        <c:delete val="1"/>
        <c:axPos val="b"/>
        <c:numFmt formatCode="ge" sourceLinked="1"/>
        <c:majorTickMark val="none"/>
        <c:minorTickMark val="none"/>
        <c:tickLblPos val="none"/>
        <c:crossAx val="156306816"/>
        <c:crosses val="autoZero"/>
        <c:auto val="1"/>
        <c:lblOffset val="100"/>
        <c:baseTimeUnit val="years"/>
      </c:dateAx>
      <c:valAx>
        <c:axId val="1563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329088"/>
        <c:axId val="1563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29088"/>
        <c:axId val="156331008"/>
      </c:lineChart>
      <c:dateAx>
        <c:axId val="156329088"/>
        <c:scaling>
          <c:orientation val="minMax"/>
        </c:scaling>
        <c:delete val="1"/>
        <c:axPos val="b"/>
        <c:numFmt formatCode="ge" sourceLinked="1"/>
        <c:majorTickMark val="none"/>
        <c:minorTickMark val="none"/>
        <c:tickLblPos val="none"/>
        <c:crossAx val="156331008"/>
        <c:crosses val="autoZero"/>
        <c:auto val="1"/>
        <c:lblOffset val="100"/>
        <c:baseTimeUnit val="years"/>
      </c:dateAx>
      <c:valAx>
        <c:axId val="1563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60704"/>
        <c:axId val="1619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60704"/>
        <c:axId val="161962624"/>
      </c:lineChart>
      <c:dateAx>
        <c:axId val="161960704"/>
        <c:scaling>
          <c:orientation val="minMax"/>
        </c:scaling>
        <c:delete val="1"/>
        <c:axPos val="b"/>
        <c:numFmt formatCode="ge" sourceLinked="1"/>
        <c:majorTickMark val="none"/>
        <c:minorTickMark val="none"/>
        <c:tickLblPos val="none"/>
        <c:crossAx val="161962624"/>
        <c:crosses val="autoZero"/>
        <c:auto val="1"/>
        <c:lblOffset val="100"/>
        <c:baseTimeUnit val="years"/>
      </c:dateAx>
      <c:valAx>
        <c:axId val="1619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95776"/>
        <c:axId val="1618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95776"/>
        <c:axId val="161874688"/>
      </c:lineChart>
      <c:dateAx>
        <c:axId val="161995776"/>
        <c:scaling>
          <c:orientation val="minMax"/>
        </c:scaling>
        <c:delete val="1"/>
        <c:axPos val="b"/>
        <c:numFmt formatCode="ge" sourceLinked="1"/>
        <c:majorTickMark val="none"/>
        <c:minorTickMark val="none"/>
        <c:tickLblPos val="none"/>
        <c:crossAx val="161874688"/>
        <c:crosses val="autoZero"/>
        <c:auto val="1"/>
        <c:lblOffset val="100"/>
        <c:baseTimeUnit val="years"/>
      </c:dateAx>
      <c:valAx>
        <c:axId val="1618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08608"/>
        <c:axId val="1619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08608"/>
        <c:axId val="161910784"/>
      </c:lineChart>
      <c:dateAx>
        <c:axId val="161908608"/>
        <c:scaling>
          <c:orientation val="minMax"/>
        </c:scaling>
        <c:delete val="1"/>
        <c:axPos val="b"/>
        <c:numFmt formatCode="ge" sourceLinked="1"/>
        <c:majorTickMark val="none"/>
        <c:minorTickMark val="none"/>
        <c:tickLblPos val="none"/>
        <c:crossAx val="161910784"/>
        <c:crosses val="autoZero"/>
        <c:auto val="1"/>
        <c:lblOffset val="100"/>
        <c:baseTimeUnit val="years"/>
      </c:dateAx>
      <c:valAx>
        <c:axId val="1619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935360"/>
        <c:axId val="1619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1574.53</c:v>
                </c:pt>
                <c:pt idx="3">
                  <c:v>1506.51</c:v>
                </c:pt>
                <c:pt idx="4">
                  <c:v>1696.96</c:v>
                </c:pt>
              </c:numCache>
            </c:numRef>
          </c:val>
          <c:smooth val="0"/>
        </c:ser>
        <c:dLbls>
          <c:showLegendKey val="0"/>
          <c:showVal val="0"/>
          <c:showCatName val="0"/>
          <c:showSerName val="0"/>
          <c:showPercent val="0"/>
          <c:showBubbleSize val="0"/>
        </c:dLbls>
        <c:marker val="1"/>
        <c:smooth val="0"/>
        <c:axId val="161935360"/>
        <c:axId val="161937280"/>
      </c:lineChart>
      <c:dateAx>
        <c:axId val="161935360"/>
        <c:scaling>
          <c:orientation val="minMax"/>
        </c:scaling>
        <c:delete val="1"/>
        <c:axPos val="b"/>
        <c:numFmt formatCode="ge" sourceLinked="1"/>
        <c:majorTickMark val="none"/>
        <c:minorTickMark val="none"/>
        <c:tickLblPos val="none"/>
        <c:crossAx val="161937280"/>
        <c:crosses val="autoZero"/>
        <c:auto val="1"/>
        <c:lblOffset val="100"/>
        <c:baseTimeUnit val="years"/>
      </c:dateAx>
      <c:valAx>
        <c:axId val="1619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61.81</c:v>
                </c:pt>
                <c:pt idx="1">
                  <c:v>56.47</c:v>
                </c:pt>
                <c:pt idx="2">
                  <c:v>63.77</c:v>
                </c:pt>
                <c:pt idx="3">
                  <c:v>64.22</c:v>
                </c:pt>
                <c:pt idx="4">
                  <c:v>60.75</c:v>
                </c:pt>
              </c:numCache>
            </c:numRef>
          </c:val>
        </c:ser>
        <c:dLbls>
          <c:showLegendKey val="0"/>
          <c:showVal val="0"/>
          <c:showCatName val="0"/>
          <c:showSerName val="0"/>
          <c:showPercent val="0"/>
          <c:showBubbleSize val="0"/>
        </c:dLbls>
        <c:gapWidth val="150"/>
        <c:axId val="168344960"/>
        <c:axId val="1683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57.36</c:v>
                </c:pt>
                <c:pt idx="3">
                  <c:v>57.33</c:v>
                </c:pt>
                <c:pt idx="4">
                  <c:v>47.23</c:v>
                </c:pt>
              </c:numCache>
            </c:numRef>
          </c:val>
          <c:smooth val="0"/>
        </c:ser>
        <c:dLbls>
          <c:showLegendKey val="0"/>
          <c:showVal val="0"/>
          <c:showCatName val="0"/>
          <c:showSerName val="0"/>
          <c:showPercent val="0"/>
          <c:showBubbleSize val="0"/>
        </c:dLbls>
        <c:marker val="1"/>
        <c:smooth val="0"/>
        <c:axId val="168344960"/>
        <c:axId val="168351232"/>
      </c:lineChart>
      <c:dateAx>
        <c:axId val="168344960"/>
        <c:scaling>
          <c:orientation val="minMax"/>
        </c:scaling>
        <c:delete val="1"/>
        <c:axPos val="b"/>
        <c:numFmt formatCode="ge" sourceLinked="1"/>
        <c:majorTickMark val="none"/>
        <c:minorTickMark val="none"/>
        <c:tickLblPos val="none"/>
        <c:crossAx val="168351232"/>
        <c:crosses val="autoZero"/>
        <c:auto val="1"/>
        <c:lblOffset val="100"/>
        <c:baseTimeUnit val="years"/>
      </c:dateAx>
      <c:valAx>
        <c:axId val="1683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321.5</c:v>
                </c:pt>
                <c:pt idx="1">
                  <c:v>340.46</c:v>
                </c:pt>
                <c:pt idx="2">
                  <c:v>300.36</c:v>
                </c:pt>
                <c:pt idx="3">
                  <c:v>298.66000000000003</c:v>
                </c:pt>
                <c:pt idx="4">
                  <c:v>328.82</c:v>
                </c:pt>
              </c:numCache>
            </c:numRef>
          </c:val>
        </c:ser>
        <c:dLbls>
          <c:showLegendKey val="0"/>
          <c:showVal val="0"/>
          <c:showCatName val="0"/>
          <c:showSerName val="0"/>
          <c:showPercent val="0"/>
          <c:showBubbleSize val="0"/>
        </c:dLbls>
        <c:gapWidth val="150"/>
        <c:axId val="168508032"/>
        <c:axId val="1685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279.91000000000003</c:v>
                </c:pt>
                <c:pt idx="3">
                  <c:v>284.52999999999997</c:v>
                </c:pt>
                <c:pt idx="4">
                  <c:v>351.41</c:v>
                </c:pt>
              </c:numCache>
            </c:numRef>
          </c:val>
          <c:smooth val="0"/>
        </c:ser>
        <c:dLbls>
          <c:showLegendKey val="0"/>
          <c:showVal val="0"/>
          <c:showCatName val="0"/>
          <c:showSerName val="0"/>
          <c:showPercent val="0"/>
          <c:showBubbleSize val="0"/>
        </c:dLbls>
        <c:marker val="1"/>
        <c:smooth val="0"/>
        <c:axId val="168508032"/>
        <c:axId val="168514304"/>
      </c:lineChart>
      <c:dateAx>
        <c:axId val="168508032"/>
        <c:scaling>
          <c:orientation val="minMax"/>
        </c:scaling>
        <c:delete val="1"/>
        <c:axPos val="b"/>
        <c:numFmt formatCode="ge" sourceLinked="1"/>
        <c:majorTickMark val="none"/>
        <c:minorTickMark val="none"/>
        <c:tickLblPos val="none"/>
        <c:crossAx val="168514304"/>
        <c:crosses val="autoZero"/>
        <c:auto val="1"/>
        <c:lblOffset val="100"/>
        <c:baseTimeUnit val="years"/>
      </c:dateAx>
      <c:valAx>
        <c:axId val="1685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広島県　安芸高田市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3"/>
      <c r="AE8" s="3"/>
      <c r="AF8" s="3"/>
      <c r="AG8" s="3"/>
      <c r="AH8" s="3"/>
      <c r="AI8" s="3"/>
      <c r="AJ8" s="3"/>
      <c r="AK8" s="3"/>
      <c r="AL8" s="65">
        <f>データ!R6</f>
        <v>30546</v>
      </c>
      <c r="AM8" s="65"/>
      <c r="AN8" s="65"/>
      <c r="AO8" s="65"/>
      <c r="AP8" s="65"/>
      <c r="AQ8" s="65"/>
      <c r="AR8" s="65"/>
      <c r="AS8" s="65"/>
      <c r="AT8" s="64">
        <f>データ!S6</f>
        <v>537.75</v>
      </c>
      <c r="AU8" s="64"/>
      <c r="AV8" s="64"/>
      <c r="AW8" s="64"/>
      <c r="AX8" s="64"/>
      <c r="AY8" s="64"/>
      <c r="AZ8" s="64"/>
      <c r="BA8" s="64"/>
      <c r="BB8" s="64">
        <f>データ!T6</f>
        <v>56.8</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14</v>
      </c>
      <c r="Q10" s="64"/>
      <c r="R10" s="64"/>
      <c r="S10" s="64"/>
      <c r="T10" s="64"/>
      <c r="U10" s="64"/>
      <c r="V10" s="64"/>
      <c r="W10" s="64">
        <f>データ!P6</f>
        <v>88</v>
      </c>
      <c r="X10" s="64"/>
      <c r="Y10" s="64"/>
      <c r="Z10" s="64"/>
      <c r="AA10" s="64"/>
      <c r="AB10" s="64"/>
      <c r="AC10" s="64"/>
      <c r="AD10" s="65">
        <f>データ!Q6</f>
        <v>3348</v>
      </c>
      <c r="AE10" s="65"/>
      <c r="AF10" s="65"/>
      <c r="AG10" s="65"/>
      <c r="AH10" s="65"/>
      <c r="AI10" s="65"/>
      <c r="AJ10" s="65"/>
      <c r="AK10" s="2"/>
      <c r="AL10" s="65">
        <f>データ!U6</f>
        <v>4251</v>
      </c>
      <c r="AM10" s="65"/>
      <c r="AN10" s="65"/>
      <c r="AO10" s="65"/>
      <c r="AP10" s="65"/>
      <c r="AQ10" s="65"/>
      <c r="AR10" s="65"/>
      <c r="AS10" s="65"/>
      <c r="AT10" s="64">
        <f>データ!V6</f>
        <v>1.78</v>
      </c>
      <c r="AU10" s="64"/>
      <c r="AV10" s="64"/>
      <c r="AW10" s="64"/>
      <c r="AX10" s="64"/>
      <c r="AY10" s="64"/>
      <c r="AZ10" s="64"/>
      <c r="BA10" s="64"/>
      <c r="BB10" s="64">
        <f>データ!W6</f>
        <v>2388.1999999999998</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342149</v>
      </c>
      <c r="D6" s="31">
        <f t="shared" si="3"/>
        <v>47</v>
      </c>
      <c r="E6" s="31">
        <f t="shared" si="3"/>
        <v>17</v>
      </c>
      <c r="F6" s="31">
        <f t="shared" si="3"/>
        <v>1</v>
      </c>
      <c r="G6" s="31">
        <f t="shared" si="3"/>
        <v>0</v>
      </c>
      <c r="H6" s="31" t="str">
        <f t="shared" si="3"/>
        <v>広島県　安芸高田市</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14</v>
      </c>
      <c r="P6" s="32">
        <f t="shared" si="3"/>
        <v>88</v>
      </c>
      <c r="Q6" s="32">
        <f t="shared" si="3"/>
        <v>3348</v>
      </c>
      <c r="R6" s="32">
        <f t="shared" si="3"/>
        <v>30546</v>
      </c>
      <c r="S6" s="32">
        <f t="shared" si="3"/>
        <v>537.75</v>
      </c>
      <c r="T6" s="32">
        <f t="shared" si="3"/>
        <v>56.8</v>
      </c>
      <c r="U6" s="32">
        <f t="shared" si="3"/>
        <v>4251</v>
      </c>
      <c r="V6" s="32">
        <f t="shared" si="3"/>
        <v>1.78</v>
      </c>
      <c r="W6" s="32">
        <f t="shared" si="3"/>
        <v>2388.1999999999998</v>
      </c>
      <c r="X6" s="33">
        <f>IF(X7="",NA(),X7)</f>
        <v>61.71</v>
      </c>
      <c r="Y6" s="33">
        <f t="shared" ref="Y6:AG6" si="4">IF(Y7="",NA(),Y7)</f>
        <v>78.89</v>
      </c>
      <c r="Z6" s="33">
        <f t="shared" si="4"/>
        <v>76.72</v>
      </c>
      <c r="AA6" s="33">
        <f t="shared" si="4"/>
        <v>81.25</v>
      </c>
      <c r="AB6" s="33">
        <f t="shared" si="4"/>
        <v>86.19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1897.09</v>
      </c>
      <c r="BK6" s="33">
        <f t="shared" si="7"/>
        <v>1734.34</v>
      </c>
      <c r="BL6" s="33">
        <f t="shared" si="7"/>
        <v>1574.53</v>
      </c>
      <c r="BM6" s="33">
        <f t="shared" si="7"/>
        <v>1506.51</v>
      </c>
      <c r="BN6" s="33">
        <f t="shared" si="7"/>
        <v>1696.96</v>
      </c>
      <c r="BO6" s="32" t="str">
        <f>IF(BO7="","",IF(BO7="-","【-】","【"&amp;SUBSTITUTE(TEXT(BO7,"#,##0.00"),"-","△")&amp;"】"))</f>
        <v>【776.35】</v>
      </c>
      <c r="BP6" s="33">
        <f>IF(BP7="",NA(),BP7)</f>
        <v>61.81</v>
      </c>
      <c r="BQ6" s="33">
        <f t="shared" ref="BQ6:BY6" si="8">IF(BQ7="",NA(),BQ7)</f>
        <v>56.47</v>
      </c>
      <c r="BR6" s="33">
        <f t="shared" si="8"/>
        <v>63.77</v>
      </c>
      <c r="BS6" s="33">
        <f t="shared" si="8"/>
        <v>64.22</v>
      </c>
      <c r="BT6" s="33">
        <f t="shared" si="8"/>
        <v>60.75</v>
      </c>
      <c r="BU6" s="33">
        <f t="shared" si="8"/>
        <v>55.28</v>
      </c>
      <c r="BV6" s="33">
        <f t="shared" si="8"/>
        <v>55.91</v>
      </c>
      <c r="BW6" s="33">
        <f t="shared" si="8"/>
        <v>57.36</v>
      </c>
      <c r="BX6" s="33">
        <f t="shared" si="8"/>
        <v>57.33</v>
      </c>
      <c r="BY6" s="33">
        <f t="shared" si="8"/>
        <v>47.23</v>
      </c>
      <c r="BZ6" s="32" t="str">
        <f>IF(BZ7="","",IF(BZ7="-","【-】","【"&amp;SUBSTITUTE(TEXT(BZ7,"#,##0.00"),"-","△")&amp;"】"))</f>
        <v>【96.57】</v>
      </c>
      <c r="CA6" s="33">
        <f>IF(CA7="",NA(),CA7)</f>
        <v>321.5</v>
      </c>
      <c r="CB6" s="33">
        <f t="shared" ref="CB6:CJ6" si="9">IF(CB7="",NA(),CB7)</f>
        <v>340.46</v>
      </c>
      <c r="CC6" s="33">
        <f t="shared" si="9"/>
        <v>300.36</v>
      </c>
      <c r="CD6" s="33">
        <f t="shared" si="9"/>
        <v>298.66000000000003</v>
      </c>
      <c r="CE6" s="33">
        <f t="shared" si="9"/>
        <v>328.82</v>
      </c>
      <c r="CF6" s="33">
        <f t="shared" si="9"/>
        <v>290.75</v>
      </c>
      <c r="CG6" s="33">
        <f t="shared" si="9"/>
        <v>284.98</v>
      </c>
      <c r="CH6" s="33">
        <f t="shared" si="9"/>
        <v>279.91000000000003</v>
      </c>
      <c r="CI6" s="33">
        <f t="shared" si="9"/>
        <v>284.52999999999997</v>
      </c>
      <c r="CJ6" s="33">
        <f t="shared" si="9"/>
        <v>351.41</v>
      </c>
      <c r="CK6" s="32" t="str">
        <f>IF(CK7="","",IF(CK7="-","【-】","【"&amp;SUBSTITUTE(TEXT(CK7,"#,##0.00"),"-","△")&amp;"】"))</f>
        <v>【142.28】</v>
      </c>
      <c r="CL6" s="33">
        <f>IF(CL7="",NA(),CL7)</f>
        <v>49.77</v>
      </c>
      <c r="CM6" s="33">
        <f t="shared" ref="CM6:CU6" si="10">IF(CM7="",NA(),CM7)</f>
        <v>54.69</v>
      </c>
      <c r="CN6" s="33">
        <f t="shared" si="10"/>
        <v>63.46</v>
      </c>
      <c r="CO6" s="33">
        <f t="shared" si="10"/>
        <v>68.08</v>
      </c>
      <c r="CP6" s="33">
        <f t="shared" si="10"/>
        <v>70.38</v>
      </c>
      <c r="CQ6" s="33">
        <f t="shared" si="10"/>
        <v>38.97</v>
      </c>
      <c r="CR6" s="33">
        <f t="shared" si="10"/>
        <v>41.48</v>
      </c>
      <c r="CS6" s="33">
        <f t="shared" si="10"/>
        <v>40.07</v>
      </c>
      <c r="CT6" s="33">
        <f t="shared" si="10"/>
        <v>39.92</v>
      </c>
      <c r="CU6" s="33">
        <f t="shared" si="10"/>
        <v>43.53</v>
      </c>
      <c r="CV6" s="32" t="str">
        <f>IF(CV7="","",IF(CV7="-","【-】","【"&amp;SUBSTITUTE(TEXT(CV7,"#,##0.00"),"-","△")&amp;"】"))</f>
        <v>【60.35】</v>
      </c>
      <c r="CW6" s="33">
        <f>IF(CW7="",NA(),CW7)</f>
        <v>67.39</v>
      </c>
      <c r="CX6" s="33">
        <f t="shared" ref="CX6:DF6" si="11">IF(CX7="",NA(),CX7)</f>
        <v>72.3</v>
      </c>
      <c r="CY6" s="33">
        <f t="shared" si="11"/>
        <v>69.87</v>
      </c>
      <c r="CZ6" s="33">
        <f t="shared" si="11"/>
        <v>64.84</v>
      </c>
      <c r="DA6" s="33">
        <f t="shared" si="11"/>
        <v>69.069999999999993</v>
      </c>
      <c r="DB6" s="33">
        <f t="shared" si="11"/>
        <v>64.55</v>
      </c>
      <c r="DC6" s="33">
        <f t="shared" si="11"/>
        <v>65.739999999999995</v>
      </c>
      <c r="DD6" s="33">
        <f t="shared" si="11"/>
        <v>66</v>
      </c>
      <c r="DE6" s="33">
        <f t="shared" si="11"/>
        <v>65.86</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0.18</v>
      </c>
      <c r="EL6" s="33">
        <f t="shared" si="14"/>
        <v>0.19</v>
      </c>
      <c r="EM6" s="33">
        <f t="shared" si="14"/>
        <v>0.17</v>
      </c>
      <c r="EN6" s="32" t="str">
        <f>IF(EN7="","",IF(EN7="-","【-】","【"&amp;SUBSTITUTE(TEXT(EN7,"#,##0.00"),"-","△")&amp;"】"))</f>
        <v>【0.17】</v>
      </c>
    </row>
    <row r="7" spans="1:144" s="34" customFormat="1">
      <c r="A7" s="26"/>
      <c r="B7" s="35">
        <v>2014</v>
      </c>
      <c r="C7" s="35">
        <v>342149</v>
      </c>
      <c r="D7" s="35">
        <v>47</v>
      </c>
      <c r="E7" s="35">
        <v>17</v>
      </c>
      <c r="F7" s="35">
        <v>1</v>
      </c>
      <c r="G7" s="35">
        <v>0</v>
      </c>
      <c r="H7" s="35" t="s">
        <v>96</v>
      </c>
      <c r="I7" s="35" t="s">
        <v>97</v>
      </c>
      <c r="J7" s="35" t="s">
        <v>98</v>
      </c>
      <c r="K7" s="35" t="s">
        <v>99</v>
      </c>
      <c r="L7" s="35" t="s">
        <v>100</v>
      </c>
      <c r="M7" s="36" t="s">
        <v>101</v>
      </c>
      <c r="N7" s="36" t="s">
        <v>102</v>
      </c>
      <c r="O7" s="36">
        <v>14</v>
      </c>
      <c r="P7" s="36">
        <v>88</v>
      </c>
      <c r="Q7" s="36">
        <v>3348</v>
      </c>
      <c r="R7" s="36">
        <v>30546</v>
      </c>
      <c r="S7" s="36">
        <v>537.75</v>
      </c>
      <c r="T7" s="36">
        <v>56.8</v>
      </c>
      <c r="U7" s="36">
        <v>4251</v>
      </c>
      <c r="V7" s="36">
        <v>1.78</v>
      </c>
      <c r="W7" s="36">
        <v>2388.1999999999998</v>
      </c>
      <c r="X7" s="36">
        <v>61.71</v>
      </c>
      <c r="Y7" s="36">
        <v>78.89</v>
      </c>
      <c r="Z7" s="36">
        <v>76.72</v>
      </c>
      <c r="AA7" s="36">
        <v>81.25</v>
      </c>
      <c r="AB7" s="36">
        <v>86.19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1897.09</v>
      </c>
      <c r="BK7" s="36">
        <v>1734.34</v>
      </c>
      <c r="BL7" s="36">
        <v>1574.53</v>
      </c>
      <c r="BM7" s="36">
        <v>1506.51</v>
      </c>
      <c r="BN7" s="36">
        <v>1696.96</v>
      </c>
      <c r="BO7" s="36">
        <v>776.35</v>
      </c>
      <c r="BP7" s="36">
        <v>61.81</v>
      </c>
      <c r="BQ7" s="36">
        <v>56.47</v>
      </c>
      <c r="BR7" s="36">
        <v>63.77</v>
      </c>
      <c r="BS7" s="36">
        <v>64.22</v>
      </c>
      <c r="BT7" s="36">
        <v>60.75</v>
      </c>
      <c r="BU7" s="36">
        <v>55.28</v>
      </c>
      <c r="BV7" s="36">
        <v>55.91</v>
      </c>
      <c r="BW7" s="36">
        <v>57.36</v>
      </c>
      <c r="BX7" s="36">
        <v>57.33</v>
      </c>
      <c r="BY7" s="36">
        <v>47.23</v>
      </c>
      <c r="BZ7" s="36">
        <v>96.57</v>
      </c>
      <c r="CA7" s="36">
        <v>321.5</v>
      </c>
      <c r="CB7" s="36">
        <v>340.46</v>
      </c>
      <c r="CC7" s="36">
        <v>300.36</v>
      </c>
      <c r="CD7" s="36">
        <v>298.66000000000003</v>
      </c>
      <c r="CE7" s="36">
        <v>328.82</v>
      </c>
      <c r="CF7" s="36">
        <v>290.75</v>
      </c>
      <c r="CG7" s="36">
        <v>284.98</v>
      </c>
      <c r="CH7" s="36">
        <v>279.91000000000003</v>
      </c>
      <c r="CI7" s="36">
        <v>284.52999999999997</v>
      </c>
      <c r="CJ7" s="36">
        <v>351.41</v>
      </c>
      <c r="CK7" s="36">
        <v>142.28</v>
      </c>
      <c r="CL7" s="36">
        <v>49.77</v>
      </c>
      <c r="CM7" s="36">
        <v>54.69</v>
      </c>
      <c r="CN7" s="36">
        <v>63.46</v>
      </c>
      <c r="CO7" s="36">
        <v>68.08</v>
      </c>
      <c r="CP7" s="36">
        <v>70.38</v>
      </c>
      <c r="CQ7" s="36">
        <v>38.97</v>
      </c>
      <c r="CR7" s="36">
        <v>41.48</v>
      </c>
      <c r="CS7" s="36">
        <v>40.07</v>
      </c>
      <c r="CT7" s="36">
        <v>39.92</v>
      </c>
      <c r="CU7" s="36">
        <v>43.53</v>
      </c>
      <c r="CV7" s="36">
        <v>60.35</v>
      </c>
      <c r="CW7" s="36">
        <v>67.39</v>
      </c>
      <c r="CX7" s="36">
        <v>72.3</v>
      </c>
      <c r="CY7" s="36">
        <v>69.87</v>
      </c>
      <c r="CZ7" s="36">
        <v>64.84</v>
      </c>
      <c r="DA7" s="36">
        <v>69.069999999999993</v>
      </c>
      <c r="DB7" s="36">
        <v>64.55</v>
      </c>
      <c r="DC7" s="36">
        <v>65.739999999999995</v>
      </c>
      <c r="DD7" s="36">
        <v>66</v>
      </c>
      <c r="DE7" s="36">
        <v>65.86</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0.18</v>
      </c>
      <c r="EL7" s="36">
        <v>0.19</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2016-02-18T02:35:47Z</cp:lastPrinted>
  <dcterms:created xsi:type="dcterms:W3CDTF">2016-02-03T08:56:17Z</dcterms:created>
  <dcterms:modified xsi:type="dcterms:W3CDTF">2016-02-23T07:06:03Z</dcterms:modified>
  <cp:category/>
</cp:coreProperties>
</file>