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<sst xmlns="http://schemas.openxmlformats.org/spreadsheetml/2006/main" count="217" uniqueCount="107">
  <si>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</si>
  <si>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</si>
  <si>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</si>
  <si>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</si>
  <si>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</si>
  <si>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</si>
  <si>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</si>
  <si>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</si>
  <si>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</si>
  <si>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</si>
  <si>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</si>
  <si>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</si>
  <si>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</si>
  <si>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</si>
  <si>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</si>
  <si>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</si>
  <si>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</si>
  <si>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</si>
  <si>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</si>
  <si>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</si>
  <si>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</si>
  <si>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</si>
  <si>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</si>
  <si>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</si>
  <si>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</si>
  <si>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</si>
  <si>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</si>
  <si>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</si>
  <si>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</si>
  <si>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</si>
  <si>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</si>
  <si>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</si>
  <si>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</si>
  <si>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</si>
  <si>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</si>
  <si>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</si>
  <si>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</si>
  <si>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</si>
  <si>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</si>
  <si>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</si>
  <si>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</si>
  <si>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</si>
  <si>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</si>
  <si>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</si>
  <si>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</si>
  <si>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</si>
  <si>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</si>
  <si>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</si>
  <si>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</si>
  <si>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</si>
  <si>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</si>
  <si>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</si>
  <si>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</si>
  <si>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</si>
  <si>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</si>
  <si>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</si>
  <si>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</si>
  <si>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</si>
  <si>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</si>
  <si>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</si>
  <si>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</si>
  <si>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</si>
  <si>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</si>
  <si>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</si>
  <si>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</si>
  <si>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</si>
  <si>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</si>
  <si>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</si>
  <si>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</si>
  <si>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</si>
  <si>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</si>
  <si>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</si>
  <si>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</si>
  <si>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</si>
  <si>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</si>
  <si>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</si>
  <si>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</si>
  <si>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</si>
  <si>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</si>
  <si>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</si>
  <si>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</si>
  <si>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</si>
  <si>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</si>
  <si>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</si>
  <si>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</si>
  <si>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</si>
  <si>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</si>
  <si>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</si>
  <si>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</si>
  <si>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</si>
  <si>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</si>
  <si>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</si>
  <si>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</si>
  <si>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安芸高田市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</si>
  <si>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</si>
  <si>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</si>
  <si>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</si>
  <si>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</si>
  <si>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</si>
  <si>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</si>
  <si>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</si>
  <si>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</si>
  <si>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</si>
  <si>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</si>
  <si>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今後人口が減少する中、経営の健全性と効率性を高めるため、将来を見据えた収入を確保するとともに、施設統廃合には多大な経費を要することから、計画的な施設更新と維持管理を行う必要がある。</t>
    <rPh sb="23" eb="24">
      <t>タカ</t>
    </rPh>
    <rPh sb="36" eb="38">
      <t>シュウニュウ</t>
    </rPh>
    <rPh sb="39" eb="41">
      <t>カクホ</t>
    </rPh>
    <rPh sb="48" eb="50">
      <t>シセツ</t>
    </rPh>
    <rPh sb="50" eb="53">
      <t>トウハイゴウ</t>
    </rPh>
    <rPh sb="55" eb="57">
      <t>タダイ</t>
    </rPh>
    <rPh sb="58" eb="60">
      <t>ケイヒ</t>
    </rPh>
    <rPh sb="61" eb="62">
      <t>ヨウ</t>
    </rPh>
    <rPh sb="69" eb="72">
      <t>ケイカクテキ</t>
    </rPh>
    <rPh sb="73" eb="75">
      <t>シセツ</t>
    </rPh>
    <rPh sb="75" eb="77">
      <t>コウシン</t>
    </rPh>
    <rPh sb="78" eb="80">
      <t>イジ</t>
    </rPh>
    <rPh sb="80" eb="82">
      <t>カンリ</t>
    </rPh>
    <rPh sb="83" eb="84">
      <t>オコナ</t>
    </rPh>
    <rPh sb="85" eb="87">
      <t>ヒツヨウ</t>
    </rPh>
    <phoneticPr fontId="1"/>
  </si>
  <si>
    <t>　昭和49年度から供用開始しており、現在42年を経過した水道管が40%に達し、更新の時期を迎えている。
　漏水対応のための管路更新率は、H26年度が1.64%となっているが、今後は老朽管・施設更新が増加するため、長期計画により効率的な更新を行う。</t>
    <rPh sb="1" eb="3">
      <t>ショウワ</t>
    </rPh>
    <rPh sb="5" eb="6">
      <t>ネン</t>
    </rPh>
    <rPh sb="6" eb="7">
      <t>ド</t>
    </rPh>
    <rPh sb="9" eb="11">
      <t>キョウヨウ</t>
    </rPh>
    <rPh sb="11" eb="13">
      <t>カイシ</t>
    </rPh>
    <rPh sb="18" eb="20">
      <t>ゲンザイ</t>
    </rPh>
    <rPh sb="36" eb="37">
      <t>タッ</t>
    </rPh>
    <rPh sb="53" eb="55">
      <t>ロウスイ</t>
    </rPh>
    <rPh sb="55" eb="57">
      <t>タイオウ</t>
    </rPh>
    <rPh sb="61" eb="63">
      <t>カンロ</t>
    </rPh>
    <rPh sb="63" eb="65">
      <t>コウシン</t>
    </rPh>
    <rPh sb="65" eb="66">
      <t>リツ</t>
    </rPh>
    <rPh sb="71" eb="72">
      <t>ネン</t>
    </rPh>
    <rPh sb="72" eb="73">
      <t>ド</t>
    </rPh>
    <rPh sb="87" eb="89">
      <t>コンゴ</t>
    </rPh>
    <rPh sb="90" eb="92">
      <t>ロウキュウ</t>
    </rPh>
    <rPh sb="92" eb="93">
      <t>カン</t>
    </rPh>
    <rPh sb="94" eb="96">
      <t>シセツ</t>
    </rPh>
    <rPh sb="96" eb="98">
      <t>コウシン</t>
    </rPh>
    <rPh sb="99" eb="101">
      <t>ゾウカ</t>
    </rPh>
    <rPh sb="108" eb="110">
      <t>ケイカク</t>
    </rPh>
    <rPh sb="113" eb="116">
      <t>コウリツテキ</t>
    </rPh>
    <rPh sb="117" eb="119">
      <t>コウシン</t>
    </rPh>
    <rPh sb="120" eb="121">
      <t>オコナ</t>
    </rPh>
    <phoneticPr fontId="1"/>
  </si>
  <si>
    <t>　単年度の収支を示す経常収支比率、給水に係る費用がどの程度給水収益で賄えているかを示す料金回収率は、減少傾向にあるが100%以上で、収支は黒字となっており、給水費用は給水収益で賄われてる。
　また、一日配水能力に対する一日平均配水量の割合である施設利用率は、節水意識の向上と人口減少等により、63%台での推移となっているが、類似団体よりも高い数値となっている。
　しかし、年間総配水量に対する年間総有収水量の割合である有収率は、漏水等によりH26年度が80.35%と減少傾向となっており、今後は管路の維持管理への対策が必要である。</t>
    <rPh sb="1" eb="4">
      <t>タンネンド</t>
    </rPh>
    <rPh sb="5" eb="7">
      <t>シュウシ</t>
    </rPh>
    <rPh sb="8" eb="9">
      <t>シメ</t>
    </rPh>
    <rPh sb="10" eb="12">
      <t>ケイジョウ</t>
    </rPh>
    <rPh sb="12" eb="14">
      <t>シュウシ</t>
    </rPh>
    <rPh sb="14" eb="16">
      <t>ヒリツ</t>
    </rPh>
    <rPh sb="17" eb="19">
      <t>キュウスイ</t>
    </rPh>
    <rPh sb="20" eb="21">
      <t>カカ</t>
    </rPh>
    <rPh sb="22" eb="24">
      <t>ヒヨウ</t>
    </rPh>
    <rPh sb="27" eb="29">
      <t>テイド</t>
    </rPh>
    <rPh sb="29" eb="31">
      <t>キュウスイ</t>
    </rPh>
    <rPh sb="31" eb="33">
      <t>シュウエキ</t>
    </rPh>
    <rPh sb="34" eb="35">
      <t>マカナ</t>
    </rPh>
    <rPh sb="41" eb="42">
      <t>シメ</t>
    </rPh>
    <rPh sb="43" eb="45">
      <t>リョウキン</t>
    </rPh>
    <rPh sb="45" eb="47">
      <t>カイシュウ</t>
    </rPh>
    <rPh sb="47" eb="48">
      <t>リツ</t>
    </rPh>
    <rPh sb="50" eb="52">
      <t>ゲンショウ</t>
    </rPh>
    <rPh sb="52" eb="54">
      <t>ケイコウ</t>
    </rPh>
    <rPh sb="61" eb="64">
      <t>パーセントイジョウ</t>
    </rPh>
    <rPh sb="66" eb="68">
      <t>シュウシ</t>
    </rPh>
    <rPh sb="69" eb="71">
      <t>クロジ</t>
    </rPh>
    <rPh sb="78" eb="80">
      <t>キュウスイ</t>
    </rPh>
    <rPh sb="80" eb="82">
      <t>ヒヨウ</t>
    </rPh>
    <rPh sb="83" eb="85">
      <t>キュウスイ</t>
    </rPh>
    <rPh sb="85" eb="87">
      <t>シュウエキ</t>
    </rPh>
    <rPh sb="88" eb="89">
      <t>マカナ</t>
    </rPh>
    <rPh sb="113" eb="114">
      <t>ハイ</t>
    </rPh>
    <rPh sb="129" eb="131">
      <t>セッスイ</t>
    </rPh>
    <rPh sb="131" eb="133">
      <t>イシキ</t>
    </rPh>
    <rPh sb="134" eb="136">
      <t>コウジョウ</t>
    </rPh>
    <rPh sb="137" eb="139">
      <t>ジンコウ</t>
    </rPh>
    <rPh sb="139" eb="141">
      <t>ゲンショウ</t>
    </rPh>
    <rPh sb="141" eb="142">
      <t>トウ</t>
    </rPh>
    <rPh sb="149" eb="150">
      <t>ダイ</t>
    </rPh>
    <rPh sb="189" eb="190">
      <t>ハイ</t>
    </rPh>
    <rPh sb="214" eb="216">
      <t>ロウスイ</t>
    </rPh>
    <rPh sb="216" eb="217">
      <t>トウ</t>
    </rPh>
    <rPh sb="244" eb="246">
      <t>コンゴ</t>
    </rPh>
    <rPh sb="247" eb="249">
      <t>カンロ</t>
    </rPh>
    <rPh sb="250" eb="252">
      <t>イジ</t>
    </rPh>
    <rPh sb="252" eb="254">
      <t>カンリ</t>
    </rPh>
    <rPh sb="256" eb="258">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</si>
</sst>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0.43</c:v>
                </c:pt>
                <c:pt idx="1">
                  <c:v>0</c:v>
                </c:pt>
                <c:pt idx="2" formatCode="#,##0.00;&quot;△&quot;#,##0.00;&quot;-&quot;">
                  <c:v>0.95</c:v>
                </c:pt>
                <c:pt idx="3" formatCode="#,##0.00;&quot;△&quot;#,##0.00;&quot;-&quot;">
                  <c:v>0.69</c:v>
                </c:pt>
                <c:pt idx="4" formatCode="#,##0.00;&quot;△&quot;#,##0.00;&quot;-&quot;">
                  <c:v>1.64</c:v>
                </c:pt>
              </c:numCache>
            </c:numRef>
          </c:val>
        </c:ser>
        <c:dLbls>
          <c:showLegendKey val="0"/>
          <c:showVal val="0"/>
          <c:showCatName val="0"/>
          <c:showSerName val="0"/>
          <c:showPercent val="0"/>
          <c:showBubbleSize val="0"/>
        </c:dLbls>
        <c:gapWidth val="150"/>
        <c:axId val="156002176"/>
        <c:axId val="156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56002176"/>
        <c:axId val="156020736"/>
      </c:lineChart>
      <c:dateAx>
        <c:axId val="156002176"/>
        <c:scaling>
          <c:orientation val="minMax"/>
        </c:scaling>
        <c:delete val="1"/>
        <c:axPos val="b"/>
        <c:numFmt formatCode="ge" sourceLinked="1"/>
        <c:majorTickMark val="none"/>
        <c:minorTickMark val="none"/>
        <c:tickLblPos val="none"/>
        <c:crossAx val="156020736"/>
        <c:crosses val="autoZero"/>
        <c:auto val="1"/>
        <c:lblOffset val="100"/>
        <c:baseTimeUnit val="years"/>
      </c:dateAx>
      <c:valAx>
        <c:axId val="156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69.81</c:v>
                </c:pt>
                <c:pt idx="1">
                  <c:v>63.22</c:v>
                </c:pt>
                <c:pt idx="2">
                  <c:v>63.48</c:v>
                </c:pt>
                <c:pt idx="3">
                  <c:v>63.43</c:v>
                </c:pt>
                <c:pt idx="4">
                  <c:v>63.68</c:v>
                </c:pt>
              </c:numCache>
            </c:numRef>
          </c:val>
        </c:ser>
        <c:dLbls>
          <c:showLegendKey val="0"/>
          <c:showVal val="0"/>
          <c:showCatName val="0"/>
          <c:showSerName val="0"/>
          <c:showPercent val="0"/>
          <c:showBubbleSize val="0"/>
        </c:dLbls>
        <c:gapWidth val="150"/>
        <c:axId val="157657344"/>
        <c:axId val="1576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57657344"/>
        <c:axId val="157675904"/>
      </c:lineChart>
      <c:dateAx>
        <c:axId val="157657344"/>
        <c:scaling>
          <c:orientation val="minMax"/>
        </c:scaling>
        <c:delete val="1"/>
        <c:axPos val="b"/>
        <c:numFmt formatCode="ge" sourceLinked="1"/>
        <c:majorTickMark val="none"/>
        <c:minorTickMark val="none"/>
        <c:tickLblPos val="none"/>
        <c:crossAx val="157675904"/>
        <c:crosses val="autoZero"/>
        <c:auto val="1"/>
        <c:lblOffset val="100"/>
        <c:baseTimeUnit val="years"/>
      </c:dateAx>
      <c:valAx>
        <c:axId val="1576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83.4</c:v>
                </c:pt>
                <c:pt idx="1">
                  <c:v>83.83</c:v>
                </c:pt>
                <c:pt idx="2">
                  <c:v>83.21</c:v>
                </c:pt>
                <c:pt idx="3">
                  <c:v>82.15</c:v>
                </c:pt>
                <c:pt idx="4">
                  <c:v>80.349999999999994</c:v>
                </c:pt>
              </c:numCache>
            </c:numRef>
          </c:val>
        </c:ser>
        <c:dLbls>
          <c:showLegendKey val="0"/>
          <c:showVal val="0"/>
          <c:showCatName val="0"/>
          <c:showSerName val="0"/>
          <c:showPercent val="0"/>
          <c:showBubbleSize val="0"/>
        </c:dLbls>
        <c:gapWidth val="150"/>
        <c:axId val="157751552"/>
        <c:axId val="1577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57751552"/>
        <c:axId val="157773824"/>
      </c:lineChart>
      <c:dateAx>
        <c:axId val="157751552"/>
        <c:scaling>
          <c:orientation val="minMax"/>
        </c:scaling>
        <c:delete val="1"/>
        <c:axPos val="b"/>
        <c:numFmt formatCode="ge" sourceLinked="1"/>
        <c:majorTickMark val="none"/>
        <c:minorTickMark val="none"/>
        <c:tickLblPos val="none"/>
        <c:crossAx val="157773824"/>
        <c:crosses val="autoZero"/>
        <c:auto val="1"/>
        <c:lblOffset val="100"/>
        <c:baseTimeUnit val="years"/>
      </c:dateAx>
      <c:valAx>
        <c:axId val="1577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113.31</c:v>
                </c:pt>
                <c:pt idx="1">
                  <c:v>102.14</c:v>
                </c:pt>
                <c:pt idx="2">
                  <c:v>105.1</c:v>
                </c:pt>
                <c:pt idx="3">
                  <c:v>103.05</c:v>
                </c:pt>
                <c:pt idx="4">
                  <c:v>102.2</c:v>
                </c:pt>
              </c:numCache>
            </c:numRef>
          </c:val>
        </c:ser>
        <c:dLbls>
          <c:showLegendKey val="0"/>
          <c:showVal val="0"/>
          <c:showCatName val="0"/>
          <c:showSerName val="0"/>
          <c:showPercent val="0"/>
          <c:showBubbleSize val="0"/>
        </c:dLbls>
        <c:gapWidth val="150"/>
        <c:axId val="156243456"/>
        <c:axId val="1562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56243456"/>
        <c:axId val="156245376"/>
      </c:lineChart>
      <c:dateAx>
        <c:axId val="156243456"/>
        <c:scaling>
          <c:orientation val="minMax"/>
        </c:scaling>
        <c:delete val="1"/>
        <c:axPos val="b"/>
        <c:numFmt formatCode="ge" sourceLinked="1"/>
        <c:majorTickMark val="none"/>
        <c:minorTickMark val="none"/>
        <c:tickLblPos val="none"/>
        <c:crossAx val="156245376"/>
        <c:crosses val="autoZero"/>
        <c:auto val="1"/>
        <c:lblOffset val="100"/>
        <c:baseTimeUnit val="years"/>
      </c:dateAx>
      <c:valAx>
        <c:axId val="15624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2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28.37</c:v>
                </c:pt>
                <c:pt idx="1">
                  <c:v>28.92</c:v>
                </c:pt>
                <c:pt idx="2">
                  <c:v>29.51</c:v>
                </c:pt>
                <c:pt idx="3">
                  <c:v>30.19</c:v>
                </c:pt>
                <c:pt idx="4">
                  <c:v>39.75</c:v>
                </c:pt>
              </c:numCache>
            </c:numRef>
          </c:val>
        </c:ser>
        <c:dLbls>
          <c:showLegendKey val="0"/>
          <c:showVal val="0"/>
          <c:showCatName val="0"/>
          <c:showSerName val="0"/>
          <c:showPercent val="0"/>
          <c:showBubbleSize val="0"/>
        </c:dLbls>
        <c:gapWidth val="150"/>
        <c:axId val="156271744"/>
        <c:axId val="1562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56271744"/>
        <c:axId val="156273664"/>
      </c:lineChart>
      <c:dateAx>
        <c:axId val="156271744"/>
        <c:scaling>
          <c:orientation val="minMax"/>
        </c:scaling>
        <c:delete val="1"/>
        <c:axPos val="b"/>
        <c:numFmt formatCode="ge" sourceLinked="1"/>
        <c:majorTickMark val="none"/>
        <c:minorTickMark val="none"/>
        <c:tickLblPos val="none"/>
        <c:crossAx val="156273664"/>
        <c:crosses val="autoZero"/>
        <c:auto val="1"/>
        <c:lblOffset val="100"/>
        <c:baseTimeUnit val="years"/>
      </c:dateAx>
      <c:valAx>
        <c:axId val="1562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704960"/>
        <c:axId val="157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57704960"/>
        <c:axId val="157706880"/>
      </c:lineChart>
      <c:dateAx>
        <c:axId val="157704960"/>
        <c:scaling>
          <c:orientation val="minMax"/>
        </c:scaling>
        <c:delete val="1"/>
        <c:axPos val="b"/>
        <c:numFmt formatCode="ge" sourceLinked="1"/>
        <c:majorTickMark val="none"/>
        <c:minorTickMark val="none"/>
        <c:tickLblPos val="none"/>
        <c:crossAx val="157706880"/>
        <c:crosses val="autoZero"/>
        <c:auto val="1"/>
        <c:lblOffset val="100"/>
        <c:baseTimeUnit val="years"/>
      </c:dateAx>
      <c:valAx>
        <c:axId val="157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421952"/>
        <c:axId val="157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57421952"/>
        <c:axId val="157423104"/>
      </c:lineChart>
      <c:dateAx>
        <c:axId val="157421952"/>
        <c:scaling>
          <c:orientation val="minMax"/>
        </c:scaling>
        <c:delete val="1"/>
        <c:axPos val="b"/>
        <c:numFmt formatCode="ge" sourceLinked="1"/>
        <c:majorTickMark val="none"/>
        <c:minorTickMark val="none"/>
        <c:tickLblPos val="none"/>
        <c:crossAx val="157423104"/>
        <c:crosses val="autoZero"/>
        <c:auto val="1"/>
        <c:lblOffset val="100"/>
        <c:baseTimeUnit val="years"/>
      </c:dateAx>
      <c:valAx>
        <c:axId val="15742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398.4</c:v>
                </c:pt>
                <c:pt idx="1">
                  <c:v>268.18</c:v>
                </c:pt>
                <c:pt idx="2">
                  <c:v>1079.6300000000001</c:v>
                </c:pt>
                <c:pt idx="3">
                  <c:v>342.31</c:v>
                </c:pt>
                <c:pt idx="4">
                  <c:v>222.66</c:v>
                </c:pt>
              </c:numCache>
            </c:numRef>
          </c:val>
        </c:ser>
        <c:dLbls>
          <c:showLegendKey val="0"/>
          <c:showVal val="0"/>
          <c:showCatName val="0"/>
          <c:showSerName val="0"/>
          <c:showPercent val="0"/>
          <c:showBubbleSize val="0"/>
        </c:dLbls>
        <c:gapWidth val="150"/>
        <c:axId val="157465600"/>
        <c:axId val="1574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57465600"/>
        <c:axId val="157467776"/>
      </c:lineChart>
      <c:dateAx>
        <c:axId val="157465600"/>
        <c:scaling>
          <c:orientation val="minMax"/>
        </c:scaling>
        <c:delete val="1"/>
        <c:axPos val="b"/>
        <c:numFmt formatCode="ge" sourceLinked="1"/>
        <c:majorTickMark val="none"/>
        <c:minorTickMark val="none"/>
        <c:tickLblPos val="none"/>
        <c:crossAx val="157467776"/>
        <c:crosses val="autoZero"/>
        <c:auto val="1"/>
        <c:lblOffset val="100"/>
        <c:baseTimeUnit val="years"/>
      </c:dateAx>
      <c:valAx>
        <c:axId val="15746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420.36</c:v>
                </c:pt>
                <c:pt idx="1">
                  <c:v>444.85</c:v>
                </c:pt>
                <c:pt idx="2">
                  <c:v>482.9</c:v>
                </c:pt>
                <c:pt idx="3">
                  <c:v>515.63</c:v>
                </c:pt>
                <c:pt idx="4">
                  <c:v>555.14</c:v>
                </c:pt>
              </c:numCache>
            </c:numRef>
          </c:val>
        </c:ser>
        <c:dLbls>
          <c:showLegendKey val="0"/>
          <c:showVal val="0"/>
          <c:showCatName val="0"/>
          <c:showSerName val="0"/>
          <c:showPercent val="0"/>
          <c:showBubbleSize val="0"/>
        </c:dLbls>
        <c:gapWidth val="150"/>
        <c:axId val="157480064"/>
        <c:axId val="1574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57480064"/>
        <c:axId val="157481984"/>
      </c:lineChart>
      <c:dateAx>
        <c:axId val="157480064"/>
        <c:scaling>
          <c:orientation val="minMax"/>
        </c:scaling>
        <c:delete val="1"/>
        <c:axPos val="b"/>
        <c:numFmt formatCode="ge" sourceLinked="1"/>
        <c:majorTickMark val="none"/>
        <c:minorTickMark val="none"/>
        <c:tickLblPos val="none"/>
        <c:crossAx val="157481984"/>
        <c:crosses val="autoZero"/>
        <c:auto val="1"/>
        <c:lblOffset val="100"/>
        <c:baseTimeUnit val="years"/>
      </c:dateAx>
      <c:valAx>
        <c:axId val="15748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113.11</c:v>
                </c:pt>
                <c:pt idx="1">
                  <c:v>101.77</c:v>
                </c:pt>
                <c:pt idx="2">
                  <c:v>104.47</c:v>
                </c:pt>
                <c:pt idx="3">
                  <c:v>102.21</c:v>
                </c:pt>
                <c:pt idx="4">
                  <c:v>101.83</c:v>
                </c:pt>
              </c:numCache>
            </c:numRef>
          </c:val>
        </c:ser>
        <c:dLbls>
          <c:showLegendKey val="0"/>
          <c:showVal val="0"/>
          <c:showCatName val="0"/>
          <c:showSerName val="0"/>
          <c:showPercent val="0"/>
          <c:showBubbleSize val="0"/>
        </c:dLbls>
        <c:gapWidth val="150"/>
        <c:axId val="157511040"/>
        <c:axId val="1575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57511040"/>
        <c:axId val="157545984"/>
      </c:lineChart>
      <c:dateAx>
        <c:axId val="157511040"/>
        <c:scaling>
          <c:orientation val="minMax"/>
        </c:scaling>
        <c:delete val="1"/>
        <c:axPos val="b"/>
        <c:numFmt formatCode="ge" sourceLinked="1"/>
        <c:majorTickMark val="none"/>
        <c:minorTickMark val="none"/>
        <c:tickLblPos val="none"/>
        <c:crossAx val="157545984"/>
        <c:crosses val="autoZero"/>
        <c:auto val="1"/>
        <c:lblOffset val="100"/>
        <c:baseTimeUnit val="years"/>
      </c:dateAx>
      <c:valAx>
        <c:axId val="1575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169.48</c:v>
                </c:pt>
                <c:pt idx="1">
                  <c:v>185.1</c:v>
                </c:pt>
                <c:pt idx="2">
                  <c:v>180.19</c:v>
                </c:pt>
                <c:pt idx="3">
                  <c:v>184</c:v>
                </c:pt>
                <c:pt idx="4">
                  <c:v>184.79</c:v>
                </c:pt>
              </c:numCache>
            </c:numRef>
          </c:val>
        </c:ser>
        <c:dLbls>
          <c:showLegendKey val="0"/>
          <c:showVal val="0"/>
          <c:showCatName val="0"/>
          <c:showSerName val="0"/>
          <c:showPercent val="0"/>
          <c:showBubbleSize val="0"/>
        </c:dLbls>
        <c:gapWidth val="150"/>
        <c:axId val="157633152"/>
        <c:axId val="1576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57633152"/>
        <c:axId val="157639424"/>
      </c:lineChart>
      <c:dateAx>
        <c:axId val="157633152"/>
        <c:scaling>
          <c:orientation val="minMax"/>
        </c:scaling>
        <c:delete val="1"/>
        <c:axPos val="b"/>
        <c:numFmt formatCode="ge" sourceLinked="1"/>
        <c:majorTickMark val="none"/>
        <c:minorTickMark val="none"/>
        <c:tickLblPos val="none"/>
        <c:crossAx val="157639424"/>
        <c:crosses val="autoZero"/>
        <c:auto val="1"/>
        <c:lblOffset val="100"/>
        <c:baseTimeUnit val="years"/>
      </c:dateAx>
      <c:valAx>
        <c:axId val="1576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安芸高田市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30546</v>
      </c>
      <c r="AJ8" s="56"/>
      <c r="AK8" s="56"/>
      <c r="AL8" s="56"/>
      <c r="AM8" s="56"/>
      <c r="AN8" s="56"/>
      <c r="AO8" s="56"/>
      <c r="AP8" s="57"/>
      <c r="AQ8" s="47">
        <f>データ!R6</f>
        <v>537.75</v>
      </c>
      <c r="AR8" s="47"/>
      <c r="AS8" s="47"/>
      <c r="AT8" s="47"/>
      <c r="AU8" s="47"/>
      <c r="AV8" s="47"/>
      <c r="AW8" s="47"/>
      <c r="AX8" s="47"/>
      <c r="AY8" s="47">
        <f>データ!S6</f>
        <v>56.8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61.58</v>
      </c>
      <c r="K10" s="47"/>
      <c r="L10" s="47"/>
      <c r="M10" s="47"/>
      <c r="N10" s="47"/>
      <c r="O10" s="47"/>
      <c r="P10" s="47"/>
      <c r="Q10" s="47"/>
      <c r="R10" s="47">
        <f>データ!O6</f>
        <v>43.33</v>
      </c>
      <c r="S10" s="47"/>
      <c r="T10" s="47"/>
      <c r="U10" s="47"/>
      <c r="V10" s="47"/>
      <c r="W10" s="47"/>
      <c r="X10" s="47"/>
      <c r="Y10" s="47"/>
      <c r="Z10" s="78">
        <f>データ!P6</f>
        <v>3337</v>
      </c>
      <c r="AA10" s="78"/>
      <c r="AB10" s="78"/>
      <c r="AC10" s="78"/>
      <c r="AD10" s="78"/>
      <c r="AE10" s="78"/>
      <c r="AF10" s="78"/>
      <c r="AG10" s="78"/>
      <c r="AH10" s="2"/>
      <c r="AI10" s="78">
        <f>データ!T6</f>
        <v>13158</v>
      </c>
      <c r="AJ10" s="78"/>
      <c r="AK10" s="78"/>
      <c r="AL10" s="78"/>
      <c r="AM10" s="78"/>
      <c r="AN10" s="78"/>
      <c r="AO10" s="78"/>
      <c r="AP10" s="78"/>
      <c r="AQ10" s="47">
        <f>データ!U6</f>
        <v>17.89</v>
      </c>
      <c r="AR10" s="47"/>
      <c r="AS10" s="47"/>
      <c r="AT10" s="47"/>
      <c r="AU10" s="47"/>
      <c r="AV10" s="47"/>
      <c r="AW10" s="47"/>
      <c r="AX10" s="47"/>
      <c r="AY10" s="47">
        <f>データ!V6</f>
        <v>735.49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342149</v>
      </c>
      <c r="D6" s="31">
        <f t="shared" si="3"/>
        <v>46</v>
      </c>
      <c r="E6" s="31">
        <f t="shared" si="3"/>
        <v>1</v>
      </c>
      <c r="F6" s="31">
        <f t="shared" si="3"/>
        <v>0</v>
      </c>
      <c r="G6" s="31">
        <f t="shared" si="3"/>
        <v>1</v>
      </c>
      <c r="H6" s="31" t="str">
        <f t="shared" si="3"/>
        <v>広島県　安芸高田市</v>
      </c>
      <c r="I6" s="31" t="str">
        <f t="shared" si="3"/>
        <v>法適用</v>
      </c>
      <c r="J6" s="31" t="str">
        <f t="shared" si="3"/>
        <v>水道事業</v>
      </c>
      <c r="K6" s="31" t="str">
        <f t="shared" si="3"/>
        <v>末端給水事業</v>
      </c>
      <c r="L6" s="31" t="str">
        <f t="shared" si="3"/>
        <v>A7</v>
      </c>
      <c r="M6" s="32" t="str">
        <f t="shared" si="3"/>
        <v>-</v>
      </c>
      <c r="N6" s="32">
        <f t="shared" si="3"/>
        <v>61.58</v>
      </c>
      <c r="O6" s="32">
        <f t="shared" si="3"/>
        <v>43.33</v>
      </c>
      <c r="P6" s="32">
        <f t="shared" si="3"/>
        <v>3337</v>
      </c>
      <c r="Q6" s="32">
        <f t="shared" si="3"/>
        <v>30546</v>
      </c>
      <c r="R6" s="32">
        <f t="shared" si="3"/>
        <v>537.75</v>
      </c>
      <c r="S6" s="32">
        <f t="shared" si="3"/>
        <v>56.8</v>
      </c>
      <c r="T6" s="32">
        <f t="shared" si="3"/>
        <v>13158</v>
      </c>
      <c r="U6" s="32">
        <f t="shared" si="3"/>
        <v>17.89</v>
      </c>
      <c r="V6" s="32">
        <f t="shared" si="3"/>
        <v>735.49</v>
      </c>
      <c r="W6" s="33">
        <f>IF(W7="",NA(),W7)</f>
        <v>113.31</v>
      </c>
      <c r="X6" s="33">
        <f t="shared" ref="X6:AF6" si="4">IF(X7="",NA(),X7)</f>
        <v>102.14</v>
      </c>
      <c r="Y6" s="33">
        <f t="shared" si="4"/>
        <v>105.1</v>
      </c>
      <c r="Z6" s="33">
        <f t="shared" si="4"/>
        <v>103.05</v>
      </c>
      <c r="AA6" s="33">
        <f t="shared" si="4"/>
        <v>102.2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398.4</v>
      </c>
      <c r="AT6" s="33">
        <f t="shared" ref="AT6:BB6" si="6">IF(AT7="",NA(),AT7)</f>
        <v>268.18</v>
      </c>
      <c r="AU6" s="33">
        <f t="shared" si="6"/>
        <v>1079.6300000000001</v>
      </c>
      <c r="AV6" s="33">
        <f t="shared" si="6"/>
        <v>342.31</v>
      </c>
      <c r="AW6" s="33">
        <f t="shared" si="6"/>
        <v>222.66</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420.36</v>
      </c>
      <c r="BE6" s="33">
        <f t="shared" ref="BE6:BM6" si="7">IF(BE7="",NA(),BE7)</f>
        <v>444.85</v>
      </c>
      <c r="BF6" s="33">
        <f t="shared" si="7"/>
        <v>482.9</v>
      </c>
      <c r="BG6" s="33">
        <f t="shared" si="7"/>
        <v>515.63</v>
      </c>
      <c r="BH6" s="33">
        <f t="shared" si="7"/>
        <v>555.14</v>
      </c>
      <c r="BI6" s="33">
        <f t="shared" si="7"/>
        <v>462.52</v>
      </c>
      <c r="BJ6" s="33">
        <f t="shared" si="7"/>
        <v>474.06</v>
      </c>
      <c r="BK6" s="33">
        <f t="shared" si="7"/>
        <v>458</v>
      </c>
      <c r="BL6" s="33">
        <f t="shared" si="7"/>
        <v>443.13</v>
      </c>
      <c r="BM6" s="33">
        <f t="shared" si="7"/>
        <v>442.54</v>
      </c>
      <c r="BN6" s="32" t="str">
        <f>IF(BN7="","",IF(BN7="-","【-】","【"&amp;SUBSTITUTE(TEXT(BN7,"#,##0.00"),"-","△")&amp;"】"))</f>
        <v>【283.72】</v>
      </c>
      <c r="BO6" s="33">
        <f>IF(BO7="",NA(),BO7)</f>
        <v>113.11</v>
      </c>
      <c r="BP6" s="33">
        <f t="shared" ref="BP6:BX6" si="8">IF(BP7="",NA(),BP7)</f>
        <v>101.77</v>
      </c>
      <c r="BQ6" s="33">
        <f t="shared" si="8"/>
        <v>104.47</v>
      </c>
      <c r="BR6" s="33">
        <f t="shared" si="8"/>
        <v>102.21</v>
      </c>
      <c r="BS6" s="33">
        <f t="shared" si="8"/>
        <v>101.83</v>
      </c>
      <c r="BT6" s="33">
        <f t="shared" si="8"/>
        <v>99.71</v>
      </c>
      <c r="BU6" s="33">
        <f t="shared" si="8"/>
        <v>96.62</v>
      </c>
      <c r="BV6" s="33">
        <f t="shared" si="8"/>
        <v>96.27</v>
      </c>
      <c r="BW6" s="33">
        <f t="shared" si="8"/>
        <v>95.4</v>
      </c>
      <c r="BX6" s="33">
        <f t="shared" si="8"/>
        <v>98.6</v>
      </c>
      <c r="BY6" s="32" t="str">
        <f>IF(BY7="","",IF(BY7="-","【-】","【"&amp;SUBSTITUTE(TEXT(BY7,"#,##0.00"),"-","△")&amp;"】"))</f>
        <v>【104.60】</v>
      </c>
      <c r="BZ6" s="33">
        <f>IF(BZ7="",NA(),BZ7)</f>
        <v>169.48</v>
      </c>
      <c r="CA6" s="33">
        <f t="shared" ref="CA6:CI6" si="9">IF(CA7="",NA(),CA7)</f>
        <v>185.1</v>
      </c>
      <c r="CB6" s="33">
        <f t="shared" si="9"/>
        <v>180.19</v>
      </c>
      <c r="CC6" s="33">
        <f t="shared" si="9"/>
        <v>184</v>
      </c>
      <c r="CD6" s="33">
        <f t="shared" si="9"/>
        <v>184.79</v>
      </c>
      <c r="CE6" s="33">
        <f t="shared" si="9"/>
        <v>176.84</v>
      </c>
      <c r="CF6" s="33">
        <f t="shared" si="9"/>
        <v>184.53</v>
      </c>
      <c r="CG6" s="33">
        <f t="shared" si="9"/>
        <v>186.94</v>
      </c>
      <c r="CH6" s="33">
        <f t="shared" si="9"/>
        <v>186.15</v>
      </c>
      <c r="CI6" s="33">
        <f t="shared" si="9"/>
        <v>181.67</v>
      </c>
      <c r="CJ6" s="32" t="str">
        <f>IF(CJ7="","",IF(CJ7="-","【-】","【"&amp;SUBSTITUTE(TEXT(CJ7,"#,##0.00"),"-","△")&amp;"】"))</f>
        <v>【164.21】</v>
      </c>
      <c r="CK6" s="33">
        <f>IF(CK7="",NA(),CK7)</f>
        <v>69.81</v>
      </c>
      <c r="CL6" s="33">
        <f t="shared" ref="CL6:CT6" si="10">IF(CL7="",NA(),CL7)</f>
        <v>63.22</v>
      </c>
      <c r="CM6" s="33">
        <f t="shared" si="10"/>
        <v>63.48</v>
      </c>
      <c r="CN6" s="33">
        <f t="shared" si="10"/>
        <v>63.43</v>
      </c>
      <c r="CO6" s="33">
        <f t="shared" si="10"/>
        <v>63.68</v>
      </c>
      <c r="CP6" s="33">
        <f t="shared" si="10"/>
        <v>53.5</v>
      </c>
      <c r="CQ6" s="33">
        <f t="shared" si="10"/>
        <v>52.9</v>
      </c>
      <c r="CR6" s="33">
        <f t="shared" si="10"/>
        <v>54.51</v>
      </c>
      <c r="CS6" s="33">
        <f t="shared" si="10"/>
        <v>54.47</v>
      </c>
      <c r="CT6" s="33">
        <f t="shared" si="10"/>
        <v>53.61</v>
      </c>
      <c r="CU6" s="32" t="str">
        <f>IF(CU7="","",IF(CU7="-","【-】","【"&amp;SUBSTITUTE(TEXT(CU7,"#,##0.00"),"-","△")&amp;"】"))</f>
        <v>【59.80】</v>
      </c>
      <c r="CV6" s="33">
        <f>IF(CV7="",NA(),CV7)</f>
        <v>83.4</v>
      </c>
      <c r="CW6" s="33">
        <f t="shared" ref="CW6:DE6" si="11">IF(CW7="",NA(),CW7)</f>
        <v>83.83</v>
      </c>
      <c r="CX6" s="33">
        <f t="shared" si="11"/>
        <v>83.21</v>
      </c>
      <c r="CY6" s="33">
        <f t="shared" si="11"/>
        <v>82.15</v>
      </c>
      <c r="CZ6" s="33">
        <f t="shared" si="11"/>
        <v>80.349999999999994</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28.37</v>
      </c>
      <c r="DH6" s="33">
        <f t="shared" ref="DH6:DP6" si="12">IF(DH7="",NA(),DH7)</f>
        <v>28.92</v>
      </c>
      <c r="DI6" s="33">
        <f t="shared" si="12"/>
        <v>29.51</v>
      </c>
      <c r="DJ6" s="33">
        <f t="shared" si="12"/>
        <v>30.19</v>
      </c>
      <c r="DK6" s="33">
        <f t="shared" si="12"/>
        <v>39.75</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0.43</v>
      </c>
      <c r="ED6" s="32">
        <f t="shared" ref="ED6:EL6" si="14">IF(ED7="",NA(),ED7)</f>
        <v>0</v>
      </c>
      <c r="EE6" s="33">
        <f t="shared" si="14"/>
        <v>0.95</v>
      </c>
      <c r="EF6" s="33">
        <f t="shared" si="14"/>
        <v>0.69</v>
      </c>
      <c r="EG6" s="33">
        <f t="shared" si="14"/>
        <v>1.64</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342149</v>
      </c>
      <c r="D7" s="35">
        <v>46</v>
      </c>
      <c r="E7" s="35">
        <v>1</v>
      </c>
      <c r="F7" s="35">
        <v>0</v>
      </c>
      <c r="G7" s="35">
        <v>1</v>
      </c>
      <c r="H7" s="35" t="s">
        <v>93</v>
      </c>
      <c r="I7" s="35" t="s">
        <v>94</v>
      </c>
      <c r="J7" s="35" t="s">
        <v>95</v>
      </c>
      <c r="K7" s="35" t="s">
        <v>96</v>
      </c>
      <c r="L7" s="35" t="s">
        <v>97</v>
      </c>
      <c r="M7" s="36" t="s">
        <v>98</v>
      </c>
      <c r="N7" s="36">
        <v>61.58</v>
      </c>
      <c r="O7" s="36">
        <v>43.33</v>
      </c>
      <c r="P7" s="36">
        <v>3337</v>
      </c>
      <c r="Q7" s="36">
        <v>30546</v>
      </c>
      <c r="R7" s="36">
        <v>537.75</v>
      </c>
      <c r="S7" s="36">
        <v>56.8</v>
      </c>
      <c r="T7" s="36">
        <v>13158</v>
      </c>
      <c r="U7" s="36">
        <v>17.89</v>
      </c>
      <c r="V7" s="36">
        <v>735.49</v>
      </c>
      <c r="W7" s="36">
        <v>113.31</v>
      </c>
      <c r="X7" s="36">
        <v>102.14</v>
      </c>
      <c r="Y7" s="36">
        <v>105.1</v>
      </c>
      <c r="Z7" s="36">
        <v>103.05</v>
      </c>
      <c r="AA7" s="36">
        <v>102.2</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398.4</v>
      </c>
      <c r="AT7" s="36">
        <v>268.18</v>
      </c>
      <c r="AU7" s="36">
        <v>1079.6300000000001</v>
      </c>
      <c r="AV7" s="36">
        <v>342.31</v>
      </c>
      <c r="AW7" s="36">
        <v>222.66</v>
      </c>
      <c r="AX7" s="36">
        <v>1149.75</v>
      </c>
      <c r="AY7" s="36">
        <v>1128.25</v>
      </c>
      <c r="AZ7" s="36">
        <v>1159.4100000000001</v>
      </c>
      <c r="BA7" s="36">
        <v>1081.23</v>
      </c>
      <c r="BB7" s="36">
        <v>406.37</v>
      </c>
      <c r="BC7" s="36">
        <v>264.16000000000003</v>
      </c>
      <c r="BD7" s="36">
        <v>420.36</v>
      </c>
      <c r="BE7" s="36">
        <v>444.85</v>
      </c>
      <c r="BF7" s="36">
        <v>482.9</v>
      </c>
      <c r="BG7" s="36">
        <v>515.63</v>
      </c>
      <c r="BH7" s="36">
        <v>555.14</v>
      </c>
      <c r="BI7" s="36">
        <v>462.52</v>
      </c>
      <c r="BJ7" s="36">
        <v>474.06</v>
      </c>
      <c r="BK7" s="36">
        <v>458</v>
      </c>
      <c r="BL7" s="36">
        <v>443.13</v>
      </c>
      <c r="BM7" s="36">
        <v>442.54</v>
      </c>
      <c r="BN7" s="36">
        <v>283.72000000000003</v>
      </c>
      <c r="BO7" s="36">
        <v>113.11</v>
      </c>
      <c r="BP7" s="36">
        <v>101.77</v>
      </c>
      <c r="BQ7" s="36">
        <v>104.47</v>
      </c>
      <c r="BR7" s="36">
        <v>102.21</v>
      </c>
      <c r="BS7" s="36">
        <v>101.83</v>
      </c>
      <c r="BT7" s="36">
        <v>99.71</v>
      </c>
      <c r="BU7" s="36">
        <v>96.62</v>
      </c>
      <c r="BV7" s="36">
        <v>96.27</v>
      </c>
      <c r="BW7" s="36">
        <v>95.4</v>
      </c>
      <c r="BX7" s="36">
        <v>98.6</v>
      </c>
      <c r="BY7" s="36">
        <v>104.6</v>
      </c>
      <c r="BZ7" s="36">
        <v>169.48</v>
      </c>
      <c r="CA7" s="36">
        <v>185.1</v>
      </c>
      <c r="CB7" s="36">
        <v>180.19</v>
      </c>
      <c r="CC7" s="36">
        <v>184</v>
      </c>
      <c r="CD7" s="36">
        <v>184.79</v>
      </c>
      <c r="CE7" s="36">
        <v>176.84</v>
      </c>
      <c r="CF7" s="36">
        <v>184.53</v>
      </c>
      <c r="CG7" s="36">
        <v>186.94</v>
      </c>
      <c r="CH7" s="36">
        <v>186.15</v>
      </c>
      <c r="CI7" s="36">
        <v>181.67</v>
      </c>
      <c r="CJ7" s="36">
        <v>164.21</v>
      </c>
      <c r="CK7" s="36">
        <v>69.81</v>
      </c>
      <c r="CL7" s="36">
        <v>63.22</v>
      </c>
      <c r="CM7" s="36">
        <v>63.48</v>
      </c>
      <c r="CN7" s="36">
        <v>63.43</v>
      </c>
      <c r="CO7" s="36">
        <v>63.68</v>
      </c>
      <c r="CP7" s="36">
        <v>53.5</v>
      </c>
      <c r="CQ7" s="36">
        <v>52.9</v>
      </c>
      <c r="CR7" s="36">
        <v>54.51</v>
      </c>
      <c r="CS7" s="36">
        <v>54.47</v>
      </c>
      <c r="CT7" s="36">
        <v>53.61</v>
      </c>
      <c r="CU7" s="36">
        <v>59.8</v>
      </c>
      <c r="CV7" s="36">
        <v>83.4</v>
      </c>
      <c r="CW7" s="36">
        <v>83.83</v>
      </c>
      <c r="CX7" s="36">
        <v>83.21</v>
      </c>
      <c r="CY7" s="36">
        <v>82.15</v>
      </c>
      <c r="CZ7" s="36">
        <v>80.349999999999994</v>
      </c>
      <c r="DA7" s="36">
        <v>82.8</v>
      </c>
      <c r="DB7" s="36">
        <v>81.63</v>
      </c>
      <c r="DC7" s="36">
        <v>81.790000000000006</v>
      </c>
      <c r="DD7" s="36">
        <v>81.459999999999994</v>
      </c>
      <c r="DE7" s="36">
        <v>81.31</v>
      </c>
      <c r="DF7" s="36">
        <v>89.78</v>
      </c>
      <c r="DG7" s="36">
        <v>28.37</v>
      </c>
      <c r="DH7" s="36">
        <v>28.92</v>
      </c>
      <c r="DI7" s="36">
        <v>29.51</v>
      </c>
      <c r="DJ7" s="36">
        <v>30.19</v>
      </c>
      <c r="DK7" s="36">
        <v>39.75</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0.43</v>
      </c>
      <c r="ED7" s="36">
        <v>0</v>
      </c>
      <c r="EE7" s="36">
        <v>0.95</v>
      </c>
      <c r="EF7" s="36">
        <v>0.69</v>
      </c>
      <c r="EG7" s="36">
        <v>1.64</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2016-02-17T06:39:09Z</cp:lastPrinted>
  <dcterms:created xsi:type="dcterms:W3CDTF">2016-02-03T07:26:54Z</dcterms:created>
  <dcterms:modified xsi:type="dcterms:W3CDTF">2016-02-23T07:11:46Z</dcterms:modified>
  <cp:category/>
</cp:coreProperties>
</file>