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53222"/>
  <mc:AlternateContent xmlns:mc="http://schemas.openxmlformats.org/markup-compatibility/2006">
    <mc:Choice Requires="x15">
      <x15ac:absPath xmlns:x15ac="http://schemas.microsoft.com/office/spreadsheetml/2010/11/ac" url="O:\文書：農地利用係（旧農地利用係）\R04\310101農業振興\3.農業･農村多面的機能支払関係書(5年)\6.多面的様式\★多面的様式【組織提供用】(R4以降用）\"/>
    </mc:Choice>
  </mc:AlternateContent>
  <bookViews>
    <workbookView xWindow="0" yWindow="0" windowWidth="20490" windowHeight="6960" tabRatio="921" firstSheet="1" activeTab="4"/>
  </bookViews>
  <sheets>
    <sheet name="はじめに" sheetId="8" r:id="rId1"/>
    <sheet name="参加者名簿 (マニュアル)" sheetId="7" r:id="rId2"/>
    <sheet name="作業日報 (マニュアル)" sheetId="6" r:id="rId3"/>
    <sheet name="参加者名簿" sheetId="4" r:id="rId4"/>
    <sheet name="作業日報" sheetId="5" r:id="rId5"/>
    <sheet name="様式第1-6号" sheetId="1" r:id="rId6"/>
    <sheet name="様式第1-7号" sheetId="9" r:id="rId7"/>
    <sheet name="様式第1-8号" sheetId="10" r:id="rId8"/>
    <sheet name="持越金の使用予定表" sheetId="11" r:id="rId9"/>
    <sheet name="【取組番号表】 " sheetId="2" r:id="rId10"/>
    <sheet name="【選択肢】" sheetId="3" r:id="rId11"/>
  </sheets>
  <externalReferences>
    <externalReference r:id="rId12"/>
  </externalReferences>
  <definedNames>
    <definedName name="_xlnm._FilterDatabase" localSheetId="4" hidden="1">作業日報!$B$1:$WVW$1</definedName>
    <definedName name="_xlnm._FilterDatabase" localSheetId="2" hidden="1">'作業日報 (マニュアル)'!$A$1:$WVG$1</definedName>
    <definedName name="_xlnm._FilterDatabase" localSheetId="5" hidden="1">'様式第1-6号'!$A$9:$Z$372</definedName>
    <definedName name="_xlnm._FilterDatabase" localSheetId="7" hidden="1">'様式第1-8号'!#REF!</definedName>
    <definedName name="A.■か□">[1]【選択肢】!$A$3:$A$4</definedName>
    <definedName name="B.○か空白">[1]【選択肢】!$B$3:$B$4</definedName>
    <definedName name="Ｃ1.計画欄">[1]【選択肢】!$C$3:$C$4</definedName>
    <definedName name="Ｃ2.実施欄">[1]【選択肢】!$C$3:$C$5</definedName>
    <definedName name="D.農村環境保全活動のテーマ">[1]【選択肢】!$D$3:$D$7</definedName>
    <definedName name="E.高度な保全活動">[1]【選択肢】!$E$3:$E$11</definedName>
    <definedName name="F.施設">[1]【選択肢】!$F$3:$F$5</definedName>
    <definedName name="G.単位">[1]【選択肢】!$G$3:$G$4</definedName>
    <definedName name="H1.構成員一覧の分類_農業者">[1]【選択肢】!$H$3:$H$6</definedName>
    <definedName name="H2.構成員一覧の分類_農業者以外個人">[1]【選択肢】!$H$7</definedName>
    <definedName name="H3.構成員一覧の分類_農業者以外団体">[1]【選択肢】!$H$8:$H$15</definedName>
    <definedName name="Ｉ.金銭出納簿の区分">[1]【選択肢】!$I$3:$I$4</definedName>
    <definedName name="Ｊ.金銭出納簿の収支の分類">[1]【選択肢】!$J$3:$J$10</definedName>
    <definedName name="K.農村環境保全活動">[1]【選択肢】!$Q$44:$Q$56</definedName>
    <definedName name="L.増進活動">[1]【選択肢】!$R$57:$R$64</definedName>
    <definedName name="M.長寿命化">[1]【選択肢】!$S$66:$S$71</definedName>
    <definedName name="_xlnm.Print_Area" localSheetId="9">'【取組番号表】 '!$A$1:$F$190</definedName>
    <definedName name="_xlnm.Print_Area" localSheetId="10">【選択肢】!$K$1:$T$78</definedName>
    <definedName name="_xlnm.Print_Area" localSheetId="4">作業日報!$B$1:$I$2640</definedName>
    <definedName name="_xlnm.Print_Area" localSheetId="2">'作業日報 (マニュアル)'!$A$1:$H$43</definedName>
    <definedName name="_xlnm.Print_Area" localSheetId="3">参加者名簿!$A$1:$BL$101</definedName>
    <definedName name="_xlnm.Print_Area" localSheetId="1">'参加者名簿 (マニュアル)'!$A$1:$D$51</definedName>
    <definedName name="_xlnm.Print_Area" localSheetId="8">持越金の使用予定表!$A$1:$G$51</definedName>
    <definedName name="_xlnm.Print_Area" localSheetId="5">'様式第1-6号'!$C$2:$R$372</definedName>
    <definedName name="_xlnm.Print_Area" localSheetId="6">'様式第1-7号'!$A$1:$N$55</definedName>
    <definedName name="_xlnm.Print_Area" localSheetId="7">'様式第1-8号'!$A$1:$V$155</definedName>
    <definedName name="_xlnm.Print_Titles" localSheetId="3">参加者名簿!$A:$B,参加者名簿!$2:$2</definedName>
    <definedName name="_xlnm.Print_Titles" localSheetId="1">'参加者名簿 (マニュアル)'!$A:$B,'参加者名簿 (マニュアル)'!$2:$2</definedName>
    <definedName name="_xlnm.Print_Titles" localSheetId="5">'様式第1-6号'!$7:$9</definedName>
    <definedName name="_xlnm.Print_Titles" localSheetId="6">'様式第1-7号'!$8:$8</definedName>
    <definedName name="Z_4D33B020_8F18_431B_BFB6_22453331905E_.wvu.PrintArea" localSheetId="6" hidden="1">'様式第1-7号'!$A$1:$L$55</definedName>
  </definedNames>
  <calcPr calcId="162913"/>
</workbook>
</file>

<file path=xl/calcChain.xml><?xml version="1.0" encoding="utf-8"?>
<calcChain xmlns="http://schemas.openxmlformats.org/spreadsheetml/2006/main">
  <c r="C6" i="5" l="1"/>
  <c r="D18" i="10" l="1"/>
  <c r="H4" i="1"/>
  <c r="H2631" i="5" l="1"/>
  <c r="D2610" i="5"/>
  <c r="D2611" i="5"/>
  <c r="D2612" i="5"/>
  <c r="D2613" i="5"/>
  <c r="D2614" i="5"/>
  <c r="D2615" i="5"/>
  <c r="D2616" i="5"/>
  <c r="D2617" i="5"/>
  <c r="D2618" i="5"/>
  <c r="D2619" i="5"/>
  <c r="D2620" i="5"/>
  <c r="D2621" i="5"/>
  <c r="D2622" i="5"/>
  <c r="D2623" i="5"/>
  <c r="D2624" i="5"/>
  <c r="D2625" i="5"/>
  <c r="D2626" i="5"/>
  <c r="D2627" i="5"/>
  <c r="D2628" i="5"/>
  <c r="D2629" i="5"/>
  <c r="D2630" i="5"/>
  <c r="H2610" i="5"/>
  <c r="H2611" i="5"/>
  <c r="H2612" i="5"/>
  <c r="H2613" i="5"/>
  <c r="H2614" i="5"/>
  <c r="H2615" i="5"/>
  <c r="H2616" i="5"/>
  <c r="H2617" i="5"/>
  <c r="H2618" i="5"/>
  <c r="H2619" i="5"/>
  <c r="H2620" i="5"/>
  <c r="H2621" i="5"/>
  <c r="H2622" i="5"/>
  <c r="H2623" i="5"/>
  <c r="H2624" i="5"/>
  <c r="H2625" i="5"/>
  <c r="H2626" i="5"/>
  <c r="H2627" i="5"/>
  <c r="H2628" i="5"/>
  <c r="H2629" i="5"/>
  <c r="H2630" i="5"/>
  <c r="F2631" i="5"/>
  <c r="O2597" i="5" s="1"/>
  <c r="C2607" i="5"/>
  <c r="D2607" i="5"/>
  <c r="E2607" i="5" s="1"/>
  <c r="F2607" i="5" s="1"/>
  <c r="C2606" i="5"/>
  <c r="D2606" i="5"/>
  <c r="E2606" i="5" s="1"/>
  <c r="F2606" i="5"/>
  <c r="C2605" i="5"/>
  <c r="D2605" i="5"/>
  <c r="E2605" i="5" s="1"/>
  <c r="F2605" i="5" s="1"/>
  <c r="C2604" i="5"/>
  <c r="D2604" i="5"/>
  <c r="E2604" i="5" s="1"/>
  <c r="F2604" i="5"/>
  <c r="C2603" i="5"/>
  <c r="D2603" i="5"/>
  <c r="E2603" i="5" s="1"/>
  <c r="F2603" i="5" s="1"/>
  <c r="C2602" i="5"/>
  <c r="D2602" i="5"/>
  <c r="E2602" i="5" s="1"/>
  <c r="F2602" i="5"/>
  <c r="G2600" i="5"/>
  <c r="G2599" i="5"/>
  <c r="C2598" i="5"/>
  <c r="I89" i="5"/>
  <c r="I133" i="5"/>
  <c r="I177" i="5"/>
  <c r="I221" i="5"/>
  <c r="I265" i="5"/>
  <c r="I309" i="5"/>
  <c r="I353" i="5"/>
  <c r="I397" i="5"/>
  <c r="I441" i="5"/>
  <c r="I485" i="5"/>
  <c r="I529" i="5"/>
  <c r="I573" i="5"/>
  <c r="I617" i="5"/>
  <c r="I661" i="5"/>
  <c r="I705" i="5"/>
  <c r="I749" i="5"/>
  <c r="I793" i="5"/>
  <c r="I837" i="5"/>
  <c r="I881" i="5"/>
  <c r="I925" i="5"/>
  <c r="I969" i="5"/>
  <c r="I1013" i="5"/>
  <c r="I1057" i="5"/>
  <c r="I1101" i="5"/>
  <c r="I1145" i="5"/>
  <c r="I1189" i="5"/>
  <c r="I1233" i="5"/>
  <c r="I1277" i="5"/>
  <c r="I1321" i="5"/>
  <c r="I1365" i="5"/>
  <c r="I1409" i="5"/>
  <c r="I1453" i="5"/>
  <c r="I1497" i="5"/>
  <c r="I1541" i="5"/>
  <c r="I1585" i="5"/>
  <c r="I1629" i="5"/>
  <c r="I1673" i="5"/>
  <c r="I1717" i="5"/>
  <c r="I1761" i="5"/>
  <c r="I1805" i="5"/>
  <c r="I1849" i="5"/>
  <c r="I1893" i="5"/>
  <c r="I1937" i="5"/>
  <c r="I1981" i="5"/>
  <c r="I2025" i="5"/>
  <c r="I2069" i="5"/>
  <c r="I2113" i="5"/>
  <c r="I2157" i="5"/>
  <c r="I2201" i="5"/>
  <c r="I2245" i="5"/>
  <c r="I2289" i="5"/>
  <c r="I2333" i="5"/>
  <c r="I2377" i="5"/>
  <c r="I2421" i="5"/>
  <c r="I2465" i="5"/>
  <c r="I2509" i="5"/>
  <c r="I2553" i="5"/>
  <c r="I2597" i="5"/>
  <c r="C45" i="5"/>
  <c r="C89" i="5"/>
  <c r="C133" i="5" s="1"/>
  <c r="C177" i="5" s="1"/>
  <c r="C221" i="5" s="1"/>
  <c r="C265" i="5" s="1"/>
  <c r="C309" i="5" s="1"/>
  <c r="C353" i="5" s="1"/>
  <c r="C397" i="5" s="1"/>
  <c r="C441" i="5" s="1"/>
  <c r="C485" i="5" s="1"/>
  <c r="C529" i="5" s="1"/>
  <c r="C573" i="5" s="1"/>
  <c r="C617" i="5" s="1"/>
  <c r="C661" i="5" s="1"/>
  <c r="C705" i="5" s="1"/>
  <c r="C749" i="5" s="1"/>
  <c r="C793" i="5" s="1"/>
  <c r="C837" i="5" s="1"/>
  <c r="C881" i="5" s="1"/>
  <c r="C925" i="5" s="1"/>
  <c r="C969" i="5" s="1"/>
  <c r="C1013" i="5" s="1"/>
  <c r="C1057" i="5" s="1"/>
  <c r="C1101" i="5" s="1"/>
  <c r="C1145" i="5" s="1"/>
  <c r="C1189" i="5" s="1"/>
  <c r="C1233" i="5" s="1"/>
  <c r="C1277" i="5" s="1"/>
  <c r="C1321" i="5" s="1"/>
  <c r="C1365" i="5" s="1"/>
  <c r="C1409" i="5" s="1"/>
  <c r="C1453" i="5" s="1"/>
  <c r="C1497" i="5" s="1"/>
  <c r="C1541" i="5" s="1"/>
  <c r="C1585" i="5" s="1"/>
  <c r="C1629" i="5" s="1"/>
  <c r="C1673" i="5" s="1"/>
  <c r="C1717" i="5" s="1"/>
  <c r="C1761" i="5" s="1"/>
  <c r="C1805" i="5" s="1"/>
  <c r="C1849" i="5" s="1"/>
  <c r="C1893" i="5" s="1"/>
  <c r="C1937" i="5" s="1"/>
  <c r="C1981" i="5" s="1"/>
  <c r="C2025" i="5" s="1"/>
  <c r="C2069" i="5" s="1"/>
  <c r="C2113" i="5" s="1"/>
  <c r="C2157" i="5" s="1"/>
  <c r="C2201" i="5" s="1"/>
  <c r="C2245" i="5" s="1"/>
  <c r="C2289" i="5" s="1"/>
  <c r="C2333" i="5" s="1"/>
  <c r="C2377" i="5" s="1"/>
  <c r="C2421" i="5" s="1"/>
  <c r="C2465" i="5" s="1"/>
  <c r="C2509" i="5" s="1"/>
  <c r="C2553" i="5" s="1"/>
  <c r="C2597" i="5" s="1"/>
  <c r="H2587" i="5"/>
  <c r="D2566" i="5"/>
  <c r="D2567" i="5"/>
  <c r="D2568" i="5"/>
  <c r="D2569" i="5"/>
  <c r="D2570" i="5"/>
  <c r="D2571" i="5"/>
  <c r="D2572" i="5"/>
  <c r="D2573" i="5"/>
  <c r="D2574" i="5"/>
  <c r="D2575" i="5"/>
  <c r="D2576" i="5"/>
  <c r="D2577" i="5"/>
  <c r="D2578" i="5"/>
  <c r="D2579" i="5"/>
  <c r="D2580" i="5"/>
  <c r="D2581" i="5"/>
  <c r="D2582" i="5"/>
  <c r="D2583" i="5"/>
  <c r="D2584" i="5"/>
  <c r="D2585" i="5"/>
  <c r="D2586" i="5"/>
  <c r="H2566" i="5"/>
  <c r="H2567" i="5"/>
  <c r="H2568" i="5"/>
  <c r="H2569" i="5"/>
  <c r="H2570" i="5"/>
  <c r="H2571" i="5"/>
  <c r="H2572" i="5"/>
  <c r="H2573" i="5"/>
  <c r="H2574" i="5"/>
  <c r="H2575" i="5"/>
  <c r="H2576" i="5"/>
  <c r="H2577" i="5"/>
  <c r="H2578" i="5"/>
  <c r="H2579" i="5"/>
  <c r="H2580" i="5"/>
  <c r="H2581" i="5"/>
  <c r="H2582" i="5"/>
  <c r="H2583" i="5"/>
  <c r="H2584" i="5"/>
  <c r="H2585" i="5"/>
  <c r="H2586" i="5"/>
  <c r="C2563" i="5"/>
  <c r="D2563" i="5"/>
  <c r="E2563" i="5" s="1"/>
  <c r="F2563" i="5" s="1"/>
  <c r="C2562" i="5"/>
  <c r="D2562" i="5"/>
  <c r="E2562" i="5" s="1"/>
  <c r="F2562" i="5" s="1"/>
  <c r="C2561" i="5"/>
  <c r="D2561" i="5"/>
  <c r="E2561" i="5" s="1"/>
  <c r="F2561" i="5" s="1"/>
  <c r="C2560" i="5"/>
  <c r="D2560" i="5"/>
  <c r="E2560" i="5" s="1"/>
  <c r="F2560" i="5" s="1"/>
  <c r="C2559" i="5"/>
  <c r="D2559" i="5"/>
  <c r="E2559" i="5" s="1"/>
  <c r="F2559" i="5" s="1"/>
  <c r="C2558" i="5"/>
  <c r="D2558" i="5"/>
  <c r="E2558" i="5" s="1"/>
  <c r="F2558" i="5" s="1"/>
  <c r="G2556" i="5"/>
  <c r="G2555" i="5"/>
  <c r="C2554" i="5"/>
  <c r="H2543" i="5"/>
  <c r="D2522" i="5"/>
  <c r="D2523" i="5"/>
  <c r="D2524" i="5"/>
  <c r="D2525" i="5"/>
  <c r="D2526" i="5"/>
  <c r="D2527" i="5"/>
  <c r="D2528" i="5"/>
  <c r="D2529" i="5"/>
  <c r="D2530" i="5"/>
  <c r="D2531" i="5"/>
  <c r="D2532" i="5"/>
  <c r="D2533" i="5"/>
  <c r="D2534" i="5"/>
  <c r="D2535" i="5"/>
  <c r="D2536" i="5"/>
  <c r="D2537" i="5"/>
  <c r="D2538" i="5"/>
  <c r="D2539" i="5"/>
  <c r="D2540" i="5"/>
  <c r="D2541" i="5"/>
  <c r="D2542" i="5"/>
  <c r="H2522" i="5"/>
  <c r="H2523" i="5"/>
  <c r="H2524" i="5"/>
  <c r="H2525" i="5"/>
  <c r="H2526" i="5"/>
  <c r="H2527" i="5"/>
  <c r="H2528" i="5"/>
  <c r="H2529" i="5"/>
  <c r="H2530" i="5"/>
  <c r="H2531" i="5"/>
  <c r="H2532" i="5"/>
  <c r="H2533" i="5"/>
  <c r="H2534" i="5"/>
  <c r="H2535" i="5"/>
  <c r="H2536" i="5"/>
  <c r="H2537" i="5"/>
  <c r="H2538" i="5"/>
  <c r="H2539" i="5"/>
  <c r="H2540" i="5"/>
  <c r="H2541" i="5"/>
  <c r="H2542" i="5"/>
  <c r="C2519" i="5"/>
  <c r="D2519" i="5"/>
  <c r="E2519" i="5" s="1"/>
  <c r="F2519" i="5" s="1"/>
  <c r="C2518" i="5"/>
  <c r="D2518" i="5"/>
  <c r="E2518" i="5" s="1"/>
  <c r="F2518" i="5"/>
  <c r="C2517" i="5"/>
  <c r="D2517" i="5"/>
  <c r="E2517" i="5" s="1"/>
  <c r="F2517" i="5" s="1"/>
  <c r="C2516" i="5"/>
  <c r="D2516" i="5"/>
  <c r="E2516" i="5" s="1"/>
  <c r="F2516" i="5"/>
  <c r="C2515" i="5"/>
  <c r="D2515" i="5"/>
  <c r="E2515" i="5" s="1"/>
  <c r="F2515" i="5" s="1"/>
  <c r="C2514" i="5"/>
  <c r="D2514" i="5"/>
  <c r="E2514" i="5" s="1"/>
  <c r="F2514" i="5"/>
  <c r="G2512" i="5"/>
  <c r="G2511" i="5"/>
  <c r="C2510" i="5"/>
  <c r="H2499" i="5"/>
  <c r="D2478" i="5"/>
  <c r="D2479" i="5"/>
  <c r="D2480" i="5"/>
  <c r="D2481" i="5"/>
  <c r="D2482" i="5"/>
  <c r="D2483" i="5"/>
  <c r="D2484" i="5"/>
  <c r="D2485" i="5"/>
  <c r="D2486" i="5"/>
  <c r="D2487" i="5"/>
  <c r="D2488" i="5"/>
  <c r="D2489" i="5"/>
  <c r="D2490" i="5"/>
  <c r="D2491" i="5"/>
  <c r="D2492" i="5"/>
  <c r="D2493" i="5"/>
  <c r="D2494" i="5"/>
  <c r="D2495" i="5"/>
  <c r="D2496" i="5"/>
  <c r="D2497" i="5"/>
  <c r="D2498" i="5"/>
  <c r="H2478" i="5"/>
  <c r="H2479" i="5"/>
  <c r="H2480" i="5"/>
  <c r="H2481" i="5"/>
  <c r="H2482" i="5"/>
  <c r="H2483" i="5"/>
  <c r="H2484" i="5"/>
  <c r="H2485" i="5"/>
  <c r="H2486" i="5"/>
  <c r="H2487" i="5"/>
  <c r="H2488" i="5"/>
  <c r="H2489" i="5"/>
  <c r="H2490" i="5"/>
  <c r="H2491" i="5"/>
  <c r="H2492" i="5"/>
  <c r="H2493" i="5"/>
  <c r="H2494" i="5"/>
  <c r="H2495" i="5"/>
  <c r="H2496" i="5"/>
  <c r="H2497" i="5"/>
  <c r="H2498" i="5"/>
  <c r="C2475" i="5"/>
  <c r="D2475" i="5"/>
  <c r="E2475" i="5" s="1"/>
  <c r="F2475" i="5" s="1"/>
  <c r="C2474" i="5"/>
  <c r="D2474" i="5"/>
  <c r="E2474" i="5" s="1"/>
  <c r="F2474" i="5" s="1"/>
  <c r="C2473" i="5"/>
  <c r="D2473" i="5"/>
  <c r="E2473" i="5" s="1"/>
  <c r="F2473" i="5" s="1"/>
  <c r="C2472" i="5"/>
  <c r="D2472" i="5"/>
  <c r="E2472" i="5" s="1"/>
  <c r="F2472" i="5" s="1"/>
  <c r="C2471" i="5"/>
  <c r="D2471" i="5"/>
  <c r="E2471" i="5" s="1"/>
  <c r="F2471" i="5" s="1"/>
  <c r="C2470" i="5"/>
  <c r="D2470" i="5"/>
  <c r="E2470" i="5" s="1"/>
  <c r="F2470" i="5" s="1"/>
  <c r="G2468" i="5"/>
  <c r="G2467" i="5"/>
  <c r="C2466" i="5"/>
  <c r="H2455" i="5"/>
  <c r="D2434" i="5"/>
  <c r="D2435" i="5"/>
  <c r="D2436" i="5"/>
  <c r="D2437" i="5"/>
  <c r="D2438" i="5"/>
  <c r="D2439" i="5"/>
  <c r="D2440" i="5"/>
  <c r="D2441" i="5"/>
  <c r="D2442" i="5"/>
  <c r="D2443" i="5"/>
  <c r="D2444" i="5"/>
  <c r="D2445" i="5"/>
  <c r="D2446" i="5"/>
  <c r="D2447" i="5"/>
  <c r="D2448" i="5"/>
  <c r="D2449" i="5"/>
  <c r="D2450" i="5"/>
  <c r="D2451" i="5"/>
  <c r="D2452" i="5"/>
  <c r="D2453" i="5"/>
  <c r="D2454" i="5"/>
  <c r="H2434" i="5"/>
  <c r="H2435" i="5"/>
  <c r="H2436" i="5"/>
  <c r="H2437" i="5"/>
  <c r="H2438" i="5"/>
  <c r="H2439" i="5"/>
  <c r="H2440" i="5"/>
  <c r="H2441" i="5"/>
  <c r="H2442" i="5"/>
  <c r="H2443" i="5"/>
  <c r="H2444" i="5"/>
  <c r="H2445" i="5"/>
  <c r="H2446" i="5"/>
  <c r="H2447" i="5"/>
  <c r="H2448" i="5"/>
  <c r="H2449" i="5"/>
  <c r="H2450" i="5"/>
  <c r="H2451" i="5"/>
  <c r="H2452" i="5"/>
  <c r="H2453" i="5"/>
  <c r="H2454" i="5"/>
  <c r="C2431" i="5"/>
  <c r="D2431" i="5"/>
  <c r="E2431" i="5" s="1"/>
  <c r="F2431" i="5" s="1"/>
  <c r="C2430" i="5"/>
  <c r="D2430" i="5"/>
  <c r="E2430" i="5" s="1"/>
  <c r="F2430" i="5"/>
  <c r="C2429" i="5"/>
  <c r="D2429" i="5"/>
  <c r="E2429" i="5" s="1"/>
  <c r="F2429" i="5" s="1"/>
  <c r="C2428" i="5"/>
  <c r="D2428" i="5"/>
  <c r="E2428" i="5" s="1"/>
  <c r="F2428" i="5"/>
  <c r="C2427" i="5"/>
  <c r="D2427" i="5"/>
  <c r="E2427" i="5" s="1"/>
  <c r="F2427" i="5" s="1"/>
  <c r="C2426" i="5"/>
  <c r="D2426" i="5"/>
  <c r="E2426" i="5" s="1"/>
  <c r="F2426" i="5"/>
  <c r="G2424" i="5"/>
  <c r="G2423" i="5"/>
  <c r="C2422" i="5"/>
  <c r="H2411" i="5"/>
  <c r="D2390" i="5"/>
  <c r="D2391" i="5"/>
  <c r="D2392" i="5"/>
  <c r="D2393" i="5"/>
  <c r="F2411" i="5" s="1"/>
  <c r="O2377" i="5" s="1"/>
  <c r="G334" i="1" s="1"/>
  <c r="D2394" i="5"/>
  <c r="D2395" i="5"/>
  <c r="D2396" i="5"/>
  <c r="D2397" i="5"/>
  <c r="D2398" i="5"/>
  <c r="D2399" i="5"/>
  <c r="D2400" i="5"/>
  <c r="D2401" i="5"/>
  <c r="D2402" i="5"/>
  <c r="D2403" i="5"/>
  <c r="D2404" i="5"/>
  <c r="D2405" i="5"/>
  <c r="D2406" i="5"/>
  <c r="D2407" i="5"/>
  <c r="D2408" i="5"/>
  <c r="D2409" i="5"/>
  <c r="D2410" i="5"/>
  <c r="H2390" i="5"/>
  <c r="H2391" i="5"/>
  <c r="H2392" i="5"/>
  <c r="H2393" i="5"/>
  <c r="H2394" i="5"/>
  <c r="H2395" i="5"/>
  <c r="H2396" i="5"/>
  <c r="H2397" i="5"/>
  <c r="H2398" i="5"/>
  <c r="H2399" i="5"/>
  <c r="H2400" i="5"/>
  <c r="H2401" i="5"/>
  <c r="H2402" i="5"/>
  <c r="H2403" i="5"/>
  <c r="H2404" i="5"/>
  <c r="H2405" i="5"/>
  <c r="H2406" i="5"/>
  <c r="H2407" i="5"/>
  <c r="H2408" i="5"/>
  <c r="H2409" i="5"/>
  <c r="H2410" i="5"/>
  <c r="C2387" i="5"/>
  <c r="D2387" i="5"/>
  <c r="E2387" i="5" s="1"/>
  <c r="F2387" i="5" s="1"/>
  <c r="C2386" i="5"/>
  <c r="D2386" i="5"/>
  <c r="E2386" i="5" s="1"/>
  <c r="F2386" i="5" s="1"/>
  <c r="C2385" i="5"/>
  <c r="D2385" i="5"/>
  <c r="E2385" i="5" s="1"/>
  <c r="F2385" i="5" s="1"/>
  <c r="C2384" i="5"/>
  <c r="D2384" i="5"/>
  <c r="E2384" i="5" s="1"/>
  <c r="F2384" i="5" s="1"/>
  <c r="C2383" i="5"/>
  <c r="D2383" i="5"/>
  <c r="E2383" i="5" s="1"/>
  <c r="F2383" i="5" s="1"/>
  <c r="C2382" i="5"/>
  <c r="D2382" i="5"/>
  <c r="E2382" i="5" s="1"/>
  <c r="F2382" i="5" s="1"/>
  <c r="G2380" i="5"/>
  <c r="G2379" i="5"/>
  <c r="C2378" i="5"/>
  <c r="H2367" i="5"/>
  <c r="D2346" i="5"/>
  <c r="D2347" i="5"/>
  <c r="D2348" i="5"/>
  <c r="D2349" i="5"/>
  <c r="D2350" i="5"/>
  <c r="D2351" i="5"/>
  <c r="D2352" i="5"/>
  <c r="D2353" i="5"/>
  <c r="D2354" i="5"/>
  <c r="D2355" i="5"/>
  <c r="D2356" i="5"/>
  <c r="D2357" i="5"/>
  <c r="D2358" i="5"/>
  <c r="D2359" i="5"/>
  <c r="D2360" i="5"/>
  <c r="D2361" i="5"/>
  <c r="D2362" i="5"/>
  <c r="D2363" i="5"/>
  <c r="D2364" i="5"/>
  <c r="D2365" i="5"/>
  <c r="D2366" i="5"/>
  <c r="H2346" i="5"/>
  <c r="H2347" i="5"/>
  <c r="H2348" i="5"/>
  <c r="H2349" i="5"/>
  <c r="H2350" i="5"/>
  <c r="H2351" i="5"/>
  <c r="H2352" i="5"/>
  <c r="H2353" i="5"/>
  <c r="H2354" i="5"/>
  <c r="H2355" i="5"/>
  <c r="H2356" i="5"/>
  <c r="H2357" i="5"/>
  <c r="H2358" i="5"/>
  <c r="H2359" i="5"/>
  <c r="H2360" i="5"/>
  <c r="H2361" i="5"/>
  <c r="H2362" i="5"/>
  <c r="H2363" i="5"/>
  <c r="H2364" i="5"/>
  <c r="H2365" i="5"/>
  <c r="H2366" i="5"/>
  <c r="C2343" i="5"/>
  <c r="D2343" i="5"/>
  <c r="E2343" i="5" s="1"/>
  <c r="F2343" i="5" s="1"/>
  <c r="C2342" i="5"/>
  <c r="D2342" i="5"/>
  <c r="E2342" i="5" s="1"/>
  <c r="F2342" i="5"/>
  <c r="C2341" i="5"/>
  <c r="D2341" i="5"/>
  <c r="E2341" i="5" s="1"/>
  <c r="F2341" i="5" s="1"/>
  <c r="C2340" i="5"/>
  <c r="D2340" i="5"/>
  <c r="E2340" i="5" s="1"/>
  <c r="F2340" i="5"/>
  <c r="C2339" i="5"/>
  <c r="D2339" i="5"/>
  <c r="E2339" i="5" s="1"/>
  <c r="F2339" i="5" s="1"/>
  <c r="C2338" i="5"/>
  <c r="D2338" i="5"/>
  <c r="E2338" i="5" s="1"/>
  <c r="F2338" i="5"/>
  <c r="G2336" i="5"/>
  <c r="G2335" i="5"/>
  <c r="C2334" i="5"/>
  <c r="H2323" i="5"/>
  <c r="D2302" i="5"/>
  <c r="D2303" i="5"/>
  <c r="D2304" i="5"/>
  <c r="D2305" i="5"/>
  <c r="D2306" i="5"/>
  <c r="D2307" i="5"/>
  <c r="D2308" i="5"/>
  <c r="D2309" i="5"/>
  <c r="D2310" i="5"/>
  <c r="D2311" i="5"/>
  <c r="D2312" i="5"/>
  <c r="D2313" i="5"/>
  <c r="D2314" i="5"/>
  <c r="D2315" i="5"/>
  <c r="D2316" i="5"/>
  <c r="D2317" i="5"/>
  <c r="D2318" i="5"/>
  <c r="D2319" i="5"/>
  <c r="D2320" i="5"/>
  <c r="D2321" i="5"/>
  <c r="D2322" i="5"/>
  <c r="H2302" i="5"/>
  <c r="H2303" i="5"/>
  <c r="H2304" i="5"/>
  <c r="H2305" i="5"/>
  <c r="H2306" i="5"/>
  <c r="H2307" i="5"/>
  <c r="H2308" i="5"/>
  <c r="H2309" i="5"/>
  <c r="H2310" i="5"/>
  <c r="H2311" i="5"/>
  <c r="H2312" i="5"/>
  <c r="H2313" i="5"/>
  <c r="H2314" i="5"/>
  <c r="H2315" i="5"/>
  <c r="H2316" i="5"/>
  <c r="H2317" i="5"/>
  <c r="H2318" i="5"/>
  <c r="H2319" i="5"/>
  <c r="H2320" i="5"/>
  <c r="H2321" i="5"/>
  <c r="H2322" i="5"/>
  <c r="C2299" i="5"/>
  <c r="D2299" i="5"/>
  <c r="E2299" i="5" s="1"/>
  <c r="F2299" i="5" s="1"/>
  <c r="C2298" i="5"/>
  <c r="D2298" i="5"/>
  <c r="E2298" i="5" s="1"/>
  <c r="F2298" i="5" s="1"/>
  <c r="C2297" i="5"/>
  <c r="D2297" i="5"/>
  <c r="E2297" i="5" s="1"/>
  <c r="F2297" i="5" s="1"/>
  <c r="C2296" i="5"/>
  <c r="D2296" i="5"/>
  <c r="E2296" i="5" s="1"/>
  <c r="F2296" i="5" s="1"/>
  <c r="C2295" i="5"/>
  <c r="D2295" i="5"/>
  <c r="E2295" i="5" s="1"/>
  <c r="F2295" i="5" s="1"/>
  <c r="C2294" i="5"/>
  <c r="D2294" i="5"/>
  <c r="E2294" i="5" s="1"/>
  <c r="F2294" i="5" s="1"/>
  <c r="G2292" i="5"/>
  <c r="G2291" i="5"/>
  <c r="C2290" i="5"/>
  <c r="H2279" i="5"/>
  <c r="D2258" i="5"/>
  <c r="D2259" i="5"/>
  <c r="D2260" i="5"/>
  <c r="D2261" i="5"/>
  <c r="D2262" i="5"/>
  <c r="D2263" i="5"/>
  <c r="D2264" i="5"/>
  <c r="D2265" i="5"/>
  <c r="D2266" i="5"/>
  <c r="D2267" i="5"/>
  <c r="D2268" i="5"/>
  <c r="D2269" i="5"/>
  <c r="D2270" i="5"/>
  <c r="D2271" i="5"/>
  <c r="D2272" i="5"/>
  <c r="D2273" i="5"/>
  <c r="D2274" i="5"/>
  <c r="D2275" i="5"/>
  <c r="D2276" i="5"/>
  <c r="D2277" i="5"/>
  <c r="D2278" i="5"/>
  <c r="H2258" i="5"/>
  <c r="H2259" i="5"/>
  <c r="H2260" i="5"/>
  <c r="H2261" i="5"/>
  <c r="H2262" i="5"/>
  <c r="H2263" i="5"/>
  <c r="H2264" i="5"/>
  <c r="H2265" i="5"/>
  <c r="H2266" i="5"/>
  <c r="H2267" i="5"/>
  <c r="H2268" i="5"/>
  <c r="H2269" i="5"/>
  <c r="H2270" i="5"/>
  <c r="H2271" i="5"/>
  <c r="H2272" i="5"/>
  <c r="H2273" i="5"/>
  <c r="H2274" i="5"/>
  <c r="H2275" i="5"/>
  <c r="H2276" i="5"/>
  <c r="H2277" i="5"/>
  <c r="H2278" i="5"/>
  <c r="C2255" i="5"/>
  <c r="D2255" i="5"/>
  <c r="E2255" i="5" s="1"/>
  <c r="F2255" i="5" s="1"/>
  <c r="C2254" i="5"/>
  <c r="D2254" i="5"/>
  <c r="E2254" i="5" s="1"/>
  <c r="F2254" i="5"/>
  <c r="C2253" i="5"/>
  <c r="D2253" i="5"/>
  <c r="E2253" i="5" s="1"/>
  <c r="F2253" i="5" s="1"/>
  <c r="C2252" i="5"/>
  <c r="D2252" i="5"/>
  <c r="E2252" i="5" s="1"/>
  <c r="F2252" i="5"/>
  <c r="C2251" i="5"/>
  <c r="D2251" i="5"/>
  <c r="E2251" i="5" s="1"/>
  <c r="F2251" i="5" s="1"/>
  <c r="C2250" i="5"/>
  <c r="D2250" i="5"/>
  <c r="E2250" i="5" s="1"/>
  <c r="F2250" i="5"/>
  <c r="G2248" i="5"/>
  <c r="G2247" i="5"/>
  <c r="C2246" i="5"/>
  <c r="H2235" i="5"/>
  <c r="D2214" i="5"/>
  <c r="D2215" i="5"/>
  <c r="D2216" i="5"/>
  <c r="D2217" i="5"/>
  <c r="D2218" i="5"/>
  <c r="D2219" i="5"/>
  <c r="D2220" i="5"/>
  <c r="D2221" i="5"/>
  <c r="D2222" i="5"/>
  <c r="D2223" i="5"/>
  <c r="D2224" i="5"/>
  <c r="D2225" i="5"/>
  <c r="D2226" i="5"/>
  <c r="D2227" i="5"/>
  <c r="D2228" i="5"/>
  <c r="D2229" i="5"/>
  <c r="D2230" i="5"/>
  <c r="D2231" i="5"/>
  <c r="D2232" i="5"/>
  <c r="D2233" i="5"/>
  <c r="D2234" i="5"/>
  <c r="H2214" i="5"/>
  <c r="H2215" i="5"/>
  <c r="H2216" i="5"/>
  <c r="H2217" i="5"/>
  <c r="H2218" i="5"/>
  <c r="H2219" i="5"/>
  <c r="H2220" i="5"/>
  <c r="H2221" i="5"/>
  <c r="H2222" i="5"/>
  <c r="H2223" i="5"/>
  <c r="H2224" i="5"/>
  <c r="H2225" i="5"/>
  <c r="H2226" i="5"/>
  <c r="H2227" i="5"/>
  <c r="H2228" i="5"/>
  <c r="H2229" i="5"/>
  <c r="H2230" i="5"/>
  <c r="H2231" i="5"/>
  <c r="H2232" i="5"/>
  <c r="H2233" i="5"/>
  <c r="H2234" i="5"/>
  <c r="C2211" i="5"/>
  <c r="D2211" i="5"/>
  <c r="E2211" i="5" s="1"/>
  <c r="F2211" i="5" s="1"/>
  <c r="C2210" i="5"/>
  <c r="D2210" i="5"/>
  <c r="E2210" i="5" s="1"/>
  <c r="F2210" i="5" s="1"/>
  <c r="C2209" i="5"/>
  <c r="D2209" i="5"/>
  <c r="E2209" i="5" s="1"/>
  <c r="F2209" i="5" s="1"/>
  <c r="C2208" i="5"/>
  <c r="D2208" i="5"/>
  <c r="E2208" i="5" s="1"/>
  <c r="F2208" i="5" s="1"/>
  <c r="C2207" i="5"/>
  <c r="D2207" i="5"/>
  <c r="E2207" i="5" s="1"/>
  <c r="F2207" i="5" s="1"/>
  <c r="C2206" i="5"/>
  <c r="D2206" i="5"/>
  <c r="E2206" i="5" s="1"/>
  <c r="F2206" i="5" s="1"/>
  <c r="G2204" i="5"/>
  <c r="G2203" i="5"/>
  <c r="C2202" i="5"/>
  <c r="H2191" i="5"/>
  <c r="D2170" i="5"/>
  <c r="D2171" i="5"/>
  <c r="D2172" i="5"/>
  <c r="D2173" i="5"/>
  <c r="D2174" i="5"/>
  <c r="D2175" i="5"/>
  <c r="D2176" i="5"/>
  <c r="D2177" i="5"/>
  <c r="D2178" i="5"/>
  <c r="D2179" i="5"/>
  <c r="D2180" i="5"/>
  <c r="D2181" i="5"/>
  <c r="D2182" i="5"/>
  <c r="D2183" i="5"/>
  <c r="D2184" i="5"/>
  <c r="D2185" i="5"/>
  <c r="D2186" i="5"/>
  <c r="D2187" i="5"/>
  <c r="D2188" i="5"/>
  <c r="D2189" i="5"/>
  <c r="D2190" i="5"/>
  <c r="H2170" i="5"/>
  <c r="H2171" i="5"/>
  <c r="H2172" i="5"/>
  <c r="H2173" i="5"/>
  <c r="H2174" i="5"/>
  <c r="H2175" i="5"/>
  <c r="H2176" i="5"/>
  <c r="H2177" i="5"/>
  <c r="H2178" i="5"/>
  <c r="H2179" i="5"/>
  <c r="H2180" i="5"/>
  <c r="H2181" i="5"/>
  <c r="H2182" i="5"/>
  <c r="H2183" i="5"/>
  <c r="H2184" i="5"/>
  <c r="H2185" i="5"/>
  <c r="H2186" i="5"/>
  <c r="H2187" i="5"/>
  <c r="H2188" i="5"/>
  <c r="H2189" i="5"/>
  <c r="H2190" i="5"/>
  <c r="C2167" i="5"/>
  <c r="D2167" i="5"/>
  <c r="E2167" i="5" s="1"/>
  <c r="F2167" i="5" s="1"/>
  <c r="C2166" i="5"/>
  <c r="D2166" i="5"/>
  <c r="E2166" i="5" s="1"/>
  <c r="F2166" i="5"/>
  <c r="C2165" i="5"/>
  <c r="D2165" i="5"/>
  <c r="E2165" i="5" s="1"/>
  <c r="F2165" i="5" s="1"/>
  <c r="C2164" i="5"/>
  <c r="D2164" i="5"/>
  <c r="E2164" i="5" s="1"/>
  <c r="F2164" i="5"/>
  <c r="C2163" i="5"/>
  <c r="D2163" i="5"/>
  <c r="E2163" i="5" s="1"/>
  <c r="F2163" i="5" s="1"/>
  <c r="C2162" i="5"/>
  <c r="D2162" i="5"/>
  <c r="E2162" i="5" s="1"/>
  <c r="F2162" i="5"/>
  <c r="G2160" i="5"/>
  <c r="G2159" i="5"/>
  <c r="C2158" i="5"/>
  <c r="H2147" i="5"/>
  <c r="D2126" i="5"/>
  <c r="D2127" i="5"/>
  <c r="D2128" i="5"/>
  <c r="D2129" i="5"/>
  <c r="D2130" i="5"/>
  <c r="D2131" i="5"/>
  <c r="D2132" i="5"/>
  <c r="D2133" i="5"/>
  <c r="D2134" i="5"/>
  <c r="D2135" i="5"/>
  <c r="D2136" i="5"/>
  <c r="D2137" i="5"/>
  <c r="D2138" i="5"/>
  <c r="D2139" i="5"/>
  <c r="D2140" i="5"/>
  <c r="D2141" i="5"/>
  <c r="D2142" i="5"/>
  <c r="D2143" i="5"/>
  <c r="D2144" i="5"/>
  <c r="D2145" i="5"/>
  <c r="D2146" i="5"/>
  <c r="H2126" i="5"/>
  <c r="H2127" i="5"/>
  <c r="H2128" i="5"/>
  <c r="H2129" i="5"/>
  <c r="H2130" i="5"/>
  <c r="H2131" i="5"/>
  <c r="H2132" i="5"/>
  <c r="H2133" i="5"/>
  <c r="H2134" i="5"/>
  <c r="H2135" i="5"/>
  <c r="H2136" i="5"/>
  <c r="H2137" i="5"/>
  <c r="H2138" i="5"/>
  <c r="H2139" i="5"/>
  <c r="H2140" i="5"/>
  <c r="H2141" i="5"/>
  <c r="H2142" i="5"/>
  <c r="H2143" i="5"/>
  <c r="H2144" i="5"/>
  <c r="H2145" i="5"/>
  <c r="H2146" i="5"/>
  <c r="C2123" i="5"/>
  <c r="D2123" i="5"/>
  <c r="E2123" i="5" s="1"/>
  <c r="F2123" i="5" s="1"/>
  <c r="C2122" i="5"/>
  <c r="D2122" i="5"/>
  <c r="E2122" i="5" s="1"/>
  <c r="F2122" i="5" s="1"/>
  <c r="C2121" i="5"/>
  <c r="D2121" i="5"/>
  <c r="E2121" i="5" s="1"/>
  <c r="F2121" i="5" s="1"/>
  <c r="C2120" i="5"/>
  <c r="D2120" i="5"/>
  <c r="E2120" i="5" s="1"/>
  <c r="F2120" i="5" s="1"/>
  <c r="C2119" i="5"/>
  <c r="D2119" i="5"/>
  <c r="E2119" i="5" s="1"/>
  <c r="F2119" i="5" s="1"/>
  <c r="C2118" i="5"/>
  <c r="D2118" i="5"/>
  <c r="E2118" i="5" s="1"/>
  <c r="F2118" i="5" s="1"/>
  <c r="G2116" i="5"/>
  <c r="G2115" i="5"/>
  <c r="C2114" i="5"/>
  <c r="H2103" i="5"/>
  <c r="D2082" i="5"/>
  <c r="D2083" i="5"/>
  <c r="D2084" i="5"/>
  <c r="D2085" i="5"/>
  <c r="D2086" i="5"/>
  <c r="D2087" i="5"/>
  <c r="D2088" i="5"/>
  <c r="D2089" i="5"/>
  <c r="D2090" i="5"/>
  <c r="D2091" i="5"/>
  <c r="D2092" i="5"/>
  <c r="D2093" i="5"/>
  <c r="D2094" i="5"/>
  <c r="D2095" i="5"/>
  <c r="D2096" i="5"/>
  <c r="D2097" i="5"/>
  <c r="D2098" i="5"/>
  <c r="D2099" i="5"/>
  <c r="D2100" i="5"/>
  <c r="D2101" i="5"/>
  <c r="D2102" i="5"/>
  <c r="H2082" i="5"/>
  <c r="H2083" i="5"/>
  <c r="H2084" i="5"/>
  <c r="H2085" i="5"/>
  <c r="H2086" i="5"/>
  <c r="H2087" i="5"/>
  <c r="H2088" i="5"/>
  <c r="H2089" i="5"/>
  <c r="H2090" i="5"/>
  <c r="H2091" i="5"/>
  <c r="H2092" i="5"/>
  <c r="H2093" i="5"/>
  <c r="H2094" i="5"/>
  <c r="H2095" i="5"/>
  <c r="H2096" i="5"/>
  <c r="H2097" i="5"/>
  <c r="H2098" i="5"/>
  <c r="H2099" i="5"/>
  <c r="H2100" i="5"/>
  <c r="H2101" i="5"/>
  <c r="H2102" i="5"/>
  <c r="C2079" i="5"/>
  <c r="D2079" i="5"/>
  <c r="E2079" i="5" s="1"/>
  <c r="F2079" i="5" s="1"/>
  <c r="C2078" i="5"/>
  <c r="D2078" i="5"/>
  <c r="E2078" i="5" s="1"/>
  <c r="F2078" i="5"/>
  <c r="C2077" i="5"/>
  <c r="D2077" i="5"/>
  <c r="E2077" i="5" s="1"/>
  <c r="F2077" i="5" s="1"/>
  <c r="C2076" i="5"/>
  <c r="D2076" i="5"/>
  <c r="E2076" i="5" s="1"/>
  <c r="F2076" i="5"/>
  <c r="C2075" i="5"/>
  <c r="D2075" i="5"/>
  <c r="E2075" i="5" s="1"/>
  <c r="F2075" i="5" s="1"/>
  <c r="C2074" i="5"/>
  <c r="D2074" i="5"/>
  <c r="E2074" i="5" s="1"/>
  <c r="F2074" i="5"/>
  <c r="G2072" i="5"/>
  <c r="G2071" i="5"/>
  <c r="C2070" i="5"/>
  <c r="H2059" i="5"/>
  <c r="D2038" i="5"/>
  <c r="D2039" i="5"/>
  <c r="D2040" i="5"/>
  <c r="D2041" i="5"/>
  <c r="D2042" i="5"/>
  <c r="D2043" i="5"/>
  <c r="D2044" i="5"/>
  <c r="D2045" i="5"/>
  <c r="D2046" i="5"/>
  <c r="D2047" i="5"/>
  <c r="D2048" i="5"/>
  <c r="D2049" i="5"/>
  <c r="D2050" i="5"/>
  <c r="D2051" i="5"/>
  <c r="D2052" i="5"/>
  <c r="D2053" i="5"/>
  <c r="D2054" i="5"/>
  <c r="D2055" i="5"/>
  <c r="D2056" i="5"/>
  <c r="D2057" i="5"/>
  <c r="D2058" i="5"/>
  <c r="H2038" i="5"/>
  <c r="H2039" i="5"/>
  <c r="H2040" i="5"/>
  <c r="H2041" i="5"/>
  <c r="H2042" i="5"/>
  <c r="H2043" i="5"/>
  <c r="H2044" i="5"/>
  <c r="H2045" i="5"/>
  <c r="H2046" i="5"/>
  <c r="H2047" i="5"/>
  <c r="H2048" i="5"/>
  <c r="H2049" i="5"/>
  <c r="H2050" i="5"/>
  <c r="H2051" i="5"/>
  <c r="H2052" i="5"/>
  <c r="H2053" i="5"/>
  <c r="H2054" i="5"/>
  <c r="H2055" i="5"/>
  <c r="H2056" i="5"/>
  <c r="H2057" i="5"/>
  <c r="H2058" i="5"/>
  <c r="C2035" i="5"/>
  <c r="D2035" i="5"/>
  <c r="E2035" i="5" s="1"/>
  <c r="F2035" i="5" s="1"/>
  <c r="C2034" i="5"/>
  <c r="D2034" i="5"/>
  <c r="E2034" i="5" s="1"/>
  <c r="F2034" i="5" s="1"/>
  <c r="C2033" i="5"/>
  <c r="D2033" i="5"/>
  <c r="E2033" i="5" s="1"/>
  <c r="F2033" i="5" s="1"/>
  <c r="C2032" i="5"/>
  <c r="D2032" i="5"/>
  <c r="E2032" i="5" s="1"/>
  <c r="F2032" i="5" s="1"/>
  <c r="C2031" i="5"/>
  <c r="D2031" i="5"/>
  <c r="E2031" i="5" s="1"/>
  <c r="F2031" i="5" s="1"/>
  <c r="C2030" i="5"/>
  <c r="D2030" i="5"/>
  <c r="E2030" i="5" s="1"/>
  <c r="F2030" i="5" s="1"/>
  <c r="G2028" i="5"/>
  <c r="G2027" i="5"/>
  <c r="C2026" i="5"/>
  <c r="H2015" i="5"/>
  <c r="D1994" i="5"/>
  <c r="D1995" i="5"/>
  <c r="D1996" i="5"/>
  <c r="D1997" i="5"/>
  <c r="D1998" i="5"/>
  <c r="D1999" i="5"/>
  <c r="D2000" i="5"/>
  <c r="D2001" i="5"/>
  <c r="D2002" i="5"/>
  <c r="D2003" i="5"/>
  <c r="D2004" i="5"/>
  <c r="D2005" i="5"/>
  <c r="D2006" i="5"/>
  <c r="D2007" i="5"/>
  <c r="D2008" i="5"/>
  <c r="D2009" i="5"/>
  <c r="D2010" i="5"/>
  <c r="D2011" i="5"/>
  <c r="D2012" i="5"/>
  <c r="D2013" i="5"/>
  <c r="D2014" i="5"/>
  <c r="H1994" i="5"/>
  <c r="H1995" i="5"/>
  <c r="H1996" i="5"/>
  <c r="H1997" i="5"/>
  <c r="H1998" i="5"/>
  <c r="H1999" i="5"/>
  <c r="H2000" i="5"/>
  <c r="H2001" i="5"/>
  <c r="H2002" i="5"/>
  <c r="H2003" i="5"/>
  <c r="H2004" i="5"/>
  <c r="H2005" i="5"/>
  <c r="H2006" i="5"/>
  <c r="H2007" i="5"/>
  <c r="H2008" i="5"/>
  <c r="H2009" i="5"/>
  <c r="H2010" i="5"/>
  <c r="H2011" i="5"/>
  <c r="H2012" i="5"/>
  <c r="H2013" i="5"/>
  <c r="H2014" i="5"/>
  <c r="C1991" i="5"/>
  <c r="D1991" i="5"/>
  <c r="E1991" i="5" s="1"/>
  <c r="F1991" i="5" s="1"/>
  <c r="C1990" i="5"/>
  <c r="D1990" i="5"/>
  <c r="E1990" i="5" s="1"/>
  <c r="F1990" i="5"/>
  <c r="C1989" i="5"/>
  <c r="D1989" i="5"/>
  <c r="E1989" i="5" s="1"/>
  <c r="F1989" i="5" s="1"/>
  <c r="C1988" i="5"/>
  <c r="D1988" i="5"/>
  <c r="E1988" i="5" s="1"/>
  <c r="F1988" i="5"/>
  <c r="C1987" i="5"/>
  <c r="D1987" i="5"/>
  <c r="E1987" i="5" s="1"/>
  <c r="F1987" i="5" s="1"/>
  <c r="C1986" i="5"/>
  <c r="D1986" i="5"/>
  <c r="E1986" i="5" s="1"/>
  <c r="F1986" i="5"/>
  <c r="G1984" i="5"/>
  <c r="G1983" i="5"/>
  <c r="C1982" i="5"/>
  <c r="H1971" i="5"/>
  <c r="D1950" i="5"/>
  <c r="D1951" i="5"/>
  <c r="D1952" i="5"/>
  <c r="D1953" i="5"/>
  <c r="D1954" i="5"/>
  <c r="D1955" i="5"/>
  <c r="D1956" i="5"/>
  <c r="D1957" i="5"/>
  <c r="D1958" i="5"/>
  <c r="D1959" i="5"/>
  <c r="D1960" i="5"/>
  <c r="D1961" i="5"/>
  <c r="D1962" i="5"/>
  <c r="D1963" i="5"/>
  <c r="D1964" i="5"/>
  <c r="D1965" i="5"/>
  <c r="D1966" i="5"/>
  <c r="D1967" i="5"/>
  <c r="D1968" i="5"/>
  <c r="D1969" i="5"/>
  <c r="D1970" i="5"/>
  <c r="H1950" i="5"/>
  <c r="H1951" i="5"/>
  <c r="H1952" i="5"/>
  <c r="H1953" i="5"/>
  <c r="H1954" i="5"/>
  <c r="H1955" i="5"/>
  <c r="H1956" i="5"/>
  <c r="H1957" i="5"/>
  <c r="H1958" i="5"/>
  <c r="H1959" i="5"/>
  <c r="H1960" i="5"/>
  <c r="H1961" i="5"/>
  <c r="H1962" i="5"/>
  <c r="H1963" i="5"/>
  <c r="H1964" i="5"/>
  <c r="H1965" i="5"/>
  <c r="H1966" i="5"/>
  <c r="H1967" i="5"/>
  <c r="H1968" i="5"/>
  <c r="H1969" i="5"/>
  <c r="H1970" i="5"/>
  <c r="C1947" i="5"/>
  <c r="D1947" i="5"/>
  <c r="E1947" i="5" s="1"/>
  <c r="F1947" i="5" s="1"/>
  <c r="C1946" i="5"/>
  <c r="D1946" i="5"/>
  <c r="E1946" i="5" s="1"/>
  <c r="F1946" i="5" s="1"/>
  <c r="C1945" i="5"/>
  <c r="D1945" i="5"/>
  <c r="E1945" i="5" s="1"/>
  <c r="F1945" i="5" s="1"/>
  <c r="C1944" i="5"/>
  <c r="D1944" i="5"/>
  <c r="E1944" i="5" s="1"/>
  <c r="F1944" i="5" s="1"/>
  <c r="C1943" i="5"/>
  <c r="D1943" i="5"/>
  <c r="E1943" i="5" s="1"/>
  <c r="F1943" i="5" s="1"/>
  <c r="C1942" i="5"/>
  <c r="D1942" i="5"/>
  <c r="E1942" i="5" s="1"/>
  <c r="F1942" i="5" s="1"/>
  <c r="G1940" i="5"/>
  <c r="G1939" i="5"/>
  <c r="C1938" i="5"/>
  <c r="H1927" i="5"/>
  <c r="D1906" i="5"/>
  <c r="D1907" i="5"/>
  <c r="D1908" i="5"/>
  <c r="D1909" i="5"/>
  <c r="D1910" i="5"/>
  <c r="D1911" i="5"/>
  <c r="D1912" i="5"/>
  <c r="D1913" i="5"/>
  <c r="D1914" i="5"/>
  <c r="D1915" i="5"/>
  <c r="D1916" i="5"/>
  <c r="D1917" i="5"/>
  <c r="D1918" i="5"/>
  <c r="D1919" i="5"/>
  <c r="D1920" i="5"/>
  <c r="D1921" i="5"/>
  <c r="D1922" i="5"/>
  <c r="D1923" i="5"/>
  <c r="D1924" i="5"/>
  <c r="D1925" i="5"/>
  <c r="D1926" i="5"/>
  <c r="H1906" i="5"/>
  <c r="H1907" i="5"/>
  <c r="H1908" i="5"/>
  <c r="H1909" i="5"/>
  <c r="H1910" i="5"/>
  <c r="H1911" i="5"/>
  <c r="H1912" i="5"/>
  <c r="H1913" i="5"/>
  <c r="H1914" i="5"/>
  <c r="H1915" i="5"/>
  <c r="H1916" i="5"/>
  <c r="H1917" i="5"/>
  <c r="H1918" i="5"/>
  <c r="H1919" i="5"/>
  <c r="H1920" i="5"/>
  <c r="H1921" i="5"/>
  <c r="H1922" i="5"/>
  <c r="H1923" i="5"/>
  <c r="H1924" i="5"/>
  <c r="H1925" i="5"/>
  <c r="H1926" i="5"/>
  <c r="C1903" i="5"/>
  <c r="D1903" i="5"/>
  <c r="E1903" i="5" s="1"/>
  <c r="F1903" i="5" s="1"/>
  <c r="C1902" i="5"/>
  <c r="D1902" i="5"/>
  <c r="E1902" i="5" s="1"/>
  <c r="F1902" i="5"/>
  <c r="C1901" i="5"/>
  <c r="D1901" i="5"/>
  <c r="E1901" i="5" s="1"/>
  <c r="F1901" i="5" s="1"/>
  <c r="C1900" i="5"/>
  <c r="D1900" i="5"/>
  <c r="E1900" i="5" s="1"/>
  <c r="F1900" i="5"/>
  <c r="C1899" i="5"/>
  <c r="D1899" i="5"/>
  <c r="E1899" i="5" s="1"/>
  <c r="F1899" i="5" s="1"/>
  <c r="C1898" i="5"/>
  <c r="D1898" i="5"/>
  <c r="E1898" i="5" s="1"/>
  <c r="F1898" i="5"/>
  <c r="G1896" i="5"/>
  <c r="G1895" i="5"/>
  <c r="C1894" i="5"/>
  <c r="H1883" i="5"/>
  <c r="D1862" i="5"/>
  <c r="D1863" i="5"/>
  <c r="D1864" i="5"/>
  <c r="D1865" i="5"/>
  <c r="D1866" i="5"/>
  <c r="D1867" i="5"/>
  <c r="D1868" i="5"/>
  <c r="D1869" i="5"/>
  <c r="D1870" i="5"/>
  <c r="D1871" i="5"/>
  <c r="D1872" i="5"/>
  <c r="D1873" i="5"/>
  <c r="D1874" i="5"/>
  <c r="D1875" i="5"/>
  <c r="D1876" i="5"/>
  <c r="D1877" i="5"/>
  <c r="D1878" i="5"/>
  <c r="D1879" i="5"/>
  <c r="D1880" i="5"/>
  <c r="D1881" i="5"/>
  <c r="D1882" i="5"/>
  <c r="H1862" i="5"/>
  <c r="H1863" i="5"/>
  <c r="H1864" i="5"/>
  <c r="H1865" i="5"/>
  <c r="H1866" i="5"/>
  <c r="H1867" i="5"/>
  <c r="H1868" i="5"/>
  <c r="H1869" i="5"/>
  <c r="H1870" i="5"/>
  <c r="H1871" i="5"/>
  <c r="H1872" i="5"/>
  <c r="H1873" i="5"/>
  <c r="H1874" i="5"/>
  <c r="H1875" i="5"/>
  <c r="H1876" i="5"/>
  <c r="H1877" i="5"/>
  <c r="H1878" i="5"/>
  <c r="H1879" i="5"/>
  <c r="H1880" i="5"/>
  <c r="H1881" i="5"/>
  <c r="H1882" i="5"/>
  <c r="C1859" i="5"/>
  <c r="D1859" i="5"/>
  <c r="E1859" i="5" s="1"/>
  <c r="F1859" i="5" s="1"/>
  <c r="C1858" i="5"/>
  <c r="D1858" i="5"/>
  <c r="E1858" i="5" s="1"/>
  <c r="F1858" i="5"/>
  <c r="C1857" i="5"/>
  <c r="D1857" i="5"/>
  <c r="E1857" i="5" s="1"/>
  <c r="F1857" i="5" s="1"/>
  <c r="C1856" i="5"/>
  <c r="D1856" i="5"/>
  <c r="E1856" i="5" s="1"/>
  <c r="F1856" i="5"/>
  <c r="C1855" i="5"/>
  <c r="D1855" i="5"/>
  <c r="E1855" i="5" s="1"/>
  <c r="F1855" i="5" s="1"/>
  <c r="C1854" i="5"/>
  <c r="D1854" i="5"/>
  <c r="E1854" i="5" s="1"/>
  <c r="F1854" i="5"/>
  <c r="G1852" i="5"/>
  <c r="G1851" i="5"/>
  <c r="C1850" i="5"/>
  <c r="H1839" i="5"/>
  <c r="D1818" i="5"/>
  <c r="D1819" i="5"/>
  <c r="D1820" i="5"/>
  <c r="D1821" i="5"/>
  <c r="D1822" i="5"/>
  <c r="D1823" i="5"/>
  <c r="D1824" i="5"/>
  <c r="D1825" i="5"/>
  <c r="D1826" i="5"/>
  <c r="D1827" i="5"/>
  <c r="D1828" i="5"/>
  <c r="D1829" i="5"/>
  <c r="D1830" i="5"/>
  <c r="D1831" i="5"/>
  <c r="D1832" i="5"/>
  <c r="D1833" i="5"/>
  <c r="D1834" i="5"/>
  <c r="D1835" i="5"/>
  <c r="D1836" i="5"/>
  <c r="D1837" i="5"/>
  <c r="D1838" i="5"/>
  <c r="H1818" i="5"/>
  <c r="H1819" i="5"/>
  <c r="H1820" i="5"/>
  <c r="H1821" i="5"/>
  <c r="H1822" i="5"/>
  <c r="H1823" i="5"/>
  <c r="H1824" i="5"/>
  <c r="H1825" i="5"/>
  <c r="H1826" i="5"/>
  <c r="H1827" i="5"/>
  <c r="H1828" i="5"/>
  <c r="H1829" i="5"/>
  <c r="H1830" i="5"/>
  <c r="H1831" i="5"/>
  <c r="H1832" i="5"/>
  <c r="H1833" i="5"/>
  <c r="H1834" i="5"/>
  <c r="H1835" i="5"/>
  <c r="H1836" i="5"/>
  <c r="H1837" i="5"/>
  <c r="H1838" i="5"/>
  <c r="C1815" i="5"/>
  <c r="D1815" i="5"/>
  <c r="E1815" i="5" s="1"/>
  <c r="F1815" i="5" s="1"/>
  <c r="C1814" i="5"/>
  <c r="D1814" i="5"/>
  <c r="E1814" i="5" s="1"/>
  <c r="F1814" i="5"/>
  <c r="C1813" i="5"/>
  <c r="D1813" i="5"/>
  <c r="E1813" i="5" s="1"/>
  <c r="F1813" i="5" s="1"/>
  <c r="C1812" i="5"/>
  <c r="D1812" i="5"/>
  <c r="E1812" i="5" s="1"/>
  <c r="F1812" i="5"/>
  <c r="C1811" i="5"/>
  <c r="D1811" i="5"/>
  <c r="E1811" i="5" s="1"/>
  <c r="F1811" i="5" s="1"/>
  <c r="C1810" i="5"/>
  <c r="D1810" i="5"/>
  <c r="E1810" i="5" s="1"/>
  <c r="F1810" i="5"/>
  <c r="G1808" i="5"/>
  <c r="G1807" i="5"/>
  <c r="C1806" i="5"/>
  <c r="H1795" i="5"/>
  <c r="D1774" i="5"/>
  <c r="D1775" i="5"/>
  <c r="D1776" i="5"/>
  <c r="D1777" i="5"/>
  <c r="D1778" i="5"/>
  <c r="D1779" i="5"/>
  <c r="D1780" i="5"/>
  <c r="D1781" i="5"/>
  <c r="D1782" i="5"/>
  <c r="D1783" i="5"/>
  <c r="D1784" i="5"/>
  <c r="D1785" i="5"/>
  <c r="D1786" i="5"/>
  <c r="D1787" i="5"/>
  <c r="D1788" i="5"/>
  <c r="D1789" i="5"/>
  <c r="D1790" i="5"/>
  <c r="D1791" i="5"/>
  <c r="D1792" i="5"/>
  <c r="D1793" i="5"/>
  <c r="D1794" i="5"/>
  <c r="H1774" i="5"/>
  <c r="H1775" i="5"/>
  <c r="H1776" i="5"/>
  <c r="H1777" i="5"/>
  <c r="H1778" i="5"/>
  <c r="H1779" i="5"/>
  <c r="H1780" i="5"/>
  <c r="H1781" i="5"/>
  <c r="H1782" i="5"/>
  <c r="H1783" i="5"/>
  <c r="H1784" i="5"/>
  <c r="H1785" i="5"/>
  <c r="H1786" i="5"/>
  <c r="H1787" i="5"/>
  <c r="H1788" i="5"/>
  <c r="H1789" i="5"/>
  <c r="H1790" i="5"/>
  <c r="H1791" i="5"/>
  <c r="H1792" i="5"/>
  <c r="H1793" i="5"/>
  <c r="H1794" i="5"/>
  <c r="C1771" i="5"/>
  <c r="D1771" i="5"/>
  <c r="E1771" i="5" s="1"/>
  <c r="F1771" i="5" s="1"/>
  <c r="C1770" i="5"/>
  <c r="D1770" i="5"/>
  <c r="E1770" i="5" s="1"/>
  <c r="F1770" i="5"/>
  <c r="C1769" i="5"/>
  <c r="D1769" i="5"/>
  <c r="E1769" i="5" s="1"/>
  <c r="F1769" i="5" s="1"/>
  <c r="C1768" i="5"/>
  <c r="D1768" i="5"/>
  <c r="E1768" i="5" s="1"/>
  <c r="F1768" i="5"/>
  <c r="C1767" i="5"/>
  <c r="D1767" i="5"/>
  <c r="E1767" i="5" s="1"/>
  <c r="F1767" i="5" s="1"/>
  <c r="C1766" i="5"/>
  <c r="D1766" i="5"/>
  <c r="E1766" i="5" s="1"/>
  <c r="F1766" i="5"/>
  <c r="G1764" i="5"/>
  <c r="G1763" i="5"/>
  <c r="C1762" i="5"/>
  <c r="H1751" i="5"/>
  <c r="D1730" i="5"/>
  <c r="D1731" i="5"/>
  <c r="D1732" i="5"/>
  <c r="D1733" i="5"/>
  <c r="D1734" i="5"/>
  <c r="D1735" i="5"/>
  <c r="D1736" i="5"/>
  <c r="D1737" i="5"/>
  <c r="D1738" i="5"/>
  <c r="D1739" i="5"/>
  <c r="D1740" i="5"/>
  <c r="D1741" i="5"/>
  <c r="D1742" i="5"/>
  <c r="D1743" i="5"/>
  <c r="D1744" i="5"/>
  <c r="D1745" i="5"/>
  <c r="D1746" i="5"/>
  <c r="D1747" i="5"/>
  <c r="D1748" i="5"/>
  <c r="D1749" i="5"/>
  <c r="D1750" i="5"/>
  <c r="H1730" i="5"/>
  <c r="H1731" i="5"/>
  <c r="H1732" i="5"/>
  <c r="H1733" i="5"/>
  <c r="H1734" i="5"/>
  <c r="H1735" i="5"/>
  <c r="H1736" i="5"/>
  <c r="H1737" i="5"/>
  <c r="H1738" i="5"/>
  <c r="H1739" i="5"/>
  <c r="H1740" i="5"/>
  <c r="H1741" i="5"/>
  <c r="H1742" i="5"/>
  <c r="H1743" i="5"/>
  <c r="H1744" i="5"/>
  <c r="H1745" i="5"/>
  <c r="H1746" i="5"/>
  <c r="H1747" i="5"/>
  <c r="H1748" i="5"/>
  <c r="H1749" i="5"/>
  <c r="H1750" i="5"/>
  <c r="C1727" i="5"/>
  <c r="D1727" i="5"/>
  <c r="E1727" i="5" s="1"/>
  <c r="F1727" i="5" s="1"/>
  <c r="C1726" i="5"/>
  <c r="D1726" i="5" s="1"/>
  <c r="E1726" i="5" s="1"/>
  <c r="F1726" i="5" s="1"/>
  <c r="C1725" i="5"/>
  <c r="D1725" i="5"/>
  <c r="E1725" i="5" s="1"/>
  <c r="F1725" i="5" s="1"/>
  <c r="C1724" i="5"/>
  <c r="D1724" i="5" s="1"/>
  <c r="E1724" i="5" s="1"/>
  <c r="F1724" i="5" s="1"/>
  <c r="C1723" i="5"/>
  <c r="D1723" i="5"/>
  <c r="E1723" i="5" s="1"/>
  <c r="F1723" i="5" s="1"/>
  <c r="C1722" i="5"/>
  <c r="D1722" i="5" s="1"/>
  <c r="E1722" i="5" s="1"/>
  <c r="F1722" i="5" s="1"/>
  <c r="G1720" i="5"/>
  <c r="G1719" i="5"/>
  <c r="C1718" i="5"/>
  <c r="H1707" i="5"/>
  <c r="D1686" i="5"/>
  <c r="D1687" i="5"/>
  <c r="D1688" i="5"/>
  <c r="D1689" i="5"/>
  <c r="D1690" i="5"/>
  <c r="D1691" i="5"/>
  <c r="D1692" i="5"/>
  <c r="D1693" i="5"/>
  <c r="D1694" i="5"/>
  <c r="D1695" i="5"/>
  <c r="D1696" i="5"/>
  <c r="D1697" i="5"/>
  <c r="D1698" i="5"/>
  <c r="D1699" i="5"/>
  <c r="D1700" i="5"/>
  <c r="D1701" i="5"/>
  <c r="D1702" i="5"/>
  <c r="D1703" i="5"/>
  <c r="D1704" i="5"/>
  <c r="D1705" i="5"/>
  <c r="D1706" i="5"/>
  <c r="H1686" i="5"/>
  <c r="H1687" i="5"/>
  <c r="H1688" i="5"/>
  <c r="H1689" i="5"/>
  <c r="H1690" i="5"/>
  <c r="H1691" i="5"/>
  <c r="H1692" i="5"/>
  <c r="H1693" i="5"/>
  <c r="H1694" i="5"/>
  <c r="H1695" i="5"/>
  <c r="H1696" i="5"/>
  <c r="H1697" i="5"/>
  <c r="H1698" i="5"/>
  <c r="H1699" i="5"/>
  <c r="H1700" i="5"/>
  <c r="H1701" i="5"/>
  <c r="H1702" i="5"/>
  <c r="H1703" i="5"/>
  <c r="H1704" i="5"/>
  <c r="H1705" i="5"/>
  <c r="H1706" i="5"/>
  <c r="F1707" i="5"/>
  <c r="O1673" i="5" s="1"/>
  <c r="G238" i="1" s="1"/>
  <c r="C1683" i="5"/>
  <c r="D1683" i="5" s="1"/>
  <c r="E1683" i="5" s="1"/>
  <c r="F1683" i="5" s="1"/>
  <c r="C1682" i="5"/>
  <c r="D1682" i="5"/>
  <c r="E1682" i="5" s="1"/>
  <c r="F1682" i="5" s="1"/>
  <c r="C1681" i="5"/>
  <c r="D1681" i="5" s="1"/>
  <c r="E1681" i="5" s="1"/>
  <c r="F1681" i="5" s="1"/>
  <c r="C1680" i="5"/>
  <c r="D1680" i="5"/>
  <c r="E1680" i="5" s="1"/>
  <c r="F1680" i="5" s="1"/>
  <c r="C1679" i="5"/>
  <c r="D1679" i="5" s="1"/>
  <c r="E1679" i="5"/>
  <c r="F1679" i="5" s="1"/>
  <c r="C1678" i="5"/>
  <c r="D1678" i="5"/>
  <c r="E1678" i="5" s="1"/>
  <c r="F1678" i="5" s="1"/>
  <c r="G1676" i="5"/>
  <c r="G1675" i="5"/>
  <c r="C1674" i="5"/>
  <c r="H1663" i="5"/>
  <c r="D1642" i="5"/>
  <c r="D1643" i="5"/>
  <c r="D1644" i="5"/>
  <c r="D1645" i="5"/>
  <c r="D1646" i="5"/>
  <c r="D1647" i="5"/>
  <c r="D1648" i="5"/>
  <c r="D1649" i="5"/>
  <c r="D1650" i="5"/>
  <c r="D1651" i="5"/>
  <c r="D1652" i="5"/>
  <c r="D1653" i="5"/>
  <c r="D1654" i="5"/>
  <c r="D1655" i="5"/>
  <c r="D1656" i="5"/>
  <c r="D1657" i="5"/>
  <c r="D1658" i="5"/>
  <c r="D1659" i="5"/>
  <c r="D1660" i="5"/>
  <c r="D1661" i="5"/>
  <c r="D1662" i="5"/>
  <c r="H1642" i="5"/>
  <c r="H1643" i="5"/>
  <c r="H1644" i="5"/>
  <c r="H1645" i="5"/>
  <c r="H1646" i="5"/>
  <c r="H1647" i="5"/>
  <c r="H1648" i="5"/>
  <c r="H1649" i="5"/>
  <c r="H1650" i="5"/>
  <c r="H1651" i="5"/>
  <c r="H1652" i="5"/>
  <c r="H1653" i="5"/>
  <c r="H1654" i="5"/>
  <c r="H1655" i="5"/>
  <c r="H1656" i="5"/>
  <c r="H1657" i="5"/>
  <c r="H1658" i="5"/>
  <c r="H1659" i="5"/>
  <c r="H1660" i="5"/>
  <c r="H1661" i="5"/>
  <c r="H1662" i="5"/>
  <c r="C1639" i="5"/>
  <c r="D1639" i="5" s="1"/>
  <c r="E1639" i="5" s="1"/>
  <c r="F1639" i="5" s="1"/>
  <c r="C1638" i="5"/>
  <c r="D1638" i="5" s="1"/>
  <c r="E1638" i="5"/>
  <c r="F1638" i="5" s="1"/>
  <c r="C1637" i="5"/>
  <c r="D1637" i="5" s="1"/>
  <c r="E1637" i="5" s="1"/>
  <c r="F1637" i="5" s="1"/>
  <c r="C1636" i="5"/>
  <c r="D1636" i="5" s="1"/>
  <c r="E1636" i="5"/>
  <c r="F1636" i="5" s="1"/>
  <c r="C1635" i="5"/>
  <c r="D1635" i="5" s="1"/>
  <c r="E1635" i="5" s="1"/>
  <c r="F1635" i="5" s="1"/>
  <c r="C1634" i="5"/>
  <c r="D1634" i="5" s="1"/>
  <c r="E1634" i="5"/>
  <c r="F1634" i="5" s="1"/>
  <c r="G1632" i="5"/>
  <c r="G1631" i="5"/>
  <c r="C1630" i="5"/>
  <c r="H1619" i="5"/>
  <c r="D1598" i="5"/>
  <c r="D1599" i="5"/>
  <c r="D1600" i="5"/>
  <c r="D1601" i="5"/>
  <c r="D1602" i="5"/>
  <c r="D1603" i="5"/>
  <c r="D1604" i="5"/>
  <c r="D1605" i="5"/>
  <c r="D1606" i="5"/>
  <c r="D1607" i="5"/>
  <c r="D1608" i="5"/>
  <c r="D1609" i="5"/>
  <c r="D1610" i="5"/>
  <c r="D1611" i="5"/>
  <c r="D1612" i="5"/>
  <c r="D1613" i="5"/>
  <c r="D1614" i="5"/>
  <c r="D1615" i="5"/>
  <c r="D1616" i="5"/>
  <c r="D1617" i="5"/>
  <c r="D1618" i="5"/>
  <c r="H1598" i="5"/>
  <c r="H1599" i="5"/>
  <c r="H1600" i="5"/>
  <c r="H1601" i="5"/>
  <c r="H1602" i="5"/>
  <c r="H1603" i="5"/>
  <c r="H1604" i="5"/>
  <c r="H1605" i="5"/>
  <c r="H1606" i="5"/>
  <c r="H1607" i="5"/>
  <c r="H1608" i="5"/>
  <c r="H1609" i="5"/>
  <c r="H1610" i="5"/>
  <c r="H1611" i="5"/>
  <c r="H1612" i="5"/>
  <c r="H1613" i="5"/>
  <c r="H1614" i="5"/>
  <c r="H1615" i="5"/>
  <c r="H1616" i="5"/>
  <c r="H1617" i="5"/>
  <c r="H1618" i="5"/>
  <c r="C1595" i="5"/>
  <c r="D1595" i="5" s="1"/>
  <c r="E1595" i="5"/>
  <c r="F1595" i="5" s="1"/>
  <c r="C1594" i="5"/>
  <c r="D1594" i="5"/>
  <c r="E1594" i="5" s="1"/>
  <c r="F1594" i="5" s="1"/>
  <c r="C1593" i="5"/>
  <c r="D1593" i="5" s="1"/>
  <c r="E1593" i="5" s="1"/>
  <c r="F1593" i="5" s="1"/>
  <c r="C1592" i="5"/>
  <c r="D1592" i="5"/>
  <c r="E1592" i="5" s="1"/>
  <c r="F1592" i="5" s="1"/>
  <c r="C1591" i="5"/>
  <c r="D1591" i="5" s="1"/>
  <c r="E1591" i="5" s="1"/>
  <c r="F1591" i="5" s="1"/>
  <c r="C1590" i="5"/>
  <c r="D1590" i="5"/>
  <c r="E1590" i="5" s="1"/>
  <c r="F1590" i="5" s="1"/>
  <c r="G1588" i="5"/>
  <c r="G1587" i="5"/>
  <c r="C1586" i="5"/>
  <c r="H1575" i="5"/>
  <c r="D1554" i="5"/>
  <c r="D1555" i="5"/>
  <c r="D1556" i="5"/>
  <c r="D1557" i="5"/>
  <c r="D1558" i="5"/>
  <c r="D1559" i="5"/>
  <c r="D1560" i="5"/>
  <c r="D1561" i="5"/>
  <c r="D1562" i="5"/>
  <c r="D1563" i="5"/>
  <c r="D1564" i="5"/>
  <c r="D1565" i="5"/>
  <c r="D1566" i="5"/>
  <c r="D1567" i="5"/>
  <c r="D1568" i="5"/>
  <c r="D1569" i="5"/>
  <c r="D1570" i="5"/>
  <c r="D1571" i="5"/>
  <c r="D1572" i="5"/>
  <c r="D1573" i="5"/>
  <c r="D1574" i="5"/>
  <c r="H1554" i="5"/>
  <c r="H1555" i="5"/>
  <c r="H1556" i="5"/>
  <c r="H1557" i="5"/>
  <c r="H1558" i="5"/>
  <c r="H1559" i="5"/>
  <c r="H1560" i="5"/>
  <c r="H1561" i="5"/>
  <c r="H1562" i="5"/>
  <c r="H1563" i="5"/>
  <c r="H1564" i="5"/>
  <c r="H1565" i="5"/>
  <c r="H1566" i="5"/>
  <c r="H1567" i="5"/>
  <c r="H1568" i="5"/>
  <c r="H1569" i="5"/>
  <c r="H1570" i="5"/>
  <c r="H1571" i="5"/>
  <c r="H1572" i="5"/>
  <c r="H1573" i="5"/>
  <c r="H1574" i="5"/>
  <c r="C1551" i="5"/>
  <c r="D1551" i="5" s="1"/>
  <c r="E1551" i="5" s="1"/>
  <c r="F1551" i="5"/>
  <c r="C1550" i="5"/>
  <c r="D1550" i="5"/>
  <c r="E1550" i="5" s="1"/>
  <c r="F1550" i="5"/>
  <c r="C1549" i="5"/>
  <c r="D1549" i="5"/>
  <c r="E1549" i="5" s="1"/>
  <c r="F1549" i="5" s="1"/>
  <c r="C1548" i="5"/>
  <c r="D1548" i="5"/>
  <c r="E1548" i="5" s="1"/>
  <c r="F1548" i="5" s="1"/>
  <c r="C1547" i="5"/>
  <c r="D1547" i="5"/>
  <c r="E1547" i="5" s="1"/>
  <c r="F1547" i="5"/>
  <c r="C1546" i="5"/>
  <c r="D1546" i="5"/>
  <c r="E1546" i="5" s="1"/>
  <c r="F1546" i="5"/>
  <c r="G1544" i="5"/>
  <c r="G1543" i="5"/>
  <c r="C1542" i="5"/>
  <c r="H1531" i="5"/>
  <c r="D1510" i="5"/>
  <c r="D1511" i="5"/>
  <c r="D1512" i="5"/>
  <c r="D1513" i="5"/>
  <c r="D1514" i="5"/>
  <c r="D1515" i="5"/>
  <c r="D1516" i="5"/>
  <c r="D1517" i="5"/>
  <c r="D1518" i="5"/>
  <c r="D1519" i="5"/>
  <c r="D1520" i="5"/>
  <c r="D1521" i="5"/>
  <c r="D1522" i="5"/>
  <c r="D1523" i="5"/>
  <c r="D1524" i="5"/>
  <c r="D1525" i="5"/>
  <c r="D1526" i="5"/>
  <c r="D1527" i="5"/>
  <c r="D1528" i="5"/>
  <c r="D1529" i="5"/>
  <c r="D1530" i="5"/>
  <c r="H1510" i="5"/>
  <c r="H1511" i="5"/>
  <c r="H1512" i="5"/>
  <c r="H1513" i="5"/>
  <c r="H1514" i="5"/>
  <c r="H1515" i="5"/>
  <c r="H1516" i="5"/>
  <c r="H1517" i="5"/>
  <c r="H1518" i="5"/>
  <c r="H1519" i="5"/>
  <c r="H1520" i="5"/>
  <c r="H1521" i="5"/>
  <c r="H1522" i="5"/>
  <c r="H1523" i="5"/>
  <c r="H1524" i="5"/>
  <c r="H1525" i="5"/>
  <c r="H1526" i="5"/>
  <c r="H1527" i="5"/>
  <c r="H1528" i="5"/>
  <c r="H1529" i="5"/>
  <c r="H1530" i="5"/>
  <c r="C1507" i="5"/>
  <c r="D1507" i="5"/>
  <c r="E1507" i="5" s="1"/>
  <c r="F1507" i="5" s="1"/>
  <c r="C1506" i="5"/>
  <c r="D1506" i="5"/>
  <c r="E1506" i="5" s="1"/>
  <c r="F1506" i="5" s="1"/>
  <c r="C1505" i="5"/>
  <c r="D1505" i="5"/>
  <c r="E1505" i="5" s="1"/>
  <c r="F1505" i="5" s="1"/>
  <c r="C1504" i="5"/>
  <c r="D1504" i="5"/>
  <c r="E1504" i="5" s="1"/>
  <c r="F1504" i="5" s="1"/>
  <c r="C1503" i="5"/>
  <c r="D1503" i="5"/>
  <c r="E1503" i="5" s="1"/>
  <c r="F1503" i="5" s="1"/>
  <c r="C1502" i="5"/>
  <c r="D1502" i="5"/>
  <c r="E1502" i="5" s="1"/>
  <c r="F1502" i="5" s="1"/>
  <c r="G1500" i="5"/>
  <c r="G1499" i="5"/>
  <c r="C1498" i="5"/>
  <c r="H1487" i="5"/>
  <c r="D1466" i="5"/>
  <c r="D1467" i="5"/>
  <c r="D1468" i="5"/>
  <c r="D1469" i="5"/>
  <c r="D1470" i="5"/>
  <c r="D1471" i="5"/>
  <c r="D1472" i="5"/>
  <c r="D1473" i="5"/>
  <c r="D1474" i="5"/>
  <c r="D1475" i="5"/>
  <c r="D1476" i="5"/>
  <c r="D1477" i="5"/>
  <c r="D1478" i="5"/>
  <c r="D1479" i="5"/>
  <c r="D1480" i="5"/>
  <c r="D1481" i="5"/>
  <c r="D1482" i="5"/>
  <c r="D1483" i="5"/>
  <c r="D1484" i="5"/>
  <c r="D1485" i="5"/>
  <c r="D1486" i="5"/>
  <c r="H1466" i="5"/>
  <c r="H1467" i="5"/>
  <c r="H1468" i="5"/>
  <c r="H1469" i="5"/>
  <c r="H1470" i="5"/>
  <c r="H1471" i="5"/>
  <c r="H1472" i="5"/>
  <c r="H1473" i="5"/>
  <c r="H1474" i="5"/>
  <c r="H1475" i="5"/>
  <c r="H1476" i="5"/>
  <c r="H1477" i="5"/>
  <c r="H1478" i="5"/>
  <c r="H1479" i="5"/>
  <c r="H1480" i="5"/>
  <c r="H1481" i="5"/>
  <c r="H1482" i="5"/>
  <c r="H1483" i="5"/>
  <c r="H1484" i="5"/>
  <c r="H1485" i="5"/>
  <c r="H1486" i="5"/>
  <c r="C1463" i="5"/>
  <c r="D1463" i="5"/>
  <c r="E1463" i="5" s="1"/>
  <c r="F1463" i="5" s="1"/>
  <c r="C1462" i="5"/>
  <c r="D1462" i="5"/>
  <c r="E1462" i="5" s="1"/>
  <c r="F1462" i="5" s="1"/>
  <c r="C1461" i="5"/>
  <c r="D1461" i="5"/>
  <c r="E1461" i="5" s="1"/>
  <c r="F1461" i="5"/>
  <c r="C1460" i="5"/>
  <c r="D1460" i="5"/>
  <c r="E1460" i="5" s="1"/>
  <c r="F1460" i="5"/>
  <c r="C1459" i="5"/>
  <c r="D1459" i="5"/>
  <c r="E1459" i="5" s="1"/>
  <c r="F1459" i="5" s="1"/>
  <c r="C1458" i="5"/>
  <c r="D1458" i="5"/>
  <c r="E1458" i="5" s="1"/>
  <c r="F1458" i="5" s="1"/>
  <c r="G1456" i="5"/>
  <c r="G1455" i="5"/>
  <c r="C1454" i="5"/>
  <c r="H1443" i="5"/>
  <c r="D1422" i="5"/>
  <c r="D1423" i="5"/>
  <c r="D1424" i="5"/>
  <c r="D1425" i="5"/>
  <c r="D1426" i="5"/>
  <c r="D1427" i="5"/>
  <c r="D1428" i="5"/>
  <c r="D1429" i="5"/>
  <c r="D1430" i="5"/>
  <c r="D1431" i="5"/>
  <c r="D1432" i="5"/>
  <c r="D1433" i="5"/>
  <c r="D1434" i="5"/>
  <c r="D1435" i="5"/>
  <c r="D1436" i="5"/>
  <c r="D1437" i="5"/>
  <c r="D1438" i="5"/>
  <c r="D1439" i="5"/>
  <c r="D1440" i="5"/>
  <c r="D1441" i="5"/>
  <c r="D1442" i="5"/>
  <c r="H1422" i="5"/>
  <c r="H1423" i="5"/>
  <c r="H1424" i="5"/>
  <c r="H1425" i="5"/>
  <c r="H1426" i="5"/>
  <c r="H1427" i="5"/>
  <c r="H1428" i="5"/>
  <c r="H1429" i="5"/>
  <c r="H1430" i="5"/>
  <c r="H1431" i="5"/>
  <c r="H1432" i="5"/>
  <c r="H1433" i="5"/>
  <c r="H1434" i="5"/>
  <c r="H1435" i="5"/>
  <c r="H1436" i="5"/>
  <c r="H1437" i="5"/>
  <c r="H1438" i="5"/>
  <c r="H1439" i="5"/>
  <c r="H1440" i="5"/>
  <c r="H1441" i="5"/>
  <c r="H1442" i="5"/>
  <c r="C1419" i="5"/>
  <c r="D1419" i="5"/>
  <c r="E1419" i="5" s="1"/>
  <c r="F1419" i="5" s="1"/>
  <c r="C1418" i="5"/>
  <c r="D1418" i="5"/>
  <c r="E1418" i="5" s="1"/>
  <c r="F1418" i="5" s="1"/>
  <c r="C1417" i="5"/>
  <c r="D1417" i="5"/>
  <c r="E1417" i="5" s="1"/>
  <c r="F1417" i="5" s="1"/>
  <c r="C1416" i="5"/>
  <c r="D1416" i="5"/>
  <c r="E1416" i="5" s="1"/>
  <c r="F1416" i="5" s="1"/>
  <c r="C1415" i="5"/>
  <c r="D1415" i="5"/>
  <c r="E1415" i="5" s="1"/>
  <c r="F1415" i="5" s="1"/>
  <c r="C1414" i="5"/>
  <c r="D1414" i="5"/>
  <c r="E1414" i="5" s="1"/>
  <c r="F1414" i="5" s="1"/>
  <c r="G1412" i="5"/>
  <c r="G1411" i="5"/>
  <c r="C1410" i="5"/>
  <c r="H1399" i="5"/>
  <c r="D1378" i="5"/>
  <c r="D1379" i="5"/>
  <c r="D1380" i="5"/>
  <c r="D1381" i="5"/>
  <c r="D1382" i="5"/>
  <c r="D1383" i="5"/>
  <c r="D1384" i="5"/>
  <c r="D1385" i="5"/>
  <c r="D1386" i="5"/>
  <c r="D1387" i="5"/>
  <c r="D1388" i="5"/>
  <c r="D1389" i="5"/>
  <c r="D1390" i="5"/>
  <c r="D1391" i="5"/>
  <c r="D1392" i="5"/>
  <c r="D1393" i="5"/>
  <c r="D1394" i="5"/>
  <c r="D1395" i="5"/>
  <c r="D1396" i="5"/>
  <c r="D1397" i="5"/>
  <c r="D1398" i="5"/>
  <c r="H1378" i="5"/>
  <c r="H1379" i="5"/>
  <c r="H1380" i="5"/>
  <c r="H1381" i="5"/>
  <c r="H1382" i="5"/>
  <c r="H1383" i="5"/>
  <c r="H1384" i="5"/>
  <c r="H1385" i="5"/>
  <c r="H1386" i="5"/>
  <c r="H1387" i="5"/>
  <c r="H1388" i="5"/>
  <c r="H1389" i="5"/>
  <c r="H1390" i="5"/>
  <c r="H1391" i="5"/>
  <c r="H1392" i="5"/>
  <c r="H1393" i="5"/>
  <c r="H1394" i="5"/>
  <c r="H1395" i="5"/>
  <c r="H1396" i="5"/>
  <c r="H1397" i="5"/>
  <c r="H1398" i="5"/>
  <c r="C1375" i="5"/>
  <c r="D1375" i="5"/>
  <c r="E1375" i="5" s="1"/>
  <c r="F1375" i="5" s="1"/>
  <c r="C1374" i="5"/>
  <c r="D1374" i="5"/>
  <c r="E1374" i="5" s="1"/>
  <c r="F1374" i="5"/>
  <c r="C1373" i="5"/>
  <c r="D1373" i="5"/>
  <c r="E1373" i="5" s="1"/>
  <c r="F1373" i="5" s="1"/>
  <c r="C1372" i="5"/>
  <c r="D1372" i="5"/>
  <c r="E1372" i="5" s="1"/>
  <c r="F1372" i="5" s="1"/>
  <c r="C1371" i="5"/>
  <c r="D1371" i="5"/>
  <c r="E1371" i="5" s="1"/>
  <c r="F1371" i="5" s="1"/>
  <c r="C1370" i="5"/>
  <c r="D1370" i="5"/>
  <c r="E1370" i="5" s="1"/>
  <c r="F1370" i="5"/>
  <c r="G1368" i="5"/>
  <c r="G1367" i="5"/>
  <c r="C1366" i="5"/>
  <c r="H1355" i="5"/>
  <c r="D1334" i="5"/>
  <c r="D1335" i="5"/>
  <c r="D1336" i="5"/>
  <c r="D1337" i="5"/>
  <c r="D1338" i="5"/>
  <c r="D1339" i="5"/>
  <c r="D1340" i="5"/>
  <c r="D1341" i="5"/>
  <c r="D1342" i="5"/>
  <c r="D1343" i="5"/>
  <c r="D1344" i="5"/>
  <c r="D1345" i="5"/>
  <c r="D1346" i="5"/>
  <c r="D1347" i="5"/>
  <c r="D1348" i="5"/>
  <c r="D1349" i="5"/>
  <c r="D1350" i="5"/>
  <c r="D1351" i="5"/>
  <c r="D1352" i="5"/>
  <c r="D1353" i="5"/>
  <c r="D1354" i="5"/>
  <c r="H1334" i="5"/>
  <c r="H1335" i="5"/>
  <c r="H1336" i="5"/>
  <c r="H1337" i="5"/>
  <c r="H1338" i="5"/>
  <c r="H1339" i="5"/>
  <c r="H1340" i="5"/>
  <c r="H1341" i="5"/>
  <c r="H1342" i="5"/>
  <c r="H1343" i="5"/>
  <c r="H1344" i="5"/>
  <c r="H1345" i="5"/>
  <c r="H1346" i="5"/>
  <c r="H1347" i="5"/>
  <c r="H1348" i="5"/>
  <c r="H1349" i="5"/>
  <c r="H1350" i="5"/>
  <c r="H1351" i="5"/>
  <c r="H1352" i="5"/>
  <c r="H1353" i="5"/>
  <c r="H1354" i="5"/>
  <c r="C1331" i="5"/>
  <c r="D1331" i="5"/>
  <c r="E1331" i="5" s="1"/>
  <c r="F1331" i="5" s="1"/>
  <c r="C1330" i="5"/>
  <c r="D1330" i="5"/>
  <c r="E1330" i="5" s="1"/>
  <c r="F1330" i="5" s="1"/>
  <c r="C1329" i="5"/>
  <c r="D1329" i="5"/>
  <c r="E1329" i="5" s="1"/>
  <c r="F1329" i="5" s="1"/>
  <c r="C1328" i="5"/>
  <c r="D1328" i="5"/>
  <c r="E1328" i="5" s="1"/>
  <c r="F1328" i="5" s="1"/>
  <c r="C1327" i="5"/>
  <c r="D1327" i="5"/>
  <c r="E1327" i="5" s="1"/>
  <c r="F1327" i="5" s="1"/>
  <c r="C1326" i="5"/>
  <c r="D1326" i="5"/>
  <c r="E1326" i="5" s="1"/>
  <c r="F1326" i="5" s="1"/>
  <c r="G1324" i="5"/>
  <c r="G1323" i="5"/>
  <c r="C1322" i="5"/>
  <c r="H1311" i="5"/>
  <c r="D1290" i="5"/>
  <c r="D1291" i="5"/>
  <c r="D1292" i="5"/>
  <c r="D1293" i="5"/>
  <c r="D1294" i="5"/>
  <c r="D1295" i="5"/>
  <c r="D1296" i="5"/>
  <c r="D1297" i="5"/>
  <c r="D1298" i="5"/>
  <c r="D1299" i="5"/>
  <c r="D1300" i="5"/>
  <c r="D1301" i="5"/>
  <c r="D1302" i="5"/>
  <c r="D1303" i="5"/>
  <c r="D1304" i="5"/>
  <c r="D1305" i="5"/>
  <c r="D1306" i="5"/>
  <c r="D1307" i="5"/>
  <c r="D1308" i="5"/>
  <c r="D1309" i="5"/>
  <c r="D1310" i="5"/>
  <c r="H1290" i="5"/>
  <c r="H1291" i="5"/>
  <c r="H1292" i="5"/>
  <c r="H1293" i="5"/>
  <c r="H1294" i="5"/>
  <c r="H1295" i="5"/>
  <c r="H1296" i="5"/>
  <c r="H1297" i="5"/>
  <c r="H1298" i="5"/>
  <c r="H1299" i="5"/>
  <c r="H1300" i="5"/>
  <c r="H1301" i="5"/>
  <c r="H1302" i="5"/>
  <c r="H1303" i="5"/>
  <c r="H1304" i="5"/>
  <c r="H1305" i="5"/>
  <c r="H1306" i="5"/>
  <c r="H1307" i="5"/>
  <c r="H1308" i="5"/>
  <c r="H1309" i="5"/>
  <c r="H1310" i="5"/>
  <c r="C1287" i="5"/>
  <c r="D1287" i="5"/>
  <c r="E1287" i="5" s="1"/>
  <c r="F1287" i="5" s="1"/>
  <c r="C1286" i="5"/>
  <c r="D1286" i="5"/>
  <c r="E1286" i="5" s="1"/>
  <c r="F1286" i="5" s="1"/>
  <c r="C1285" i="5"/>
  <c r="D1285" i="5"/>
  <c r="E1285" i="5" s="1"/>
  <c r="F1285" i="5" s="1"/>
  <c r="C1284" i="5"/>
  <c r="D1284" i="5"/>
  <c r="E1284" i="5" s="1"/>
  <c r="F1284" i="5"/>
  <c r="C1283" i="5"/>
  <c r="D1283" i="5"/>
  <c r="E1283" i="5" s="1"/>
  <c r="F1283" i="5" s="1"/>
  <c r="C1282" i="5"/>
  <c r="D1282" i="5"/>
  <c r="E1282" i="5" s="1"/>
  <c r="F1282" i="5" s="1"/>
  <c r="G1280" i="5"/>
  <c r="G1279" i="5"/>
  <c r="C1278" i="5"/>
  <c r="H1267" i="5"/>
  <c r="D1246" i="5"/>
  <c r="D1247" i="5"/>
  <c r="D1248" i="5"/>
  <c r="D1249" i="5"/>
  <c r="D1250" i="5"/>
  <c r="D1251" i="5"/>
  <c r="D1252" i="5"/>
  <c r="D1253" i="5"/>
  <c r="D1254" i="5"/>
  <c r="D1255" i="5"/>
  <c r="D1256" i="5"/>
  <c r="D1257" i="5"/>
  <c r="D1258" i="5"/>
  <c r="D1259" i="5"/>
  <c r="D1260" i="5"/>
  <c r="D1261" i="5"/>
  <c r="D1262" i="5"/>
  <c r="D1263" i="5"/>
  <c r="D1264" i="5"/>
  <c r="D1265" i="5"/>
  <c r="D1266" i="5"/>
  <c r="H1246" i="5"/>
  <c r="H1247" i="5"/>
  <c r="H1248" i="5"/>
  <c r="H1249" i="5"/>
  <c r="H1250" i="5"/>
  <c r="H1251" i="5"/>
  <c r="H1252" i="5"/>
  <c r="H1253" i="5"/>
  <c r="H1254" i="5"/>
  <c r="H1255" i="5"/>
  <c r="H1256" i="5"/>
  <c r="H1257" i="5"/>
  <c r="H1258" i="5"/>
  <c r="H1259" i="5"/>
  <c r="H1260" i="5"/>
  <c r="H1261" i="5"/>
  <c r="H1262" i="5"/>
  <c r="H1263" i="5"/>
  <c r="H1264" i="5"/>
  <c r="H1265" i="5"/>
  <c r="H1266" i="5"/>
  <c r="C1243" i="5"/>
  <c r="D1243" i="5"/>
  <c r="E1243" i="5" s="1"/>
  <c r="F1243" i="5" s="1"/>
  <c r="C1242" i="5"/>
  <c r="D1242" i="5"/>
  <c r="E1242" i="5" s="1"/>
  <c r="F1242" i="5" s="1"/>
  <c r="C1241" i="5"/>
  <c r="D1241" i="5"/>
  <c r="E1241" i="5" s="1"/>
  <c r="F1241" i="5" s="1"/>
  <c r="C1240" i="5"/>
  <c r="D1240" i="5"/>
  <c r="E1240" i="5" s="1"/>
  <c r="F1240" i="5" s="1"/>
  <c r="C1239" i="5"/>
  <c r="D1239" i="5"/>
  <c r="E1239" i="5" s="1"/>
  <c r="F1239" i="5" s="1"/>
  <c r="C1238" i="5"/>
  <c r="D1238" i="5"/>
  <c r="E1238" i="5" s="1"/>
  <c r="F1238" i="5" s="1"/>
  <c r="G1236" i="5"/>
  <c r="G1235" i="5"/>
  <c r="C1234" i="5"/>
  <c r="H1223" i="5"/>
  <c r="D1202" i="5"/>
  <c r="D1203" i="5"/>
  <c r="D1204" i="5"/>
  <c r="D1205" i="5"/>
  <c r="D1206" i="5"/>
  <c r="D1207" i="5"/>
  <c r="D1208" i="5"/>
  <c r="D1209" i="5"/>
  <c r="D1210" i="5"/>
  <c r="D1211" i="5"/>
  <c r="D1212" i="5"/>
  <c r="D1213" i="5"/>
  <c r="D1214" i="5"/>
  <c r="D1215" i="5"/>
  <c r="D1216" i="5"/>
  <c r="D1217" i="5"/>
  <c r="D1218" i="5"/>
  <c r="D1219" i="5"/>
  <c r="D1220" i="5"/>
  <c r="D1221" i="5"/>
  <c r="D1222" i="5"/>
  <c r="H1202" i="5"/>
  <c r="H1203" i="5"/>
  <c r="H1204" i="5"/>
  <c r="H1205" i="5"/>
  <c r="H1206" i="5"/>
  <c r="H1207" i="5"/>
  <c r="H1208" i="5"/>
  <c r="H1209" i="5"/>
  <c r="H1210" i="5"/>
  <c r="H1211" i="5"/>
  <c r="H1212" i="5"/>
  <c r="H1213" i="5"/>
  <c r="H1214" i="5"/>
  <c r="H1215" i="5"/>
  <c r="H1216" i="5"/>
  <c r="H1217" i="5"/>
  <c r="H1218" i="5"/>
  <c r="H1219" i="5"/>
  <c r="H1220" i="5"/>
  <c r="H1221" i="5"/>
  <c r="H1222" i="5"/>
  <c r="C1199" i="5"/>
  <c r="D1199" i="5"/>
  <c r="E1199" i="5" s="1"/>
  <c r="F1199" i="5" s="1"/>
  <c r="C1198" i="5"/>
  <c r="D1198" i="5"/>
  <c r="E1198" i="5" s="1"/>
  <c r="F1198" i="5"/>
  <c r="C1197" i="5"/>
  <c r="D1197" i="5"/>
  <c r="E1197" i="5" s="1"/>
  <c r="F1197" i="5" s="1"/>
  <c r="C1196" i="5"/>
  <c r="D1196" i="5"/>
  <c r="E1196" i="5" s="1"/>
  <c r="F1196" i="5" s="1"/>
  <c r="C1195" i="5"/>
  <c r="D1195" i="5"/>
  <c r="E1195" i="5" s="1"/>
  <c r="F1195" i="5" s="1"/>
  <c r="C1194" i="5"/>
  <c r="D1194" i="5"/>
  <c r="E1194" i="5" s="1"/>
  <c r="F1194" i="5"/>
  <c r="G1192" i="5"/>
  <c r="G1191" i="5"/>
  <c r="C1190" i="5"/>
  <c r="H1179" i="5"/>
  <c r="D1158" i="5"/>
  <c r="D1159" i="5"/>
  <c r="D1160" i="5"/>
  <c r="D1161" i="5"/>
  <c r="D1162" i="5"/>
  <c r="D1163" i="5"/>
  <c r="D1164" i="5"/>
  <c r="D1165" i="5"/>
  <c r="D1166" i="5"/>
  <c r="D1167" i="5"/>
  <c r="D1168" i="5"/>
  <c r="D1169" i="5"/>
  <c r="D1170" i="5"/>
  <c r="D1171" i="5"/>
  <c r="D1172" i="5"/>
  <c r="D1173" i="5"/>
  <c r="D1174" i="5"/>
  <c r="D1175" i="5"/>
  <c r="D1176" i="5"/>
  <c r="D1177" i="5"/>
  <c r="D1178" i="5"/>
  <c r="H1158" i="5"/>
  <c r="H1159" i="5"/>
  <c r="H1160" i="5"/>
  <c r="H1161" i="5"/>
  <c r="H1162" i="5"/>
  <c r="H1163" i="5"/>
  <c r="H1164" i="5"/>
  <c r="H1165" i="5"/>
  <c r="H1166" i="5"/>
  <c r="H1167" i="5"/>
  <c r="H1168" i="5"/>
  <c r="H1169" i="5"/>
  <c r="H1170" i="5"/>
  <c r="H1171" i="5"/>
  <c r="H1172" i="5"/>
  <c r="H1173" i="5"/>
  <c r="H1174" i="5"/>
  <c r="H1175" i="5"/>
  <c r="H1176" i="5"/>
  <c r="H1177" i="5"/>
  <c r="H1178" i="5"/>
  <c r="C1155" i="5"/>
  <c r="D1155" i="5"/>
  <c r="E1155" i="5" s="1"/>
  <c r="F1155" i="5" s="1"/>
  <c r="C1154" i="5"/>
  <c r="D1154" i="5"/>
  <c r="E1154" i="5" s="1"/>
  <c r="F1154" i="5"/>
  <c r="C1153" i="5"/>
  <c r="D1153" i="5"/>
  <c r="E1153" i="5" s="1"/>
  <c r="F1153" i="5" s="1"/>
  <c r="C1152" i="5"/>
  <c r="D1152" i="5"/>
  <c r="E1152" i="5" s="1"/>
  <c r="F1152" i="5" s="1"/>
  <c r="C1151" i="5"/>
  <c r="D1151" i="5"/>
  <c r="E1151" i="5" s="1"/>
  <c r="F1151" i="5" s="1"/>
  <c r="C1150" i="5"/>
  <c r="D1150" i="5"/>
  <c r="E1150" i="5" s="1"/>
  <c r="F1150" i="5"/>
  <c r="G1148" i="5"/>
  <c r="G1147" i="5"/>
  <c r="C1146" i="5"/>
  <c r="H1135" i="5"/>
  <c r="D1114" i="5"/>
  <c r="D1115" i="5"/>
  <c r="D1116" i="5"/>
  <c r="D1117" i="5"/>
  <c r="D1118" i="5"/>
  <c r="D1119" i="5"/>
  <c r="D1120" i="5"/>
  <c r="D1121" i="5"/>
  <c r="D1122" i="5"/>
  <c r="D1123" i="5"/>
  <c r="D1124" i="5"/>
  <c r="D1125" i="5"/>
  <c r="D1126" i="5"/>
  <c r="D1127" i="5"/>
  <c r="D1128" i="5"/>
  <c r="D1129" i="5"/>
  <c r="D1130" i="5"/>
  <c r="D1131" i="5"/>
  <c r="D1132" i="5"/>
  <c r="D1133" i="5"/>
  <c r="D1134" i="5"/>
  <c r="H1114" i="5"/>
  <c r="H1115" i="5"/>
  <c r="H1116" i="5"/>
  <c r="H1117" i="5"/>
  <c r="H1118" i="5"/>
  <c r="H1119" i="5"/>
  <c r="H1120" i="5"/>
  <c r="H1121" i="5"/>
  <c r="H1122" i="5"/>
  <c r="H1123" i="5"/>
  <c r="H1124" i="5"/>
  <c r="H1125" i="5"/>
  <c r="H1126" i="5"/>
  <c r="H1127" i="5"/>
  <c r="H1128" i="5"/>
  <c r="H1129" i="5"/>
  <c r="H1130" i="5"/>
  <c r="H1131" i="5"/>
  <c r="H1132" i="5"/>
  <c r="H1133" i="5"/>
  <c r="H1134" i="5"/>
  <c r="C1111" i="5"/>
  <c r="D1111" i="5"/>
  <c r="E1111" i="5" s="1"/>
  <c r="F1111" i="5" s="1"/>
  <c r="C1110" i="5"/>
  <c r="D1110" i="5"/>
  <c r="E1110" i="5" s="1"/>
  <c r="F1110" i="5"/>
  <c r="C1109" i="5"/>
  <c r="D1109" i="5"/>
  <c r="E1109" i="5" s="1"/>
  <c r="F1109" i="5" s="1"/>
  <c r="C1108" i="5"/>
  <c r="D1108" i="5"/>
  <c r="E1108" i="5" s="1"/>
  <c r="F1108" i="5" s="1"/>
  <c r="C1107" i="5"/>
  <c r="D1107" i="5"/>
  <c r="E1107" i="5" s="1"/>
  <c r="F1107" i="5" s="1"/>
  <c r="C1106" i="5"/>
  <c r="D1106" i="5"/>
  <c r="E1106" i="5" s="1"/>
  <c r="F1106" i="5"/>
  <c r="G1104" i="5"/>
  <c r="G1103" i="5"/>
  <c r="C1102" i="5"/>
  <c r="H1091" i="5"/>
  <c r="D1070" i="5"/>
  <c r="D1071" i="5"/>
  <c r="D1072" i="5"/>
  <c r="D1073" i="5"/>
  <c r="D1074" i="5"/>
  <c r="D1075" i="5"/>
  <c r="D1076" i="5"/>
  <c r="D1077" i="5"/>
  <c r="D1078" i="5"/>
  <c r="D1079" i="5"/>
  <c r="D1080" i="5"/>
  <c r="D1081" i="5"/>
  <c r="D1082" i="5"/>
  <c r="D1083" i="5"/>
  <c r="D1084" i="5"/>
  <c r="D1085" i="5"/>
  <c r="D1086" i="5"/>
  <c r="D1087" i="5"/>
  <c r="D1088" i="5"/>
  <c r="D1089" i="5"/>
  <c r="D1090" i="5"/>
  <c r="H1070" i="5"/>
  <c r="H1071" i="5"/>
  <c r="H1072" i="5"/>
  <c r="H1073" i="5"/>
  <c r="H1074" i="5"/>
  <c r="H1075" i="5"/>
  <c r="H1076" i="5"/>
  <c r="H1077" i="5"/>
  <c r="H1078" i="5"/>
  <c r="H1079" i="5"/>
  <c r="H1080" i="5"/>
  <c r="H1081" i="5"/>
  <c r="H1082" i="5"/>
  <c r="H1083" i="5"/>
  <c r="H1084" i="5"/>
  <c r="H1085" i="5"/>
  <c r="H1086" i="5"/>
  <c r="H1087" i="5"/>
  <c r="H1088" i="5"/>
  <c r="H1089" i="5"/>
  <c r="H1090" i="5"/>
  <c r="C1067" i="5"/>
  <c r="D1067" i="5"/>
  <c r="E1067" i="5" s="1"/>
  <c r="F1067" i="5" s="1"/>
  <c r="C1066" i="5"/>
  <c r="D1066" i="5"/>
  <c r="E1066" i="5" s="1"/>
  <c r="F1066" i="5"/>
  <c r="C1065" i="5"/>
  <c r="D1065" i="5"/>
  <c r="E1065" i="5" s="1"/>
  <c r="F1065" i="5" s="1"/>
  <c r="C1064" i="5"/>
  <c r="D1064" i="5"/>
  <c r="E1064" i="5" s="1"/>
  <c r="F1064" i="5" s="1"/>
  <c r="C1063" i="5"/>
  <c r="D1063" i="5"/>
  <c r="E1063" i="5" s="1"/>
  <c r="F1063" i="5" s="1"/>
  <c r="C1062" i="5"/>
  <c r="D1062" i="5"/>
  <c r="E1062" i="5" s="1"/>
  <c r="F1062" i="5"/>
  <c r="G1060" i="5"/>
  <c r="G1059" i="5"/>
  <c r="C1058" i="5"/>
  <c r="H1047" i="5"/>
  <c r="D1026" i="5"/>
  <c r="D1027" i="5"/>
  <c r="D1028" i="5"/>
  <c r="D1029" i="5"/>
  <c r="D1030" i="5"/>
  <c r="D1031" i="5"/>
  <c r="D1032" i="5"/>
  <c r="D1033" i="5"/>
  <c r="D1034" i="5"/>
  <c r="D1035" i="5"/>
  <c r="D1036" i="5"/>
  <c r="D1037" i="5"/>
  <c r="D1038" i="5"/>
  <c r="D1039" i="5"/>
  <c r="D1040" i="5"/>
  <c r="D1041" i="5"/>
  <c r="D1042" i="5"/>
  <c r="D1043" i="5"/>
  <c r="D1044" i="5"/>
  <c r="D1045" i="5"/>
  <c r="D1046" i="5"/>
  <c r="H1026" i="5"/>
  <c r="H1027" i="5"/>
  <c r="H1028" i="5"/>
  <c r="H1029" i="5"/>
  <c r="H1030" i="5"/>
  <c r="H1031" i="5"/>
  <c r="H1032" i="5"/>
  <c r="H1033" i="5"/>
  <c r="H1034" i="5"/>
  <c r="H1035" i="5"/>
  <c r="H1036" i="5"/>
  <c r="H1037" i="5"/>
  <c r="H1038" i="5"/>
  <c r="H1039" i="5"/>
  <c r="H1040" i="5"/>
  <c r="H1041" i="5"/>
  <c r="H1042" i="5"/>
  <c r="H1043" i="5"/>
  <c r="H1044" i="5"/>
  <c r="H1045" i="5"/>
  <c r="H1046" i="5"/>
  <c r="C1023" i="5"/>
  <c r="D1023" i="5"/>
  <c r="E1023" i="5" s="1"/>
  <c r="F1023" i="5" s="1"/>
  <c r="C1022" i="5"/>
  <c r="D1022" i="5"/>
  <c r="E1022" i="5" s="1"/>
  <c r="F1022" i="5"/>
  <c r="C1021" i="5"/>
  <c r="D1021" i="5"/>
  <c r="E1021" i="5" s="1"/>
  <c r="F1021" i="5" s="1"/>
  <c r="C1020" i="5"/>
  <c r="D1020" i="5"/>
  <c r="E1020" i="5" s="1"/>
  <c r="F1020" i="5" s="1"/>
  <c r="C1019" i="5"/>
  <c r="D1019" i="5"/>
  <c r="E1019" i="5" s="1"/>
  <c r="F1019" i="5" s="1"/>
  <c r="C1018" i="5"/>
  <c r="D1018" i="5"/>
  <c r="E1018" i="5" s="1"/>
  <c r="F1018" i="5"/>
  <c r="G1016" i="5"/>
  <c r="G1015" i="5"/>
  <c r="C1014" i="5"/>
  <c r="H1003" i="5"/>
  <c r="D982" i="5"/>
  <c r="F1003" i="5" s="1"/>
  <c r="O969" i="5" s="1"/>
  <c r="G142" i="1" s="1"/>
  <c r="D983" i="5"/>
  <c r="D984" i="5"/>
  <c r="D985" i="5"/>
  <c r="D986" i="5"/>
  <c r="D987" i="5"/>
  <c r="D988" i="5"/>
  <c r="D989" i="5"/>
  <c r="D990" i="5"/>
  <c r="D991" i="5"/>
  <c r="D992" i="5"/>
  <c r="D993" i="5"/>
  <c r="D994" i="5"/>
  <c r="D995" i="5"/>
  <c r="D996" i="5"/>
  <c r="D997" i="5"/>
  <c r="D998" i="5"/>
  <c r="D999" i="5"/>
  <c r="D1000" i="5"/>
  <c r="D1001" i="5"/>
  <c r="D1002" i="5"/>
  <c r="H982" i="5"/>
  <c r="H983" i="5"/>
  <c r="H984" i="5"/>
  <c r="H985" i="5"/>
  <c r="H986" i="5"/>
  <c r="H987" i="5"/>
  <c r="H988" i="5"/>
  <c r="H989" i="5"/>
  <c r="H990" i="5"/>
  <c r="H991" i="5"/>
  <c r="H992" i="5"/>
  <c r="H993" i="5"/>
  <c r="H994" i="5"/>
  <c r="H995" i="5"/>
  <c r="H996" i="5"/>
  <c r="H997" i="5"/>
  <c r="H998" i="5"/>
  <c r="H999" i="5"/>
  <c r="H1000" i="5"/>
  <c r="H1001" i="5"/>
  <c r="H1002" i="5"/>
  <c r="C979" i="5"/>
  <c r="D979" i="5"/>
  <c r="E979" i="5" s="1"/>
  <c r="F979" i="5" s="1"/>
  <c r="C978" i="5"/>
  <c r="D978" i="5"/>
  <c r="E978" i="5" s="1"/>
  <c r="F978" i="5"/>
  <c r="C977" i="5"/>
  <c r="D977" i="5"/>
  <c r="E977" i="5" s="1"/>
  <c r="F977" i="5" s="1"/>
  <c r="C976" i="5"/>
  <c r="D976" i="5"/>
  <c r="E976" i="5" s="1"/>
  <c r="F976" i="5" s="1"/>
  <c r="C975" i="5"/>
  <c r="D975" i="5"/>
  <c r="E975" i="5" s="1"/>
  <c r="F975" i="5" s="1"/>
  <c r="C974" i="5"/>
  <c r="D974" i="5"/>
  <c r="E974" i="5" s="1"/>
  <c r="F974" i="5"/>
  <c r="G972" i="5"/>
  <c r="G971" i="5"/>
  <c r="C970" i="5"/>
  <c r="H959" i="5"/>
  <c r="D938" i="5"/>
  <c r="D939" i="5"/>
  <c r="D940" i="5"/>
  <c r="D941" i="5"/>
  <c r="D942" i="5"/>
  <c r="D943" i="5"/>
  <c r="D944" i="5"/>
  <c r="D945" i="5"/>
  <c r="D946" i="5"/>
  <c r="D947" i="5"/>
  <c r="D948" i="5"/>
  <c r="D949" i="5"/>
  <c r="D950" i="5"/>
  <c r="D951" i="5"/>
  <c r="D952" i="5"/>
  <c r="D953" i="5"/>
  <c r="D954" i="5"/>
  <c r="D955" i="5"/>
  <c r="D956" i="5"/>
  <c r="D957" i="5"/>
  <c r="D958" i="5"/>
  <c r="H938" i="5"/>
  <c r="H939" i="5"/>
  <c r="H940" i="5"/>
  <c r="H941" i="5"/>
  <c r="H942" i="5"/>
  <c r="H943" i="5"/>
  <c r="H944" i="5"/>
  <c r="H945" i="5"/>
  <c r="H946" i="5"/>
  <c r="H947" i="5"/>
  <c r="H948" i="5"/>
  <c r="H949" i="5"/>
  <c r="H950" i="5"/>
  <c r="H951" i="5"/>
  <c r="H952" i="5"/>
  <c r="H953" i="5"/>
  <c r="H954" i="5"/>
  <c r="H955" i="5"/>
  <c r="H956" i="5"/>
  <c r="H957" i="5"/>
  <c r="H958" i="5"/>
  <c r="C935" i="5"/>
  <c r="D935" i="5"/>
  <c r="E935" i="5" s="1"/>
  <c r="F935" i="5" s="1"/>
  <c r="C934" i="5"/>
  <c r="D934" i="5"/>
  <c r="E934" i="5" s="1"/>
  <c r="F934" i="5"/>
  <c r="C933" i="5"/>
  <c r="D933" i="5"/>
  <c r="E933" i="5" s="1"/>
  <c r="F933" i="5" s="1"/>
  <c r="C932" i="5"/>
  <c r="D932" i="5"/>
  <c r="E932" i="5" s="1"/>
  <c r="F932" i="5" s="1"/>
  <c r="C931" i="5"/>
  <c r="D931" i="5"/>
  <c r="E931" i="5" s="1"/>
  <c r="F931" i="5" s="1"/>
  <c r="C930" i="5"/>
  <c r="D930" i="5"/>
  <c r="E930" i="5" s="1"/>
  <c r="F930" i="5"/>
  <c r="G928" i="5"/>
  <c r="G927" i="5"/>
  <c r="C926" i="5"/>
  <c r="H915" i="5"/>
  <c r="D894" i="5"/>
  <c r="D895" i="5"/>
  <c r="D896" i="5"/>
  <c r="D897" i="5"/>
  <c r="D898" i="5"/>
  <c r="D899" i="5"/>
  <c r="D900" i="5"/>
  <c r="D901" i="5"/>
  <c r="D902" i="5"/>
  <c r="D903" i="5"/>
  <c r="D904" i="5"/>
  <c r="D905" i="5"/>
  <c r="D906" i="5"/>
  <c r="D907" i="5"/>
  <c r="D908" i="5"/>
  <c r="D909" i="5"/>
  <c r="D910" i="5"/>
  <c r="D911" i="5"/>
  <c r="D912" i="5"/>
  <c r="D913" i="5"/>
  <c r="D914" i="5"/>
  <c r="H894" i="5"/>
  <c r="H895" i="5"/>
  <c r="H896" i="5"/>
  <c r="H897" i="5"/>
  <c r="H898" i="5"/>
  <c r="H899" i="5"/>
  <c r="H900" i="5"/>
  <c r="H901" i="5"/>
  <c r="H902" i="5"/>
  <c r="H903" i="5"/>
  <c r="H904" i="5"/>
  <c r="H905" i="5"/>
  <c r="H906" i="5"/>
  <c r="H907" i="5"/>
  <c r="H908" i="5"/>
  <c r="H909" i="5"/>
  <c r="H910" i="5"/>
  <c r="H911" i="5"/>
  <c r="H912" i="5"/>
  <c r="H913" i="5"/>
  <c r="H914" i="5"/>
  <c r="C891" i="5"/>
  <c r="D891" i="5"/>
  <c r="E891" i="5" s="1"/>
  <c r="F891" i="5" s="1"/>
  <c r="C890" i="5"/>
  <c r="D890" i="5"/>
  <c r="E890" i="5" s="1"/>
  <c r="F890" i="5"/>
  <c r="C889" i="5"/>
  <c r="D889" i="5"/>
  <c r="E889" i="5" s="1"/>
  <c r="F889" i="5" s="1"/>
  <c r="C888" i="5"/>
  <c r="D888" i="5"/>
  <c r="E888" i="5" s="1"/>
  <c r="F888" i="5" s="1"/>
  <c r="C887" i="5"/>
  <c r="D887" i="5"/>
  <c r="E887" i="5" s="1"/>
  <c r="F887" i="5" s="1"/>
  <c r="C886" i="5"/>
  <c r="D886" i="5"/>
  <c r="E886" i="5" s="1"/>
  <c r="F886" i="5"/>
  <c r="G884" i="5"/>
  <c r="G883" i="5"/>
  <c r="C882" i="5"/>
  <c r="H871" i="5"/>
  <c r="D850" i="5"/>
  <c r="D851" i="5"/>
  <c r="D852" i="5"/>
  <c r="D853" i="5"/>
  <c r="D854" i="5"/>
  <c r="D855" i="5"/>
  <c r="D856" i="5"/>
  <c r="D857" i="5"/>
  <c r="D858" i="5"/>
  <c r="D859" i="5"/>
  <c r="D860" i="5"/>
  <c r="D861" i="5"/>
  <c r="D862" i="5"/>
  <c r="D863" i="5"/>
  <c r="D864" i="5"/>
  <c r="D865" i="5"/>
  <c r="D866" i="5"/>
  <c r="D867" i="5"/>
  <c r="D868" i="5"/>
  <c r="D869" i="5"/>
  <c r="D870" i="5"/>
  <c r="H850" i="5"/>
  <c r="H851" i="5"/>
  <c r="H852" i="5"/>
  <c r="H853" i="5"/>
  <c r="H854" i="5"/>
  <c r="H855" i="5"/>
  <c r="H856" i="5"/>
  <c r="H857" i="5"/>
  <c r="H858" i="5"/>
  <c r="H859" i="5"/>
  <c r="H860" i="5"/>
  <c r="H861" i="5"/>
  <c r="H862" i="5"/>
  <c r="H863" i="5"/>
  <c r="H864" i="5"/>
  <c r="H865" i="5"/>
  <c r="H866" i="5"/>
  <c r="H867" i="5"/>
  <c r="H868" i="5"/>
  <c r="H869" i="5"/>
  <c r="H870" i="5"/>
  <c r="C847" i="5"/>
  <c r="D847" i="5"/>
  <c r="E847" i="5" s="1"/>
  <c r="F847" i="5" s="1"/>
  <c r="C846" i="5"/>
  <c r="D846" i="5"/>
  <c r="E846" i="5" s="1"/>
  <c r="F846" i="5"/>
  <c r="C845" i="5"/>
  <c r="D845" i="5"/>
  <c r="E845" i="5" s="1"/>
  <c r="F845" i="5" s="1"/>
  <c r="C844" i="5"/>
  <c r="D844" i="5"/>
  <c r="E844" i="5" s="1"/>
  <c r="F844" i="5" s="1"/>
  <c r="C843" i="5"/>
  <c r="D843" i="5"/>
  <c r="E843" i="5" s="1"/>
  <c r="F843" i="5" s="1"/>
  <c r="C842" i="5"/>
  <c r="D842" i="5"/>
  <c r="E842" i="5" s="1"/>
  <c r="F842" i="5"/>
  <c r="G840" i="5"/>
  <c r="G839" i="5"/>
  <c r="C838" i="5"/>
  <c r="H827" i="5"/>
  <c r="D806" i="5"/>
  <c r="D807" i="5"/>
  <c r="D808" i="5"/>
  <c r="D809" i="5"/>
  <c r="D810" i="5"/>
  <c r="D811" i="5"/>
  <c r="D812" i="5"/>
  <c r="D813" i="5"/>
  <c r="D814" i="5"/>
  <c r="D815" i="5"/>
  <c r="D816" i="5"/>
  <c r="D817" i="5"/>
  <c r="D818" i="5"/>
  <c r="D819" i="5"/>
  <c r="D820" i="5"/>
  <c r="D821" i="5"/>
  <c r="D822" i="5"/>
  <c r="D823" i="5"/>
  <c r="D824" i="5"/>
  <c r="D825" i="5"/>
  <c r="D826" i="5"/>
  <c r="H806" i="5"/>
  <c r="H807" i="5"/>
  <c r="H808" i="5"/>
  <c r="H809" i="5"/>
  <c r="H810" i="5"/>
  <c r="H811" i="5"/>
  <c r="H812" i="5"/>
  <c r="H813" i="5"/>
  <c r="H814" i="5"/>
  <c r="H815" i="5"/>
  <c r="H816" i="5"/>
  <c r="H817" i="5"/>
  <c r="H818" i="5"/>
  <c r="H819" i="5"/>
  <c r="H820" i="5"/>
  <c r="H821" i="5"/>
  <c r="H822" i="5"/>
  <c r="H823" i="5"/>
  <c r="H824" i="5"/>
  <c r="H825" i="5"/>
  <c r="H826" i="5"/>
  <c r="C803" i="5"/>
  <c r="D803" i="5"/>
  <c r="E803" i="5" s="1"/>
  <c r="F803" i="5" s="1"/>
  <c r="C802" i="5"/>
  <c r="D802" i="5"/>
  <c r="E802" i="5" s="1"/>
  <c r="F802" i="5"/>
  <c r="C801" i="5"/>
  <c r="D801" i="5"/>
  <c r="E801" i="5" s="1"/>
  <c r="F801" i="5" s="1"/>
  <c r="C800" i="5"/>
  <c r="D800" i="5"/>
  <c r="E800" i="5" s="1"/>
  <c r="F800" i="5" s="1"/>
  <c r="C799" i="5"/>
  <c r="D799" i="5"/>
  <c r="E799" i="5" s="1"/>
  <c r="F799" i="5" s="1"/>
  <c r="C798" i="5"/>
  <c r="D798" i="5"/>
  <c r="E798" i="5" s="1"/>
  <c r="F798" i="5"/>
  <c r="G796" i="5"/>
  <c r="G795" i="5"/>
  <c r="C794" i="5"/>
  <c r="H783" i="5"/>
  <c r="D762" i="5"/>
  <c r="D763" i="5"/>
  <c r="D764" i="5"/>
  <c r="D765" i="5"/>
  <c r="D766" i="5"/>
  <c r="D767" i="5"/>
  <c r="D768" i="5"/>
  <c r="D769" i="5"/>
  <c r="D770" i="5"/>
  <c r="D771" i="5"/>
  <c r="D772" i="5"/>
  <c r="D773" i="5"/>
  <c r="D774" i="5"/>
  <c r="D775" i="5"/>
  <c r="D776" i="5"/>
  <c r="D777" i="5"/>
  <c r="D778" i="5"/>
  <c r="D779" i="5"/>
  <c r="D780" i="5"/>
  <c r="D781" i="5"/>
  <c r="D782" i="5"/>
  <c r="H762" i="5"/>
  <c r="H763" i="5"/>
  <c r="H764" i="5"/>
  <c r="H765" i="5"/>
  <c r="H766" i="5"/>
  <c r="H767" i="5"/>
  <c r="H768" i="5"/>
  <c r="H769" i="5"/>
  <c r="H770" i="5"/>
  <c r="H771" i="5"/>
  <c r="H772" i="5"/>
  <c r="H773" i="5"/>
  <c r="H774" i="5"/>
  <c r="H775" i="5"/>
  <c r="H776" i="5"/>
  <c r="H777" i="5"/>
  <c r="H778" i="5"/>
  <c r="H779" i="5"/>
  <c r="H780" i="5"/>
  <c r="H781" i="5"/>
  <c r="H782" i="5"/>
  <c r="C759" i="5"/>
  <c r="D759" i="5"/>
  <c r="E759" i="5" s="1"/>
  <c r="F759" i="5" s="1"/>
  <c r="C758" i="5"/>
  <c r="D758" i="5"/>
  <c r="E758" i="5" s="1"/>
  <c r="F758" i="5"/>
  <c r="C757" i="5"/>
  <c r="D757" i="5"/>
  <c r="E757" i="5" s="1"/>
  <c r="F757" i="5" s="1"/>
  <c r="C756" i="5"/>
  <c r="D756" i="5"/>
  <c r="E756" i="5" s="1"/>
  <c r="F756" i="5" s="1"/>
  <c r="C755" i="5"/>
  <c r="D755" i="5"/>
  <c r="E755" i="5" s="1"/>
  <c r="F755" i="5" s="1"/>
  <c r="C754" i="5"/>
  <c r="D754" i="5"/>
  <c r="E754" i="5" s="1"/>
  <c r="F754" i="5"/>
  <c r="G752" i="5"/>
  <c r="G751" i="5"/>
  <c r="C750" i="5"/>
  <c r="H739" i="5"/>
  <c r="D718" i="5"/>
  <c r="D719" i="5"/>
  <c r="D720" i="5"/>
  <c r="D721" i="5"/>
  <c r="D722" i="5"/>
  <c r="D723" i="5"/>
  <c r="D724" i="5"/>
  <c r="D725" i="5"/>
  <c r="D726" i="5"/>
  <c r="D727" i="5"/>
  <c r="D728" i="5"/>
  <c r="D729" i="5"/>
  <c r="D730" i="5"/>
  <c r="D731" i="5"/>
  <c r="D732" i="5"/>
  <c r="D733" i="5"/>
  <c r="D734" i="5"/>
  <c r="D735" i="5"/>
  <c r="D736" i="5"/>
  <c r="D737" i="5"/>
  <c r="D738" i="5"/>
  <c r="H718" i="5"/>
  <c r="H719" i="5"/>
  <c r="H720" i="5"/>
  <c r="H721" i="5"/>
  <c r="H722" i="5"/>
  <c r="H723" i="5"/>
  <c r="H724" i="5"/>
  <c r="H725" i="5"/>
  <c r="H726" i="5"/>
  <c r="H727" i="5"/>
  <c r="H728" i="5"/>
  <c r="H729" i="5"/>
  <c r="H730" i="5"/>
  <c r="H731" i="5"/>
  <c r="H732" i="5"/>
  <c r="H733" i="5"/>
  <c r="H734" i="5"/>
  <c r="H735" i="5"/>
  <c r="H736" i="5"/>
  <c r="H737" i="5"/>
  <c r="H738" i="5"/>
  <c r="C715" i="5"/>
  <c r="D715" i="5"/>
  <c r="E715" i="5" s="1"/>
  <c r="F715" i="5" s="1"/>
  <c r="C714" i="5"/>
  <c r="D714" i="5"/>
  <c r="E714" i="5" s="1"/>
  <c r="F714" i="5"/>
  <c r="C713" i="5"/>
  <c r="D713" i="5"/>
  <c r="E713" i="5" s="1"/>
  <c r="F713" i="5" s="1"/>
  <c r="C712" i="5"/>
  <c r="D712" i="5"/>
  <c r="E712" i="5" s="1"/>
  <c r="F712" i="5" s="1"/>
  <c r="C711" i="5"/>
  <c r="D711" i="5"/>
  <c r="E711" i="5" s="1"/>
  <c r="F711" i="5" s="1"/>
  <c r="C710" i="5"/>
  <c r="D710" i="5"/>
  <c r="E710" i="5" s="1"/>
  <c r="F710" i="5"/>
  <c r="G708" i="5"/>
  <c r="G707" i="5"/>
  <c r="C706" i="5"/>
  <c r="H695" i="5"/>
  <c r="D674" i="5"/>
  <c r="D675" i="5"/>
  <c r="D676" i="5"/>
  <c r="D677" i="5"/>
  <c r="D678" i="5"/>
  <c r="D679" i="5"/>
  <c r="D680" i="5"/>
  <c r="D681" i="5"/>
  <c r="D682" i="5"/>
  <c r="D683" i="5"/>
  <c r="D684" i="5"/>
  <c r="D685" i="5"/>
  <c r="D686" i="5"/>
  <c r="D687" i="5"/>
  <c r="D688" i="5"/>
  <c r="D689" i="5"/>
  <c r="D690" i="5"/>
  <c r="D691" i="5"/>
  <c r="D692" i="5"/>
  <c r="D693" i="5"/>
  <c r="D694" i="5"/>
  <c r="H674" i="5"/>
  <c r="H675" i="5"/>
  <c r="H676" i="5"/>
  <c r="H677" i="5"/>
  <c r="H678" i="5"/>
  <c r="H679" i="5"/>
  <c r="H680" i="5"/>
  <c r="H681" i="5"/>
  <c r="H682" i="5"/>
  <c r="H683" i="5"/>
  <c r="H684" i="5"/>
  <c r="H685" i="5"/>
  <c r="H686" i="5"/>
  <c r="H687" i="5"/>
  <c r="H688" i="5"/>
  <c r="H689" i="5"/>
  <c r="H690" i="5"/>
  <c r="H691" i="5"/>
  <c r="H692" i="5"/>
  <c r="H693" i="5"/>
  <c r="H694" i="5"/>
  <c r="C671" i="5"/>
  <c r="D671" i="5"/>
  <c r="E671" i="5" s="1"/>
  <c r="F671" i="5" s="1"/>
  <c r="C670" i="5"/>
  <c r="D670" i="5" s="1"/>
  <c r="E670" i="5" s="1"/>
  <c r="F670" i="5" s="1"/>
  <c r="C669" i="5"/>
  <c r="D669" i="5" s="1"/>
  <c r="E669" i="5" s="1"/>
  <c r="F669" i="5" s="1"/>
  <c r="C668" i="5"/>
  <c r="D668" i="5" s="1"/>
  <c r="E668" i="5" s="1"/>
  <c r="F668" i="5" s="1"/>
  <c r="C667" i="5"/>
  <c r="D667" i="5"/>
  <c r="E667" i="5" s="1"/>
  <c r="F667" i="5" s="1"/>
  <c r="C666" i="5"/>
  <c r="D666" i="5" s="1"/>
  <c r="E666" i="5" s="1"/>
  <c r="F666" i="5" s="1"/>
  <c r="G664" i="5"/>
  <c r="G663" i="5"/>
  <c r="C662" i="5"/>
  <c r="H651" i="5"/>
  <c r="D630" i="5"/>
  <c r="D631" i="5"/>
  <c r="D632" i="5"/>
  <c r="D633" i="5"/>
  <c r="D634" i="5"/>
  <c r="D635" i="5"/>
  <c r="D636" i="5"/>
  <c r="D637" i="5"/>
  <c r="D638" i="5"/>
  <c r="D639" i="5"/>
  <c r="D640" i="5"/>
  <c r="D641" i="5"/>
  <c r="D642" i="5"/>
  <c r="D643" i="5"/>
  <c r="D644" i="5"/>
  <c r="D645" i="5"/>
  <c r="D646" i="5"/>
  <c r="D647" i="5"/>
  <c r="D648" i="5"/>
  <c r="D649" i="5"/>
  <c r="D650" i="5"/>
  <c r="H630" i="5"/>
  <c r="H631" i="5"/>
  <c r="H632" i="5"/>
  <c r="H633" i="5"/>
  <c r="H634" i="5"/>
  <c r="H635" i="5"/>
  <c r="H636" i="5"/>
  <c r="H637" i="5"/>
  <c r="H638" i="5"/>
  <c r="H639" i="5"/>
  <c r="H640" i="5"/>
  <c r="H641" i="5"/>
  <c r="H642" i="5"/>
  <c r="H643" i="5"/>
  <c r="H644" i="5"/>
  <c r="H645" i="5"/>
  <c r="H646" i="5"/>
  <c r="H647" i="5"/>
  <c r="H648" i="5"/>
  <c r="H649" i="5"/>
  <c r="H650" i="5"/>
  <c r="C627" i="5"/>
  <c r="D627" i="5"/>
  <c r="E627" i="5" s="1"/>
  <c r="F627" i="5" s="1"/>
  <c r="C626" i="5"/>
  <c r="D626" i="5"/>
  <c r="E626" i="5" s="1"/>
  <c r="F626" i="5" s="1"/>
  <c r="C625" i="5"/>
  <c r="D625" i="5"/>
  <c r="E625" i="5" s="1"/>
  <c r="F625" i="5" s="1"/>
  <c r="C624" i="5"/>
  <c r="D624" i="5"/>
  <c r="E624" i="5" s="1"/>
  <c r="F624" i="5" s="1"/>
  <c r="C623" i="5"/>
  <c r="D623" i="5"/>
  <c r="E623" i="5" s="1"/>
  <c r="F623" i="5" s="1"/>
  <c r="C622" i="5"/>
  <c r="D622" i="5"/>
  <c r="E622" i="5" s="1"/>
  <c r="F622" i="5" s="1"/>
  <c r="G620" i="5"/>
  <c r="G619" i="5"/>
  <c r="C618" i="5"/>
  <c r="H607" i="5"/>
  <c r="D586" i="5"/>
  <c r="D587" i="5"/>
  <c r="D588" i="5"/>
  <c r="D589" i="5"/>
  <c r="D590" i="5"/>
  <c r="D591" i="5"/>
  <c r="D592" i="5"/>
  <c r="D593" i="5"/>
  <c r="D594" i="5"/>
  <c r="D595" i="5"/>
  <c r="D596" i="5"/>
  <c r="D597" i="5"/>
  <c r="D598" i="5"/>
  <c r="D599" i="5"/>
  <c r="D600" i="5"/>
  <c r="D601" i="5"/>
  <c r="D602" i="5"/>
  <c r="D603" i="5"/>
  <c r="D604" i="5"/>
  <c r="D605" i="5"/>
  <c r="D606" i="5"/>
  <c r="H586" i="5"/>
  <c r="H587" i="5"/>
  <c r="H588" i="5"/>
  <c r="H589" i="5"/>
  <c r="H590" i="5"/>
  <c r="H591" i="5"/>
  <c r="H592" i="5"/>
  <c r="H593" i="5"/>
  <c r="H594" i="5"/>
  <c r="H595" i="5"/>
  <c r="H596" i="5"/>
  <c r="H597" i="5"/>
  <c r="H598" i="5"/>
  <c r="H599" i="5"/>
  <c r="H600" i="5"/>
  <c r="H601" i="5"/>
  <c r="H602" i="5"/>
  <c r="H603" i="5"/>
  <c r="H604" i="5"/>
  <c r="H605" i="5"/>
  <c r="H606" i="5"/>
  <c r="C583" i="5"/>
  <c r="D583" i="5" s="1"/>
  <c r="E583" i="5" s="1"/>
  <c r="F583" i="5" s="1"/>
  <c r="C582" i="5"/>
  <c r="D582" i="5" s="1"/>
  <c r="E582" i="5" s="1"/>
  <c r="F582" i="5" s="1"/>
  <c r="C581" i="5"/>
  <c r="D581" i="5"/>
  <c r="E581" i="5" s="1"/>
  <c r="F581" i="5" s="1"/>
  <c r="C580" i="5"/>
  <c r="D580" i="5" s="1"/>
  <c r="E580" i="5" s="1"/>
  <c r="F580" i="5"/>
  <c r="C579" i="5"/>
  <c r="D579" i="5" s="1"/>
  <c r="E579" i="5" s="1"/>
  <c r="F579" i="5" s="1"/>
  <c r="C578" i="5"/>
  <c r="D578" i="5" s="1"/>
  <c r="E578" i="5" s="1"/>
  <c r="F578" i="5" s="1"/>
  <c r="G576" i="5"/>
  <c r="G575" i="5"/>
  <c r="C574" i="5"/>
  <c r="H563" i="5"/>
  <c r="D542" i="5"/>
  <c r="D543" i="5"/>
  <c r="D544" i="5"/>
  <c r="D545" i="5"/>
  <c r="D546" i="5"/>
  <c r="D547" i="5"/>
  <c r="D548" i="5"/>
  <c r="D549" i="5"/>
  <c r="D550" i="5"/>
  <c r="D551" i="5"/>
  <c r="D552" i="5"/>
  <c r="D553" i="5"/>
  <c r="D554" i="5"/>
  <c r="D555" i="5"/>
  <c r="D556" i="5"/>
  <c r="D557" i="5"/>
  <c r="D558" i="5"/>
  <c r="D559" i="5"/>
  <c r="D560" i="5"/>
  <c r="D561" i="5"/>
  <c r="D562" i="5"/>
  <c r="H542" i="5"/>
  <c r="H543" i="5"/>
  <c r="H544" i="5"/>
  <c r="H545" i="5"/>
  <c r="H546" i="5"/>
  <c r="H547" i="5"/>
  <c r="H548" i="5"/>
  <c r="H549" i="5"/>
  <c r="H550" i="5"/>
  <c r="H551" i="5"/>
  <c r="H552" i="5"/>
  <c r="H553" i="5"/>
  <c r="H554" i="5"/>
  <c r="H555" i="5"/>
  <c r="H556" i="5"/>
  <c r="H557" i="5"/>
  <c r="H558" i="5"/>
  <c r="H559" i="5"/>
  <c r="H560" i="5"/>
  <c r="H561" i="5"/>
  <c r="H562" i="5"/>
  <c r="C539" i="5"/>
  <c r="D539" i="5"/>
  <c r="E539" i="5" s="1"/>
  <c r="F539" i="5" s="1"/>
  <c r="C538" i="5"/>
  <c r="D538" i="5"/>
  <c r="E538" i="5" s="1"/>
  <c r="F538" i="5" s="1"/>
  <c r="C537" i="5"/>
  <c r="D537" i="5"/>
  <c r="E537" i="5" s="1"/>
  <c r="F537" i="5"/>
  <c r="C536" i="5"/>
  <c r="D536" i="5"/>
  <c r="E536" i="5" s="1"/>
  <c r="F536" i="5"/>
  <c r="C535" i="5"/>
  <c r="D535" i="5"/>
  <c r="E535" i="5" s="1"/>
  <c r="F535" i="5" s="1"/>
  <c r="C534" i="5"/>
  <c r="D534" i="5"/>
  <c r="E534" i="5" s="1"/>
  <c r="F534" i="5" s="1"/>
  <c r="G532" i="5"/>
  <c r="G531" i="5"/>
  <c r="C530" i="5"/>
  <c r="H519" i="5"/>
  <c r="D498" i="5"/>
  <c r="D499" i="5"/>
  <c r="D500" i="5"/>
  <c r="D501" i="5"/>
  <c r="D502" i="5"/>
  <c r="D503" i="5"/>
  <c r="D504" i="5"/>
  <c r="D505" i="5"/>
  <c r="D506" i="5"/>
  <c r="D507" i="5"/>
  <c r="D508" i="5"/>
  <c r="D509" i="5"/>
  <c r="D510" i="5"/>
  <c r="D511" i="5"/>
  <c r="D512" i="5"/>
  <c r="D513" i="5"/>
  <c r="D514" i="5"/>
  <c r="D515" i="5"/>
  <c r="D516" i="5"/>
  <c r="D517" i="5"/>
  <c r="D518" i="5"/>
  <c r="H498" i="5"/>
  <c r="H499" i="5"/>
  <c r="H500" i="5"/>
  <c r="H501" i="5"/>
  <c r="H502" i="5"/>
  <c r="H503" i="5"/>
  <c r="H504" i="5"/>
  <c r="H505" i="5"/>
  <c r="H506" i="5"/>
  <c r="H507" i="5"/>
  <c r="H508" i="5"/>
  <c r="H509" i="5"/>
  <c r="H510" i="5"/>
  <c r="H511" i="5"/>
  <c r="H512" i="5"/>
  <c r="H513" i="5"/>
  <c r="H514" i="5"/>
  <c r="H515" i="5"/>
  <c r="H516" i="5"/>
  <c r="H517" i="5"/>
  <c r="H518" i="5"/>
  <c r="C495" i="5"/>
  <c r="D495" i="5"/>
  <c r="E495" i="5" s="1"/>
  <c r="F495" i="5" s="1"/>
  <c r="C494" i="5"/>
  <c r="D494" i="5" s="1"/>
  <c r="E494" i="5" s="1"/>
  <c r="F494" i="5"/>
  <c r="C493" i="5"/>
  <c r="D493" i="5" s="1"/>
  <c r="E493" i="5" s="1"/>
  <c r="F493" i="5" s="1"/>
  <c r="C492" i="5"/>
  <c r="D492" i="5" s="1"/>
  <c r="E492" i="5" s="1"/>
  <c r="F492" i="5" s="1"/>
  <c r="C491" i="5"/>
  <c r="D491" i="5"/>
  <c r="E491" i="5" s="1"/>
  <c r="F491" i="5" s="1"/>
  <c r="C490" i="5"/>
  <c r="D490" i="5" s="1"/>
  <c r="E490" i="5" s="1"/>
  <c r="F490" i="5" s="1"/>
  <c r="G488" i="5"/>
  <c r="G487" i="5"/>
  <c r="C486" i="5"/>
  <c r="H475" i="5"/>
  <c r="D454" i="5"/>
  <c r="D455" i="5"/>
  <c r="D456" i="5"/>
  <c r="D457" i="5"/>
  <c r="D458" i="5"/>
  <c r="D459" i="5"/>
  <c r="D460" i="5"/>
  <c r="D461" i="5"/>
  <c r="D462" i="5"/>
  <c r="D463" i="5"/>
  <c r="D464" i="5"/>
  <c r="D465" i="5"/>
  <c r="D466" i="5"/>
  <c r="D467" i="5"/>
  <c r="D468" i="5"/>
  <c r="D469" i="5"/>
  <c r="D470" i="5"/>
  <c r="D471" i="5"/>
  <c r="D472" i="5"/>
  <c r="D473" i="5"/>
  <c r="D474" i="5"/>
  <c r="H454" i="5"/>
  <c r="H455" i="5"/>
  <c r="H456" i="5"/>
  <c r="H457" i="5"/>
  <c r="H458" i="5"/>
  <c r="H459" i="5"/>
  <c r="H460" i="5"/>
  <c r="H461" i="5"/>
  <c r="H462" i="5"/>
  <c r="H463" i="5"/>
  <c r="H464" i="5"/>
  <c r="H465" i="5"/>
  <c r="H466" i="5"/>
  <c r="H467" i="5"/>
  <c r="H468" i="5"/>
  <c r="H469" i="5"/>
  <c r="H470" i="5"/>
  <c r="H471" i="5"/>
  <c r="H472" i="5"/>
  <c r="H473" i="5"/>
  <c r="H474" i="5"/>
  <c r="C451" i="5"/>
  <c r="D451" i="5"/>
  <c r="E451" i="5" s="1"/>
  <c r="F451" i="5" s="1"/>
  <c r="C450" i="5"/>
  <c r="D450" i="5"/>
  <c r="E450" i="5" s="1"/>
  <c r="F450" i="5" s="1"/>
  <c r="C449" i="5"/>
  <c r="D449" i="5"/>
  <c r="E449" i="5" s="1"/>
  <c r="F449" i="5" s="1"/>
  <c r="C448" i="5"/>
  <c r="D448" i="5"/>
  <c r="E448" i="5" s="1"/>
  <c r="F448" i="5" s="1"/>
  <c r="C447" i="5"/>
  <c r="D447" i="5"/>
  <c r="E447" i="5" s="1"/>
  <c r="F447" i="5" s="1"/>
  <c r="C446" i="5"/>
  <c r="D446" i="5"/>
  <c r="E446" i="5" s="1"/>
  <c r="F446" i="5" s="1"/>
  <c r="G444" i="5"/>
  <c r="G443" i="5"/>
  <c r="C442" i="5"/>
  <c r="H431" i="5"/>
  <c r="D410" i="5"/>
  <c r="D411" i="5"/>
  <c r="D412" i="5"/>
  <c r="D413" i="5"/>
  <c r="D414" i="5"/>
  <c r="D415" i="5"/>
  <c r="D416" i="5"/>
  <c r="D417" i="5"/>
  <c r="D418" i="5"/>
  <c r="D419" i="5"/>
  <c r="D420" i="5"/>
  <c r="D421" i="5"/>
  <c r="D422" i="5"/>
  <c r="D423" i="5"/>
  <c r="D424" i="5"/>
  <c r="D425" i="5"/>
  <c r="D426" i="5"/>
  <c r="D427" i="5"/>
  <c r="D428" i="5"/>
  <c r="D429" i="5"/>
  <c r="D430" i="5"/>
  <c r="H410" i="5"/>
  <c r="H411" i="5"/>
  <c r="H412" i="5"/>
  <c r="H413" i="5"/>
  <c r="H414" i="5"/>
  <c r="H415" i="5"/>
  <c r="H416" i="5"/>
  <c r="H417" i="5"/>
  <c r="H418" i="5"/>
  <c r="H419" i="5"/>
  <c r="H420" i="5"/>
  <c r="H421" i="5"/>
  <c r="H422" i="5"/>
  <c r="H423" i="5"/>
  <c r="H424" i="5"/>
  <c r="H425" i="5"/>
  <c r="H426" i="5"/>
  <c r="H427" i="5"/>
  <c r="H428" i="5"/>
  <c r="H429" i="5"/>
  <c r="H430" i="5"/>
  <c r="C407" i="5"/>
  <c r="D407" i="5" s="1"/>
  <c r="E407" i="5" s="1"/>
  <c r="F407" i="5" s="1"/>
  <c r="C406" i="5"/>
  <c r="D406" i="5" s="1"/>
  <c r="E406" i="5" s="1"/>
  <c r="F406" i="5" s="1"/>
  <c r="C405" i="5"/>
  <c r="D405" i="5"/>
  <c r="E405" i="5" s="1"/>
  <c r="F405" i="5" s="1"/>
  <c r="C404" i="5"/>
  <c r="D404" i="5" s="1"/>
  <c r="E404" i="5" s="1"/>
  <c r="F404" i="5"/>
  <c r="C403" i="5"/>
  <c r="D403" i="5" s="1"/>
  <c r="E403" i="5" s="1"/>
  <c r="F403" i="5" s="1"/>
  <c r="C402" i="5"/>
  <c r="D402" i="5" s="1"/>
  <c r="E402" i="5" s="1"/>
  <c r="F402" i="5" s="1"/>
  <c r="G400" i="5"/>
  <c r="G399" i="5"/>
  <c r="C398" i="5"/>
  <c r="H387" i="5"/>
  <c r="D366" i="5"/>
  <c r="D367" i="5"/>
  <c r="D368" i="5"/>
  <c r="D369" i="5"/>
  <c r="D370" i="5"/>
  <c r="D371" i="5"/>
  <c r="D372" i="5"/>
  <c r="D373" i="5"/>
  <c r="D374" i="5"/>
  <c r="D375" i="5"/>
  <c r="D376" i="5"/>
  <c r="D377" i="5"/>
  <c r="D378" i="5"/>
  <c r="D379" i="5"/>
  <c r="D380" i="5"/>
  <c r="D381" i="5"/>
  <c r="D382" i="5"/>
  <c r="D383" i="5"/>
  <c r="D384" i="5"/>
  <c r="D385" i="5"/>
  <c r="D386" i="5"/>
  <c r="H366" i="5"/>
  <c r="H367" i="5"/>
  <c r="H368" i="5"/>
  <c r="H369" i="5"/>
  <c r="H370" i="5"/>
  <c r="H371" i="5"/>
  <c r="H372" i="5"/>
  <c r="H373" i="5"/>
  <c r="H374" i="5"/>
  <c r="H375" i="5"/>
  <c r="H376" i="5"/>
  <c r="H377" i="5"/>
  <c r="H378" i="5"/>
  <c r="H379" i="5"/>
  <c r="H380" i="5"/>
  <c r="H381" i="5"/>
  <c r="H382" i="5"/>
  <c r="H383" i="5"/>
  <c r="H384" i="5"/>
  <c r="H385" i="5"/>
  <c r="H386" i="5"/>
  <c r="C363" i="5"/>
  <c r="D363" i="5"/>
  <c r="E363" i="5" s="1"/>
  <c r="F363" i="5" s="1"/>
  <c r="C362" i="5"/>
  <c r="D362" i="5"/>
  <c r="E362" i="5" s="1"/>
  <c r="F362" i="5"/>
  <c r="C361" i="5"/>
  <c r="D361" i="5"/>
  <c r="E361" i="5" s="1"/>
  <c r="F361" i="5"/>
  <c r="C360" i="5"/>
  <c r="D360" i="5"/>
  <c r="E360" i="5" s="1"/>
  <c r="F360" i="5"/>
  <c r="C359" i="5"/>
  <c r="D359" i="5"/>
  <c r="E359" i="5" s="1"/>
  <c r="F359" i="5" s="1"/>
  <c r="C358" i="5"/>
  <c r="D358" i="5"/>
  <c r="E358" i="5" s="1"/>
  <c r="F358" i="5"/>
  <c r="G356" i="5"/>
  <c r="G355" i="5"/>
  <c r="C354" i="5"/>
  <c r="H343" i="5"/>
  <c r="D322" i="5"/>
  <c r="D323" i="5"/>
  <c r="D324" i="5"/>
  <c r="D325" i="5"/>
  <c r="D326" i="5"/>
  <c r="D327" i="5"/>
  <c r="D328" i="5"/>
  <c r="D329" i="5"/>
  <c r="D330" i="5"/>
  <c r="D331" i="5"/>
  <c r="D332" i="5"/>
  <c r="D333" i="5"/>
  <c r="D334" i="5"/>
  <c r="D335" i="5"/>
  <c r="D336" i="5"/>
  <c r="D337" i="5"/>
  <c r="D338" i="5"/>
  <c r="D339" i="5"/>
  <c r="D340" i="5"/>
  <c r="D341" i="5"/>
  <c r="D342" i="5"/>
  <c r="H322" i="5"/>
  <c r="H323" i="5"/>
  <c r="H324" i="5"/>
  <c r="H325" i="5"/>
  <c r="H326" i="5"/>
  <c r="H327" i="5"/>
  <c r="H328" i="5"/>
  <c r="H329" i="5"/>
  <c r="H330" i="5"/>
  <c r="H331" i="5"/>
  <c r="H332" i="5"/>
  <c r="H333" i="5"/>
  <c r="H334" i="5"/>
  <c r="H335" i="5"/>
  <c r="H336" i="5"/>
  <c r="H337" i="5"/>
  <c r="H338" i="5"/>
  <c r="H339" i="5"/>
  <c r="H340" i="5"/>
  <c r="H341" i="5"/>
  <c r="H342" i="5"/>
  <c r="C319" i="5"/>
  <c r="D319" i="5"/>
  <c r="E319" i="5" s="1"/>
  <c r="F319" i="5" s="1"/>
  <c r="C318" i="5"/>
  <c r="D318" i="5" s="1"/>
  <c r="E318" i="5" s="1"/>
  <c r="F318" i="5"/>
  <c r="C317" i="5"/>
  <c r="D317" i="5" s="1"/>
  <c r="E317" i="5" s="1"/>
  <c r="F317" i="5" s="1"/>
  <c r="C316" i="5"/>
  <c r="D316" i="5" s="1"/>
  <c r="E316" i="5" s="1"/>
  <c r="F316" i="5" s="1"/>
  <c r="C315" i="5"/>
  <c r="D315" i="5"/>
  <c r="E315" i="5" s="1"/>
  <c r="F315" i="5" s="1"/>
  <c r="C314" i="5"/>
  <c r="D314" i="5" s="1"/>
  <c r="E314" i="5" s="1"/>
  <c r="F314" i="5"/>
  <c r="G312" i="5"/>
  <c r="G311" i="5"/>
  <c r="C310" i="5"/>
  <c r="H299" i="5"/>
  <c r="D278" i="5"/>
  <c r="F299" i="5" s="1"/>
  <c r="O265" i="5" s="1"/>
  <c r="G46" i="1" s="1"/>
  <c r="D279" i="5"/>
  <c r="D280" i="5"/>
  <c r="D281" i="5"/>
  <c r="D282" i="5"/>
  <c r="D283" i="5"/>
  <c r="D284" i="5"/>
  <c r="D285" i="5"/>
  <c r="D286" i="5"/>
  <c r="D287" i="5"/>
  <c r="D288" i="5"/>
  <c r="D289" i="5"/>
  <c r="D290" i="5"/>
  <c r="D291" i="5"/>
  <c r="D292" i="5"/>
  <c r="D293" i="5"/>
  <c r="D294" i="5"/>
  <c r="D295" i="5"/>
  <c r="D296" i="5"/>
  <c r="D297" i="5"/>
  <c r="D298" i="5"/>
  <c r="H278" i="5"/>
  <c r="H279" i="5"/>
  <c r="H280" i="5"/>
  <c r="H281" i="5"/>
  <c r="H282" i="5"/>
  <c r="H283" i="5"/>
  <c r="H284" i="5"/>
  <c r="H285" i="5"/>
  <c r="H286" i="5"/>
  <c r="H287" i="5"/>
  <c r="H288" i="5"/>
  <c r="H289" i="5"/>
  <c r="H290" i="5"/>
  <c r="H291" i="5"/>
  <c r="H292" i="5"/>
  <c r="H293" i="5"/>
  <c r="H294" i="5"/>
  <c r="H295" i="5"/>
  <c r="H296" i="5"/>
  <c r="H297" i="5"/>
  <c r="H298" i="5"/>
  <c r="C275" i="5"/>
  <c r="D275" i="5"/>
  <c r="E275" i="5" s="1"/>
  <c r="F275" i="5" s="1"/>
  <c r="C274" i="5"/>
  <c r="D274" i="5"/>
  <c r="E274" i="5" s="1"/>
  <c r="F274" i="5" s="1"/>
  <c r="C273" i="5"/>
  <c r="D273" i="5"/>
  <c r="E273" i="5" s="1"/>
  <c r="F273" i="5" s="1"/>
  <c r="C272" i="5"/>
  <c r="D272" i="5"/>
  <c r="E272" i="5" s="1"/>
  <c r="F272" i="5" s="1"/>
  <c r="C271" i="5"/>
  <c r="D271" i="5"/>
  <c r="E271" i="5" s="1"/>
  <c r="F271" i="5" s="1"/>
  <c r="C270" i="5"/>
  <c r="D270" i="5"/>
  <c r="E270" i="5" s="1"/>
  <c r="F270" i="5" s="1"/>
  <c r="G268" i="5"/>
  <c r="G267" i="5"/>
  <c r="C266" i="5"/>
  <c r="H255" i="5"/>
  <c r="D234" i="5"/>
  <c r="D235" i="5"/>
  <c r="D236" i="5"/>
  <c r="D237" i="5"/>
  <c r="D238" i="5"/>
  <c r="D239" i="5"/>
  <c r="D240" i="5"/>
  <c r="D241" i="5"/>
  <c r="D242" i="5"/>
  <c r="D243" i="5"/>
  <c r="D244" i="5"/>
  <c r="D245" i="5"/>
  <c r="D246" i="5"/>
  <c r="D247" i="5"/>
  <c r="D248" i="5"/>
  <c r="D249" i="5"/>
  <c r="D250" i="5"/>
  <c r="D251" i="5"/>
  <c r="D252" i="5"/>
  <c r="D253" i="5"/>
  <c r="D254" i="5"/>
  <c r="H234" i="5"/>
  <c r="H235" i="5"/>
  <c r="H236" i="5"/>
  <c r="H237" i="5"/>
  <c r="H238" i="5"/>
  <c r="H239" i="5"/>
  <c r="H240" i="5"/>
  <c r="H241" i="5"/>
  <c r="H242" i="5"/>
  <c r="H243" i="5"/>
  <c r="H244" i="5"/>
  <c r="H245" i="5"/>
  <c r="H246" i="5"/>
  <c r="H247" i="5"/>
  <c r="H248" i="5"/>
  <c r="H249" i="5"/>
  <c r="H250" i="5"/>
  <c r="H251" i="5"/>
  <c r="H252" i="5"/>
  <c r="H253" i="5"/>
  <c r="H254" i="5"/>
  <c r="C231" i="5"/>
  <c r="D231" i="5" s="1"/>
  <c r="E231" i="5" s="1"/>
  <c r="F231" i="5" s="1"/>
  <c r="C230" i="5"/>
  <c r="D230" i="5" s="1"/>
  <c r="E230" i="5" s="1"/>
  <c r="F230" i="5" s="1"/>
  <c r="C229" i="5"/>
  <c r="D229" i="5"/>
  <c r="E229" i="5" s="1"/>
  <c r="F229" i="5" s="1"/>
  <c r="C228" i="5"/>
  <c r="D228" i="5" s="1"/>
  <c r="E228" i="5" s="1"/>
  <c r="F228" i="5"/>
  <c r="C227" i="5"/>
  <c r="D227" i="5" s="1"/>
  <c r="E227" i="5" s="1"/>
  <c r="F227" i="5" s="1"/>
  <c r="C226" i="5"/>
  <c r="D226" i="5" s="1"/>
  <c r="E226" i="5" s="1"/>
  <c r="F226" i="5" s="1"/>
  <c r="G224" i="5"/>
  <c r="G223" i="5"/>
  <c r="C222" i="5"/>
  <c r="H211" i="5"/>
  <c r="D190" i="5"/>
  <c r="D191" i="5"/>
  <c r="D192" i="5"/>
  <c r="D193" i="5"/>
  <c r="D194" i="5"/>
  <c r="D195" i="5"/>
  <c r="D196" i="5"/>
  <c r="D197" i="5"/>
  <c r="D198" i="5"/>
  <c r="D199" i="5"/>
  <c r="D200" i="5"/>
  <c r="D201" i="5"/>
  <c r="D202" i="5"/>
  <c r="D203" i="5"/>
  <c r="D204" i="5"/>
  <c r="D205" i="5"/>
  <c r="D206" i="5"/>
  <c r="D207" i="5"/>
  <c r="D208" i="5"/>
  <c r="D209" i="5"/>
  <c r="D210" i="5"/>
  <c r="H190" i="5"/>
  <c r="H191" i="5"/>
  <c r="H192" i="5"/>
  <c r="H193" i="5"/>
  <c r="H194" i="5"/>
  <c r="H195" i="5"/>
  <c r="H196" i="5"/>
  <c r="H197" i="5"/>
  <c r="H198" i="5"/>
  <c r="H199" i="5"/>
  <c r="H200" i="5"/>
  <c r="H201" i="5"/>
  <c r="H202" i="5"/>
  <c r="H203" i="5"/>
  <c r="H204" i="5"/>
  <c r="H205" i="5"/>
  <c r="H206" i="5"/>
  <c r="H207" i="5"/>
  <c r="H208" i="5"/>
  <c r="H209" i="5"/>
  <c r="H210" i="5"/>
  <c r="C187" i="5"/>
  <c r="D187" i="5"/>
  <c r="E187" i="5" s="1"/>
  <c r="F187" i="5" s="1"/>
  <c r="C186" i="5"/>
  <c r="D186" i="5"/>
  <c r="E186" i="5" s="1"/>
  <c r="F186" i="5"/>
  <c r="C185" i="5"/>
  <c r="D185" i="5"/>
  <c r="E185" i="5" s="1"/>
  <c r="F185" i="5"/>
  <c r="C184" i="5"/>
  <c r="D184" i="5"/>
  <c r="E184" i="5" s="1"/>
  <c r="F184" i="5"/>
  <c r="C183" i="5"/>
  <c r="D183" i="5"/>
  <c r="E183" i="5" s="1"/>
  <c r="F183" i="5" s="1"/>
  <c r="C182" i="5"/>
  <c r="D182" i="5"/>
  <c r="E182" i="5" s="1"/>
  <c r="F182" i="5"/>
  <c r="G180" i="5"/>
  <c r="G179" i="5"/>
  <c r="C178" i="5"/>
  <c r="H167" i="5"/>
  <c r="D146" i="5"/>
  <c r="D147" i="5"/>
  <c r="D148" i="5"/>
  <c r="D149" i="5"/>
  <c r="D150" i="5"/>
  <c r="D151" i="5"/>
  <c r="D152" i="5"/>
  <c r="D153" i="5"/>
  <c r="D154" i="5"/>
  <c r="D155" i="5"/>
  <c r="D156" i="5"/>
  <c r="D157" i="5"/>
  <c r="D158" i="5"/>
  <c r="D159" i="5"/>
  <c r="D160" i="5"/>
  <c r="D161" i="5"/>
  <c r="D162" i="5"/>
  <c r="D163" i="5"/>
  <c r="D164" i="5"/>
  <c r="D165" i="5"/>
  <c r="D166" i="5"/>
  <c r="H146" i="5"/>
  <c r="H147" i="5"/>
  <c r="H148" i="5"/>
  <c r="H149" i="5"/>
  <c r="H150" i="5"/>
  <c r="H151" i="5"/>
  <c r="H152" i="5"/>
  <c r="H153" i="5"/>
  <c r="H154" i="5"/>
  <c r="H155" i="5"/>
  <c r="H156" i="5"/>
  <c r="H157" i="5"/>
  <c r="H158" i="5"/>
  <c r="H159" i="5"/>
  <c r="H160" i="5"/>
  <c r="H161" i="5"/>
  <c r="H162" i="5"/>
  <c r="H163" i="5"/>
  <c r="H164" i="5"/>
  <c r="H165" i="5"/>
  <c r="H166" i="5"/>
  <c r="C143" i="5"/>
  <c r="D143" i="5"/>
  <c r="E143" i="5" s="1"/>
  <c r="F143" i="5" s="1"/>
  <c r="C142" i="5"/>
  <c r="D142" i="5" s="1"/>
  <c r="E142" i="5" s="1"/>
  <c r="F142" i="5"/>
  <c r="C141" i="5"/>
  <c r="D141" i="5" s="1"/>
  <c r="E141" i="5" s="1"/>
  <c r="F141" i="5" s="1"/>
  <c r="C140" i="5"/>
  <c r="D140" i="5" s="1"/>
  <c r="E140" i="5" s="1"/>
  <c r="F140" i="5" s="1"/>
  <c r="C139" i="5"/>
  <c r="D139" i="5"/>
  <c r="E139" i="5" s="1"/>
  <c r="F139" i="5" s="1"/>
  <c r="C138" i="5"/>
  <c r="D138" i="5" s="1"/>
  <c r="E138" i="5" s="1"/>
  <c r="F138" i="5"/>
  <c r="G136" i="5"/>
  <c r="G135" i="5"/>
  <c r="C134" i="5"/>
  <c r="H123" i="5"/>
  <c r="D102" i="5"/>
  <c r="D103" i="5"/>
  <c r="D104" i="5"/>
  <c r="D105" i="5"/>
  <c r="D106" i="5"/>
  <c r="D107" i="5"/>
  <c r="D108" i="5"/>
  <c r="D109" i="5"/>
  <c r="D110" i="5"/>
  <c r="D111" i="5"/>
  <c r="D112" i="5"/>
  <c r="D113" i="5"/>
  <c r="D114" i="5"/>
  <c r="D115" i="5"/>
  <c r="D116" i="5"/>
  <c r="D117" i="5"/>
  <c r="D118" i="5"/>
  <c r="D119" i="5"/>
  <c r="D120" i="5"/>
  <c r="D121" i="5"/>
  <c r="D122" i="5"/>
  <c r="H102" i="5"/>
  <c r="H103" i="5"/>
  <c r="H104" i="5"/>
  <c r="H105" i="5"/>
  <c r="H106" i="5"/>
  <c r="H107" i="5"/>
  <c r="H108" i="5"/>
  <c r="H109" i="5"/>
  <c r="H110" i="5"/>
  <c r="H111" i="5"/>
  <c r="H112" i="5"/>
  <c r="H113" i="5"/>
  <c r="H114" i="5"/>
  <c r="H115" i="5"/>
  <c r="H116" i="5"/>
  <c r="H117" i="5"/>
  <c r="H118" i="5"/>
  <c r="H119" i="5"/>
  <c r="H120" i="5"/>
  <c r="H121" i="5"/>
  <c r="H122" i="5"/>
  <c r="C99" i="5"/>
  <c r="D99" i="5"/>
  <c r="E99" i="5" s="1"/>
  <c r="F99" i="5" s="1"/>
  <c r="C98" i="5"/>
  <c r="D98" i="5"/>
  <c r="E98" i="5" s="1"/>
  <c r="F98" i="5" s="1"/>
  <c r="C97" i="5"/>
  <c r="D97" i="5"/>
  <c r="E97" i="5" s="1"/>
  <c r="F97" i="5" s="1"/>
  <c r="C96" i="5"/>
  <c r="D96" i="5"/>
  <c r="E96" i="5" s="1"/>
  <c r="F96" i="5" s="1"/>
  <c r="C95" i="5"/>
  <c r="D95" i="5"/>
  <c r="E95" i="5" s="1"/>
  <c r="F95" i="5" s="1"/>
  <c r="C94" i="5"/>
  <c r="D94" i="5"/>
  <c r="E94" i="5" s="1"/>
  <c r="F94" i="5" s="1"/>
  <c r="G92" i="5"/>
  <c r="G91" i="5"/>
  <c r="C90" i="5"/>
  <c r="C46" i="5"/>
  <c r="D14" i="5"/>
  <c r="D15" i="5"/>
  <c r="D16" i="5"/>
  <c r="D17" i="5"/>
  <c r="D18" i="5"/>
  <c r="D19" i="5"/>
  <c r="D20" i="5"/>
  <c r="D21" i="5"/>
  <c r="D22" i="5"/>
  <c r="D23" i="5"/>
  <c r="D24" i="5"/>
  <c r="D25" i="5"/>
  <c r="D26" i="5"/>
  <c r="D27" i="5"/>
  <c r="D28" i="5"/>
  <c r="D29" i="5"/>
  <c r="D30" i="5"/>
  <c r="D31" i="5"/>
  <c r="D32" i="5"/>
  <c r="D33" i="5"/>
  <c r="D34" i="5"/>
  <c r="H14" i="5"/>
  <c r="H15" i="5"/>
  <c r="H16" i="5"/>
  <c r="H17" i="5"/>
  <c r="H18" i="5"/>
  <c r="H19" i="5"/>
  <c r="H20" i="5"/>
  <c r="H21" i="5"/>
  <c r="H22" i="5"/>
  <c r="H23" i="5"/>
  <c r="H24" i="5"/>
  <c r="H25" i="5"/>
  <c r="H26" i="5"/>
  <c r="H27" i="5"/>
  <c r="H28" i="5"/>
  <c r="H29" i="5"/>
  <c r="H30" i="5"/>
  <c r="H31" i="5"/>
  <c r="H32" i="5"/>
  <c r="H33" i="5"/>
  <c r="H34" i="5"/>
  <c r="D58" i="5"/>
  <c r="D59" i="5"/>
  <c r="D60" i="5"/>
  <c r="D61" i="5"/>
  <c r="D62" i="5"/>
  <c r="D63" i="5"/>
  <c r="D64" i="5"/>
  <c r="D65" i="5"/>
  <c r="D66" i="5"/>
  <c r="D67" i="5"/>
  <c r="D68" i="5"/>
  <c r="D69" i="5"/>
  <c r="D70" i="5"/>
  <c r="D71" i="5"/>
  <c r="D72" i="5"/>
  <c r="D73" i="5"/>
  <c r="D74" i="5"/>
  <c r="D75" i="5"/>
  <c r="D76" i="5"/>
  <c r="D77" i="5"/>
  <c r="D78" i="5"/>
  <c r="H58" i="5"/>
  <c r="H59" i="5"/>
  <c r="H60" i="5"/>
  <c r="H61" i="5"/>
  <c r="H62" i="5"/>
  <c r="H63" i="5"/>
  <c r="H64" i="5"/>
  <c r="H65" i="5"/>
  <c r="H66" i="5"/>
  <c r="H67" i="5"/>
  <c r="H68" i="5"/>
  <c r="H69" i="5"/>
  <c r="H70" i="5"/>
  <c r="H71" i="5"/>
  <c r="H72" i="5"/>
  <c r="H73" i="5"/>
  <c r="H74" i="5"/>
  <c r="H75" i="5"/>
  <c r="H76" i="5"/>
  <c r="H77" i="5"/>
  <c r="H78" i="5"/>
  <c r="D6" i="5"/>
  <c r="E6" i="5" s="1"/>
  <c r="F6" i="5" s="1"/>
  <c r="C7" i="5"/>
  <c r="D7" i="5" s="1"/>
  <c r="E7" i="5" s="1"/>
  <c r="F7" i="5" s="1"/>
  <c r="Y107" i="10"/>
  <c r="Y108" i="10"/>
  <c r="Y109" i="10"/>
  <c r="Y110" i="10"/>
  <c r="X107" i="10"/>
  <c r="X108" i="10"/>
  <c r="X109" i="10"/>
  <c r="X110" i="10"/>
  <c r="X106" i="10"/>
  <c r="Y106" i="10"/>
  <c r="O105" i="10"/>
  <c r="Z105" i="10" s="1"/>
  <c r="W105" i="10" s="1"/>
  <c r="O108" i="10"/>
  <c r="Z108" i="10" s="1"/>
  <c r="W108" i="10" s="1"/>
  <c r="O109" i="10"/>
  <c r="Z109" i="10" s="1"/>
  <c r="W109" i="10" s="1"/>
  <c r="O110" i="10"/>
  <c r="Z110" i="10" s="1"/>
  <c r="W110" i="10" s="1"/>
  <c r="G35" i="6"/>
  <c r="G34" i="6"/>
  <c r="C34" i="6"/>
  <c r="G33" i="6"/>
  <c r="C33" i="6"/>
  <c r="G32" i="6"/>
  <c r="C32" i="6"/>
  <c r="G31" i="6"/>
  <c r="C31" i="6"/>
  <c r="G30" i="6"/>
  <c r="C30" i="6"/>
  <c r="G29" i="6"/>
  <c r="C29" i="6"/>
  <c r="G28" i="6"/>
  <c r="C28" i="6"/>
  <c r="G27" i="6"/>
  <c r="C27" i="6"/>
  <c r="G26" i="6"/>
  <c r="C26" i="6"/>
  <c r="G25" i="6"/>
  <c r="C25" i="6"/>
  <c r="G24" i="6"/>
  <c r="C24" i="6"/>
  <c r="G23" i="6"/>
  <c r="C23" i="6"/>
  <c r="G22" i="6"/>
  <c r="C22" i="6"/>
  <c r="G21" i="6"/>
  <c r="C21" i="6"/>
  <c r="G20" i="6"/>
  <c r="C20" i="6"/>
  <c r="G19" i="6"/>
  <c r="C19" i="6"/>
  <c r="G18" i="6"/>
  <c r="C18" i="6"/>
  <c r="G17" i="6"/>
  <c r="C17" i="6"/>
  <c r="G16" i="6"/>
  <c r="C16" i="6"/>
  <c r="G15" i="6"/>
  <c r="C15" i="6"/>
  <c r="G14" i="6"/>
  <c r="C14" i="6"/>
  <c r="B11" i="6"/>
  <c r="C11" i="6" s="1"/>
  <c r="D11" i="6"/>
  <c r="E11" i="6" s="1"/>
  <c r="B10" i="6"/>
  <c r="C10" i="6" s="1"/>
  <c r="D10" i="6" s="1"/>
  <c r="E10" i="6" s="1"/>
  <c r="B9" i="6"/>
  <c r="C9" i="6" s="1"/>
  <c r="D9" i="6"/>
  <c r="E9" i="6" s="1"/>
  <c r="F4" i="6"/>
  <c r="F3" i="6"/>
  <c r="K2600" i="5"/>
  <c r="U2597" i="5"/>
  <c r="T2597" i="5"/>
  <c r="S2597" i="5"/>
  <c r="R2597" i="5"/>
  <c r="Q2597" i="5"/>
  <c r="P2597" i="5"/>
  <c r="M2597" i="5"/>
  <c r="L2597" i="5"/>
  <c r="K2597" i="5"/>
  <c r="K2556" i="5"/>
  <c r="M2553" i="5"/>
  <c r="U2553" i="5"/>
  <c r="T2553" i="5"/>
  <c r="S2553" i="5"/>
  <c r="R2553" i="5"/>
  <c r="Q2553" i="5"/>
  <c r="P2553" i="5"/>
  <c r="L2553" i="5"/>
  <c r="K2553" i="5"/>
  <c r="K2512" i="5"/>
  <c r="M2509" i="5"/>
  <c r="U2509" i="5"/>
  <c r="T2509" i="5"/>
  <c r="S2509" i="5"/>
  <c r="R2509" i="5"/>
  <c r="Q2509" i="5"/>
  <c r="P2509" i="5"/>
  <c r="L2509" i="5"/>
  <c r="K2509" i="5"/>
  <c r="K2468" i="5"/>
  <c r="M2465" i="5"/>
  <c r="U2465" i="5"/>
  <c r="T2465" i="5"/>
  <c r="S2465" i="5"/>
  <c r="R2465" i="5"/>
  <c r="Q2465" i="5"/>
  <c r="P2465" i="5"/>
  <c r="L2465" i="5"/>
  <c r="K2465" i="5"/>
  <c r="K2424" i="5"/>
  <c r="U2421" i="5"/>
  <c r="T2421" i="5"/>
  <c r="S2421" i="5"/>
  <c r="R2421" i="5"/>
  <c r="Q2421" i="5"/>
  <c r="P2421" i="5"/>
  <c r="M2421" i="5"/>
  <c r="L2421" i="5"/>
  <c r="K2421" i="5"/>
  <c r="K2380" i="5"/>
  <c r="M2377" i="5"/>
  <c r="U2377" i="5"/>
  <c r="T2377" i="5"/>
  <c r="S2377" i="5"/>
  <c r="R2377" i="5"/>
  <c r="Q2377" i="5"/>
  <c r="P2377" i="5"/>
  <c r="L2377" i="5"/>
  <c r="K2377" i="5"/>
  <c r="K2336" i="5"/>
  <c r="M2333" i="5"/>
  <c r="U2333" i="5"/>
  <c r="T2333" i="5"/>
  <c r="S2333" i="5"/>
  <c r="R2333" i="5"/>
  <c r="Q2333" i="5"/>
  <c r="P2333" i="5"/>
  <c r="L2333" i="5"/>
  <c r="K2333" i="5"/>
  <c r="K2292" i="5"/>
  <c r="U2289" i="5"/>
  <c r="T2289" i="5"/>
  <c r="S2289" i="5"/>
  <c r="R2289" i="5"/>
  <c r="Q2289" i="5"/>
  <c r="P2289" i="5"/>
  <c r="L2289" i="5"/>
  <c r="K2289" i="5"/>
  <c r="K2248" i="5"/>
  <c r="U2245" i="5"/>
  <c r="T2245" i="5"/>
  <c r="S2245" i="5"/>
  <c r="R2245" i="5"/>
  <c r="Q2245" i="5"/>
  <c r="P2245" i="5"/>
  <c r="L2245" i="5"/>
  <c r="K2245" i="5"/>
  <c r="K2204" i="5"/>
  <c r="M2201" i="5"/>
  <c r="U2201" i="5"/>
  <c r="T2201" i="5"/>
  <c r="S2201" i="5"/>
  <c r="R2201" i="5"/>
  <c r="Q2201" i="5"/>
  <c r="P2201" i="5"/>
  <c r="L2201" i="5"/>
  <c r="K2201" i="5"/>
  <c r="K2160" i="5"/>
  <c r="U2157" i="5"/>
  <c r="T2157" i="5"/>
  <c r="S2157" i="5"/>
  <c r="R2157" i="5"/>
  <c r="Q2157" i="5"/>
  <c r="P2157" i="5"/>
  <c r="M2157" i="5"/>
  <c r="L2157" i="5"/>
  <c r="K2157" i="5"/>
  <c r="K2116" i="5"/>
  <c r="M2113" i="5"/>
  <c r="U2113" i="5"/>
  <c r="T2113" i="5"/>
  <c r="S2113" i="5"/>
  <c r="R2113" i="5"/>
  <c r="Q2113" i="5"/>
  <c r="P2113" i="5"/>
  <c r="L2113" i="5"/>
  <c r="K2113" i="5"/>
  <c r="K2072" i="5"/>
  <c r="U2069" i="5"/>
  <c r="T2069" i="5"/>
  <c r="S2069" i="5"/>
  <c r="R2069" i="5"/>
  <c r="Q2069" i="5"/>
  <c r="P2069" i="5"/>
  <c r="L2069" i="5"/>
  <c r="K2069" i="5"/>
  <c r="K2028" i="5"/>
  <c r="U2025" i="5"/>
  <c r="T2025" i="5"/>
  <c r="S2025" i="5"/>
  <c r="R2025" i="5"/>
  <c r="Q2025" i="5"/>
  <c r="P2025" i="5"/>
  <c r="L2025" i="5"/>
  <c r="K2025" i="5"/>
  <c r="K1984" i="5"/>
  <c r="M1981" i="5"/>
  <c r="U1981" i="5"/>
  <c r="T1981" i="5"/>
  <c r="S1981" i="5"/>
  <c r="R1981" i="5"/>
  <c r="Q1981" i="5"/>
  <c r="P1981" i="5"/>
  <c r="L1981" i="5"/>
  <c r="K1981" i="5"/>
  <c r="K1940" i="5"/>
  <c r="M1937" i="5"/>
  <c r="U1937" i="5"/>
  <c r="T1937" i="5"/>
  <c r="S1937" i="5"/>
  <c r="R1937" i="5"/>
  <c r="Q1937" i="5"/>
  <c r="P1937" i="5"/>
  <c r="L1937" i="5"/>
  <c r="K1937" i="5"/>
  <c r="K1896" i="5"/>
  <c r="U1893" i="5"/>
  <c r="T1893" i="5"/>
  <c r="S1893" i="5"/>
  <c r="R1893" i="5"/>
  <c r="Q1893" i="5"/>
  <c r="P1893" i="5"/>
  <c r="M1893" i="5"/>
  <c r="L1893" i="5"/>
  <c r="K1893" i="5"/>
  <c r="K1852" i="5"/>
  <c r="M1849" i="5"/>
  <c r="U1849" i="5"/>
  <c r="T1849" i="5"/>
  <c r="S1849" i="5"/>
  <c r="R1849" i="5"/>
  <c r="Q1849" i="5"/>
  <c r="P1849" i="5"/>
  <c r="L1849" i="5"/>
  <c r="K1849" i="5"/>
  <c r="K1808" i="5"/>
  <c r="M1805" i="5"/>
  <c r="U1805" i="5"/>
  <c r="T1805" i="5"/>
  <c r="S1805" i="5"/>
  <c r="R1805" i="5"/>
  <c r="Q1805" i="5"/>
  <c r="P1805" i="5"/>
  <c r="L1805" i="5"/>
  <c r="K1805" i="5"/>
  <c r="K1764" i="5"/>
  <c r="U1761" i="5"/>
  <c r="T1761" i="5"/>
  <c r="S1761" i="5"/>
  <c r="R1761" i="5"/>
  <c r="Q1761" i="5"/>
  <c r="P1761" i="5"/>
  <c r="M1761" i="5"/>
  <c r="L1761" i="5"/>
  <c r="K1761" i="5"/>
  <c r="K1720" i="5"/>
  <c r="M1717" i="5"/>
  <c r="U1717" i="5"/>
  <c r="T1717" i="5"/>
  <c r="S1717" i="5"/>
  <c r="R1717" i="5"/>
  <c r="Q1717" i="5"/>
  <c r="P1717" i="5"/>
  <c r="L1717" i="5"/>
  <c r="K1717" i="5"/>
  <c r="K1676" i="5"/>
  <c r="U1673" i="5"/>
  <c r="T1673" i="5"/>
  <c r="S1673" i="5"/>
  <c r="R1673" i="5"/>
  <c r="Q1673" i="5"/>
  <c r="P1673" i="5"/>
  <c r="L1673" i="5"/>
  <c r="K1673" i="5"/>
  <c r="K1632" i="5"/>
  <c r="U1629" i="5"/>
  <c r="T1629" i="5"/>
  <c r="S1629" i="5"/>
  <c r="R1629" i="5"/>
  <c r="Q1629" i="5"/>
  <c r="P1629" i="5"/>
  <c r="M1629" i="5"/>
  <c r="L1629" i="5"/>
  <c r="K1629" i="5"/>
  <c r="K1588" i="5"/>
  <c r="U1585" i="5"/>
  <c r="T1585" i="5"/>
  <c r="S1585" i="5"/>
  <c r="R1585" i="5"/>
  <c r="Q1585" i="5"/>
  <c r="P1585" i="5"/>
  <c r="L1585" i="5"/>
  <c r="K1585" i="5"/>
  <c r="K1544" i="5"/>
  <c r="M1541" i="5"/>
  <c r="U1541" i="5"/>
  <c r="T1541" i="5"/>
  <c r="S1541" i="5"/>
  <c r="R1541" i="5"/>
  <c r="Q1541" i="5"/>
  <c r="P1541" i="5"/>
  <c r="L1541" i="5"/>
  <c r="K1541" i="5"/>
  <c r="K1500" i="5"/>
  <c r="M1497" i="5"/>
  <c r="U1497" i="5"/>
  <c r="T1497" i="5"/>
  <c r="S1497" i="5"/>
  <c r="R1497" i="5"/>
  <c r="Q1497" i="5"/>
  <c r="P1497" i="5"/>
  <c r="L1497" i="5"/>
  <c r="K1497" i="5"/>
  <c r="K1456" i="5"/>
  <c r="U1453" i="5"/>
  <c r="T1453" i="5"/>
  <c r="S1453" i="5"/>
  <c r="R1453" i="5"/>
  <c r="Q1453" i="5"/>
  <c r="P1453" i="5"/>
  <c r="M1453" i="5"/>
  <c r="L1453" i="5"/>
  <c r="K1453" i="5"/>
  <c r="K1412" i="5"/>
  <c r="M1409" i="5"/>
  <c r="U1409" i="5"/>
  <c r="T1409" i="5"/>
  <c r="S1409" i="5"/>
  <c r="R1409" i="5"/>
  <c r="Q1409" i="5"/>
  <c r="P1409" i="5"/>
  <c r="L1409" i="5"/>
  <c r="K1409" i="5"/>
  <c r="K1368" i="5"/>
  <c r="M1365" i="5"/>
  <c r="U1365" i="5"/>
  <c r="T1365" i="5"/>
  <c r="S1365" i="5"/>
  <c r="R1365" i="5"/>
  <c r="Q1365" i="5"/>
  <c r="P1365" i="5"/>
  <c r="L1365" i="5"/>
  <c r="K1365" i="5"/>
  <c r="K1324" i="5"/>
  <c r="M1321" i="5"/>
  <c r="U1321" i="5"/>
  <c r="T1321" i="5"/>
  <c r="S1321" i="5"/>
  <c r="R1321" i="5"/>
  <c r="Q1321" i="5"/>
  <c r="P1321" i="5"/>
  <c r="L1321" i="5"/>
  <c r="K1321" i="5"/>
  <c r="K1280" i="5"/>
  <c r="U1277" i="5"/>
  <c r="T1277" i="5"/>
  <c r="S1277" i="5"/>
  <c r="R1277" i="5"/>
  <c r="Q1277" i="5"/>
  <c r="P1277" i="5"/>
  <c r="M1277" i="5"/>
  <c r="L1277" i="5"/>
  <c r="K1277" i="5"/>
  <c r="K1236" i="5"/>
  <c r="M1233" i="5"/>
  <c r="U1233" i="5"/>
  <c r="T1233" i="5"/>
  <c r="S1233" i="5"/>
  <c r="R1233" i="5"/>
  <c r="Q1233" i="5"/>
  <c r="P1233" i="5"/>
  <c r="L1233" i="5"/>
  <c r="K1233" i="5"/>
  <c r="K1192" i="5"/>
  <c r="U1189" i="5"/>
  <c r="T1189" i="5"/>
  <c r="S1189" i="5"/>
  <c r="R1189" i="5"/>
  <c r="Q1189" i="5"/>
  <c r="P1189" i="5"/>
  <c r="L1189" i="5"/>
  <c r="K1189" i="5"/>
  <c r="K1148" i="5"/>
  <c r="U1145" i="5"/>
  <c r="T1145" i="5"/>
  <c r="S1145" i="5"/>
  <c r="R1145" i="5"/>
  <c r="Q1145" i="5"/>
  <c r="P1145" i="5"/>
  <c r="M1145" i="5"/>
  <c r="L1145" i="5"/>
  <c r="K1145" i="5"/>
  <c r="K1104" i="5"/>
  <c r="U1101" i="5"/>
  <c r="T1101" i="5"/>
  <c r="S1101" i="5"/>
  <c r="R1101" i="5"/>
  <c r="Q1101" i="5"/>
  <c r="P1101" i="5"/>
  <c r="L1101" i="5"/>
  <c r="K1101" i="5"/>
  <c r="K1060" i="5"/>
  <c r="U1057" i="5"/>
  <c r="T1057" i="5"/>
  <c r="S1057" i="5"/>
  <c r="R1057" i="5"/>
  <c r="Q1057" i="5"/>
  <c r="P1057" i="5"/>
  <c r="L1057" i="5"/>
  <c r="K1057" i="5"/>
  <c r="K1016" i="5"/>
  <c r="M1013" i="5"/>
  <c r="U1013" i="5"/>
  <c r="T1013" i="5"/>
  <c r="S1013" i="5"/>
  <c r="R1013" i="5"/>
  <c r="Q1013" i="5"/>
  <c r="P1013" i="5"/>
  <c r="L1013" i="5"/>
  <c r="K1013" i="5"/>
  <c r="K972" i="5"/>
  <c r="M969" i="5"/>
  <c r="U969" i="5"/>
  <c r="T969" i="5"/>
  <c r="S969" i="5"/>
  <c r="R969" i="5"/>
  <c r="Q969" i="5"/>
  <c r="P969" i="5"/>
  <c r="L969" i="5"/>
  <c r="K969" i="5"/>
  <c r="U925" i="5"/>
  <c r="T925" i="5"/>
  <c r="S925" i="5"/>
  <c r="R925" i="5"/>
  <c r="Q925" i="5"/>
  <c r="P925" i="5"/>
  <c r="K928" i="5"/>
  <c r="M925" i="5"/>
  <c r="L925" i="5"/>
  <c r="K925" i="5"/>
  <c r="J925" i="5"/>
  <c r="U881" i="5"/>
  <c r="T881" i="5"/>
  <c r="S881" i="5"/>
  <c r="R881" i="5"/>
  <c r="Q881" i="5"/>
  <c r="P881" i="5"/>
  <c r="K884" i="5"/>
  <c r="M881" i="5"/>
  <c r="L881" i="5"/>
  <c r="K881" i="5"/>
  <c r="J881" i="5"/>
  <c r="U837" i="5"/>
  <c r="T837" i="5"/>
  <c r="S837" i="5"/>
  <c r="R837" i="5"/>
  <c r="Q837" i="5"/>
  <c r="P837" i="5"/>
  <c r="K840" i="5"/>
  <c r="M837" i="5"/>
  <c r="L837" i="5"/>
  <c r="K837" i="5"/>
  <c r="J837" i="5"/>
  <c r="U793" i="5"/>
  <c r="T793" i="5"/>
  <c r="S793" i="5"/>
  <c r="R793" i="5"/>
  <c r="Q793" i="5"/>
  <c r="P793" i="5"/>
  <c r="K796" i="5"/>
  <c r="M793" i="5"/>
  <c r="L793" i="5"/>
  <c r="K793" i="5"/>
  <c r="J793" i="5"/>
  <c r="U749" i="5"/>
  <c r="T749" i="5"/>
  <c r="S749" i="5"/>
  <c r="R749" i="5"/>
  <c r="Q749" i="5"/>
  <c r="P749" i="5"/>
  <c r="K752" i="5"/>
  <c r="M749" i="5"/>
  <c r="L749" i="5"/>
  <c r="K749" i="5"/>
  <c r="J749" i="5"/>
  <c r="U705" i="5"/>
  <c r="T705" i="5"/>
  <c r="S705" i="5"/>
  <c r="R705" i="5"/>
  <c r="Q705" i="5"/>
  <c r="P705" i="5"/>
  <c r="K708" i="5"/>
  <c r="M705" i="5"/>
  <c r="L705" i="5"/>
  <c r="K705" i="5"/>
  <c r="J705" i="5"/>
  <c r="U661" i="5"/>
  <c r="T661" i="5"/>
  <c r="S661" i="5"/>
  <c r="R661" i="5"/>
  <c r="Q661" i="5"/>
  <c r="P661" i="5"/>
  <c r="K664" i="5"/>
  <c r="M661" i="5"/>
  <c r="L661" i="5"/>
  <c r="K661" i="5"/>
  <c r="J661" i="5"/>
  <c r="U617" i="5"/>
  <c r="T617" i="5"/>
  <c r="S617" i="5"/>
  <c r="R617" i="5"/>
  <c r="Q617" i="5"/>
  <c r="P617" i="5"/>
  <c r="K620" i="5"/>
  <c r="M617" i="5"/>
  <c r="L617" i="5"/>
  <c r="K617" i="5"/>
  <c r="J617" i="5"/>
  <c r="U573" i="5"/>
  <c r="T573" i="5"/>
  <c r="S573" i="5"/>
  <c r="R573" i="5"/>
  <c r="Q573" i="5"/>
  <c r="P573" i="5"/>
  <c r="K576" i="5"/>
  <c r="M573" i="5"/>
  <c r="L573" i="5"/>
  <c r="K573" i="5"/>
  <c r="J573" i="5"/>
  <c r="U529" i="5"/>
  <c r="T529" i="5"/>
  <c r="S529" i="5"/>
  <c r="R529" i="5"/>
  <c r="Q529" i="5"/>
  <c r="P529" i="5"/>
  <c r="K532" i="5"/>
  <c r="M529" i="5"/>
  <c r="L529" i="5"/>
  <c r="K529" i="5"/>
  <c r="J529" i="5"/>
  <c r="U485" i="5"/>
  <c r="T485" i="5"/>
  <c r="S485" i="5"/>
  <c r="R485" i="5"/>
  <c r="Q485" i="5"/>
  <c r="P485" i="5"/>
  <c r="K488" i="5"/>
  <c r="M485" i="5"/>
  <c r="L485" i="5"/>
  <c r="K485" i="5"/>
  <c r="J485" i="5"/>
  <c r="U441" i="5"/>
  <c r="T441" i="5"/>
  <c r="S441" i="5"/>
  <c r="R441" i="5"/>
  <c r="Q441" i="5"/>
  <c r="P441" i="5"/>
  <c r="K444" i="5"/>
  <c r="M441" i="5"/>
  <c r="L441" i="5"/>
  <c r="K441" i="5"/>
  <c r="J441" i="5"/>
  <c r="U397" i="5"/>
  <c r="T397" i="5"/>
  <c r="S397" i="5"/>
  <c r="R397" i="5"/>
  <c r="Q397" i="5"/>
  <c r="P397" i="5"/>
  <c r="K400" i="5"/>
  <c r="M397" i="5"/>
  <c r="L397" i="5"/>
  <c r="K397" i="5"/>
  <c r="J397" i="5"/>
  <c r="U353" i="5"/>
  <c r="T353" i="5"/>
  <c r="S353" i="5"/>
  <c r="R353" i="5"/>
  <c r="Q353" i="5"/>
  <c r="P353" i="5"/>
  <c r="K356" i="5"/>
  <c r="M353" i="5"/>
  <c r="L353" i="5"/>
  <c r="K353" i="5"/>
  <c r="J353" i="5"/>
  <c r="U309" i="5"/>
  <c r="T309" i="5"/>
  <c r="S309" i="5"/>
  <c r="R309" i="5"/>
  <c r="Q309" i="5"/>
  <c r="P309" i="5"/>
  <c r="K312" i="5"/>
  <c r="M309" i="5"/>
  <c r="L309" i="5"/>
  <c r="K309" i="5"/>
  <c r="J309" i="5"/>
  <c r="U265" i="5"/>
  <c r="T265" i="5"/>
  <c r="S265" i="5"/>
  <c r="R265" i="5"/>
  <c r="Q265" i="5"/>
  <c r="P265" i="5"/>
  <c r="K268" i="5"/>
  <c r="M265" i="5"/>
  <c r="L265" i="5"/>
  <c r="K265" i="5"/>
  <c r="J265" i="5"/>
  <c r="U221" i="5"/>
  <c r="T221" i="5"/>
  <c r="S221" i="5"/>
  <c r="R221" i="5"/>
  <c r="Q221" i="5"/>
  <c r="P221" i="5"/>
  <c r="K224" i="5"/>
  <c r="M221" i="5"/>
  <c r="L221" i="5"/>
  <c r="K221" i="5"/>
  <c r="J221" i="5"/>
  <c r="U177" i="5"/>
  <c r="T177" i="5"/>
  <c r="S177" i="5"/>
  <c r="R177" i="5"/>
  <c r="Q177" i="5"/>
  <c r="P177" i="5"/>
  <c r="K180" i="5"/>
  <c r="M177" i="5"/>
  <c r="L177" i="5"/>
  <c r="K177" i="5"/>
  <c r="J177" i="5"/>
  <c r="U133" i="5"/>
  <c r="T133" i="5"/>
  <c r="S133" i="5"/>
  <c r="R133" i="5"/>
  <c r="Q133" i="5"/>
  <c r="P133" i="5"/>
  <c r="K136" i="5"/>
  <c r="M133" i="5"/>
  <c r="L133" i="5"/>
  <c r="K133" i="5"/>
  <c r="J133" i="5"/>
  <c r="U89" i="5"/>
  <c r="T89" i="5"/>
  <c r="S89" i="5"/>
  <c r="R89" i="5"/>
  <c r="Q89" i="5"/>
  <c r="P89" i="5"/>
  <c r="K92" i="5"/>
  <c r="M89" i="5"/>
  <c r="L89" i="5"/>
  <c r="K89" i="5"/>
  <c r="J89" i="5"/>
  <c r="E3" i="9"/>
  <c r="N22" i="1"/>
  <c r="Q27" i="1" s="1"/>
  <c r="M22" i="1"/>
  <c r="L22" i="1"/>
  <c r="K22" i="1"/>
  <c r="E22" i="1"/>
  <c r="D22" i="1"/>
  <c r="E16" i="1"/>
  <c r="D16" i="1"/>
  <c r="A1022" i="5"/>
  <c r="A1018" i="5"/>
  <c r="A1026" i="5"/>
  <c r="A1027" i="5"/>
  <c r="A1028" i="5"/>
  <c r="A1029" i="5"/>
  <c r="A1030" i="5"/>
  <c r="A1031" i="5"/>
  <c r="A1032" i="5"/>
  <c r="A1033" i="5"/>
  <c r="A1034" i="5"/>
  <c r="A1035" i="5"/>
  <c r="A1036" i="5"/>
  <c r="A1037" i="5"/>
  <c r="A1038" i="5"/>
  <c r="A1039" i="5"/>
  <c r="A1040" i="5"/>
  <c r="A1041" i="5"/>
  <c r="A1042" i="5"/>
  <c r="A1043" i="5"/>
  <c r="A1044" i="5"/>
  <c r="A1045" i="5"/>
  <c r="A1046" i="5"/>
  <c r="A1020" i="5"/>
  <c r="A1023" i="5"/>
  <c r="A1019" i="5"/>
  <c r="J1013" i="5"/>
  <c r="A1021" i="5"/>
  <c r="M1057" i="5"/>
  <c r="M1101" i="5"/>
  <c r="A974" i="5"/>
  <c r="A978" i="5"/>
  <c r="A976" i="5"/>
  <c r="A982" i="5"/>
  <c r="A983" i="5"/>
  <c r="A984" i="5"/>
  <c r="A985" i="5"/>
  <c r="A986" i="5"/>
  <c r="A987" i="5"/>
  <c r="A988" i="5"/>
  <c r="A989" i="5"/>
  <c r="A990" i="5"/>
  <c r="A991" i="5"/>
  <c r="A992" i="5"/>
  <c r="A993" i="5"/>
  <c r="A994" i="5"/>
  <c r="A995" i="5"/>
  <c r="A996" i="5"/>
  <c r="A997" i="5"/>
  <c r="A998" i="5"/>
  <c r="A999" i="5"/>
  <c r="A1000" i="5"/>
  <c r="A1001" i="5"/>
  <c r="A1002" i="5"/>
  <c r="M1189" i="5"/>
  <c r="A977" i="5"/>
  <c r="M1585" i="5"/>
  <c r="J969" i="5"/>
  <c r="A975" i="5"/>
  <c r="A979" i="5"/>
  <c r="M1673" i="5"/>
  <c r="M2069" i="5"/>
  <c r="M2025" i="5"/>
  <c r="M2245" i="5"/>
  <c r="M2289" i="5"/>
  <c r="A141" i="5"/>
  <c r="C55" i="5"/>
  <c r="D55" i="5" s="1"/>
  <c r="E55" i="5" s="1"/>
  <c r="F55" i="5" s="1"/>
  <c r="C54" i="5"/>
  <c r="D54" i="5" s="1"/>
  <c r="E54" i="5"/>
  <c r="F54" i="5" s="1"/>
  <c r="C53" i="5"/>
  <c r="D53" i="5" s="1"/>
  <c r="E53" i="5" s="1"/>
  <c r="F53" i="5" s="1"/>
  <c r="C52" i="5"/>
  <c r="D52" i="5" s="1"/>
  <c r="E52" i="5"/>
  <c r="F52" i="5" s="1"/>
  <c r="C51" i="5"/>
  <c r="D51" i="5" s="1"/>
  <c r="E51" i="5" s="1"/>
  <c r="F51" i="5" s="1"/>
  <c r="C50" i="5"/>
  <c r="D50" i="5" s="1"/>
  <c r="E50" i="5"/>
  <c r="F50" i="5" s="1"/>
  <c r="C11" i="5"/>
  <c r="D11" i="5" s="1"/>
  <c r="E11" i="5" s="1"/>
  <c r="F11" i="5" s="1"/>
  <c r="C10" i="5"/>
  <c r="D10" i="5" s="1"/>
  <c r="E10" i="5"/>
  <c r="F10" i="5" s="1"/>
  <c r="C9" i="5"/>
  <c r="D9" i="5" s="1"/>
  <c r="E9" i="5" s="1"/>
  <c r="F9" i="5" s="1"/>
  <c r="C8" i="5"/>
  <c r="D8" i="5" s="1"/>
  <c r="E8" i="5"/>
  <c r="F8" i="5" s="1"/>
  <c r="J22" i="1"/>
  <c r="I22" i="1"/>
  <c r="S22" i="1" s="1"/>
  <c r="S23" i="1" s="1"/>
  <c r="S24" i="1" s="1"/>
  <c r="S25" i="1" s="1"/>
  <c r="S26" i="1" s="1"/>
  <c r="S27" i="1" s="1"/>
  <c r="C22" i="1"/>
  <c r="I45" i="5"/>
  <c r="A54" i="5"/>
  <c r="H79" i="5"/>
  <c r="A58" i="5"/>
  <c r="A59" i="5"/>
  <c r="A60" i="5"/>
  <c r="A61" i="5"/>
  <c r="A62" i="5"/>
  <c r="A63" i="5"/>
  <c r="A64" i="5"/>
  <c r="A65" i="5"/>
  <c r="A66" i="5"/>
  <c r="A67" i="5"/>
  <c r="A68" i="5"/>
  <c r="A69" i="5"/>
  <c r="A70" i="5"/>
  <c r="A71" i="5"/>
  <c r="A72" i="5"/>
  <c r="A73" i="5"/>
  <c r="A74" i="5"/>
  <c r="A75" i="5"/>
  <c r="A76" i="5"/>
  <c r="A77" i="5"/>
  <c r="A78" i="5"/>
  <c r="A55" i="5"/>
  <c r="A53" i="5"/>
  <c r="A52" i="5"/>
  <c r="A51" i="5"/>
  <c r="G48" i="5"/>
  <c r="K48" i="5"/>
  <c r="G47" i="5"/>
  <c r="U45" i="5"/>
  <c r="N16" i="1"/>
  <c r="T45" i="5"/>
  <c r="M16" i="1"/>
  <c r="Q20" i="1" s="1"/>
  <c r="S45" i="5"/>
  <c r="L16" i="1"/>
  <c r="P19" i="1" s="1"/>
  <c r="R45" i="5"/>
  <c r="K16" i="1"/>
  <c r="P18" i="1" s="1"/>
  <c r="Q45" i="5"/>
  <c r="J16" i="1"/>
  <c r="P45" i="5"/>
  <c r="I16" i="1"/>
  <c r="L45" i="5"/>
  <c r="K45" i="5"/>
  <c r="C16" i="1"/>
  <c r="J45" i="5"/>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R21" i="1"/>
  <c r="B20" i="1"/>
  <c r="R20" i="1"/>
  <c r="B19" i="1"/>
  <c r="R19" i="1"/>
  <c r="B18" i="1"/>
  <c r="R18" i="1"/>
  <c r="B17" i="1"/>
  <c r="R17" i="1"/>
  <c r="B16" i="1"/>
  <c r="R16" i="1"/>
  <c r="B15" i="1"/>
  <c r="B14" i="1"/>
  <c r="B13" i="1"/>
  <c r="B12" i="1"/>
  <c r="B11" i="1"/>
  <c r="B10" i="1"/>
  <c r="A11" i="5"/>
  <c r="A10" i="5"/>
  <c r="A9" i="5"/>
  <c r="A8" i="5"/>
  <c r="A7" i="5"/>
  <c r="A6" i="5"/>
  <c r="U1" i="5"/>
  <c r="T1" i="5"/>
  <c r="S1" i="5"/>
  <c r="R1" i="5"/>
  <c r="Q1" i="5"/>
  <c r="J10" i="1" s="1"/>
  <c r="P1" i="5"/>
  <c r="A1065" i="5"/>
  <c r="A1064" i="5"/>
  <c r="A1067" i="5"/>
  <c r="A1063" i="5"/>
  <c r="J1057" i="5"/>
  <c r="A1066" i="5"/>
  <c r="A1062" i="5"/>
  <c r="A1070" i="5"/>
  <c r="A1071" i="5"/>
  <c r="A1072" i="5"/>
  <c r="A1073" i="5"/>
  <c r="A1074" i="5"/>
  <c r="A1075" i="5"/>
  <c r="A1076" i="5"/>
  <c r="A1077" i="5"/>
  <c r="A1078" i="5"/>
  <c r="A1079" i="5"/>
  <c r="A1080" i="5"/>
  <c r="A1081" i="5"/>
  <c r="A1082" i="5"/>
  <c r="A1083" i="5"/>
  <c r="A1084" i="5"/>
  <c r="A1085" i="5"/>
  <c r="A1086" i="5"/>
  <c r="A1087" i="5"/>
  <c r="A1088" i="5"/>
  <c r="A1089" i="5"/>
  <c r="A1090" i="5"/>
  <c r="P22" i="1"/>
  <c r="P16" i="1"/>
  <c r="A182" i="5"/>
  <c r="A183" i="5"/>
  <c r="A187" i="5"/>
  <c r="A184" i="5"/>
  <c r="A190" i="5"/>
  <c r="A191" i="5"/>
  <c r="A192" i="5"/>
  <c r="A193" i="5"/>
  <c r="A194" i="5"/>
  <c r="A195" i="5"/>
  <c r="A196" i="5"/>
  <c r="A197" i="5"/>
  <c r="A198" i="5"/>
  <c r="A199" i="5"/>
  <c r="A200" i="5"/>
  <c r="A201" i="5"/>
  <c r="A202" i="5"/>
  <c r="A203" i="5"/>
  <c r="A204" i="5"/>
  <c r="A205" i="5"/>
  <c r="A206" i="5"/>
  <c r="A207" i="5"/>
  <c r="A208" i="5"/>
  <c r="A209" i="5"/>
  <c r="A210" i="5"/>
  <c r="A186" i="5"/>
  <c r="A138" i="5"/>
  <c r="A142" i="5"/>
  <c r="A139" i="5"/>
  <c r="A143" i="5"/>
  <c r="A140" i="5"/>
  <c r="A146" i="5"/>
  <c r="A147" i="5"/>
  <c r="A148" i="5"/>
  <c r="A149" i="5"/>
  <c r="A150" i="5"/>
  <c r="A151" i="5"/>
  <c r="A152" i="5"/>
  <c r="A153" i="5"/>
  <c r="A154" i="5"/>
  <c r="A155" i="5"/>
  <c r="A156" i="5"/>
  <c r="A157" i="5"/>
  <c r="A158" i="5"/>
  <c r="A159" i="5"/>
  <c r="A160" i="5"/>
  <c r="A161" i="5"/>
  <c r="A162" i="5"/>
  <c r="A163" i="5"/>
  <c r="A164" i="5"/>
  <c r="A165" i="5"/>
  <c r="A166" i="5"/>
  <c r="R14" i="1"/>
  <c r="M45" i="5"/>
  <c r="A97" i="5"/>
  <c r="A95" i="5"/>
  <c r="A99" i="5"/>
  <c r="A96" i="5"/>
  <c r="A102" i="5"/>
  <c r="A103" i="5"/>
  <c r="A104" i="5"/>
  <c r="A105" i="5"/>
  <c r="A106" i="5"/>
  <c r="A107" i="5"/>
  <c r="A108" i="5"/>
  <c r="A109" i="5"/>
  <c r="A110" i="5"/>
  <c r="A111" i="5"/>
  <c r="A112" i="5"/>
  <c r="A113" i="5"/>
  <c r="A114" i="5"/>
  <c r="A115" i="5"/>
  <c r="A116" i="5"/>
  <c r="A117" i="5"/>
  <c r="A118" i="5"/>
  <c r="A119" i="5"/>
  <c r="A120" i="5"/>
  <c r="A121" i="5"/>
  <c r="A122" i="5"/>
  <c r="A94" i="5"/>
  <c r="A98" i="5"/>
  <c r="R15" i="1"/>
  <c r="R12" i="1"/>
  <c r="R13" i="1"/>
  <c r="R11" i="1"/>
  <c r="R10" i="1"/>
  <c r="A50" i="5"/>
  <c r="A1114" i="5"/>
  <c r="A1115" i="5"/>
  <c r="A1116" i="5"/>
  <c r="A1117" i="5"/>
  <c r="A1118" i="5"/>
  <c r="A1119" i="5"/>
  <c r="A1120" i="5"/>
  <c r="A1121" i="5"/>
  <c r="A1122" i="5"/>
  <c r="A1123" i="5"/>
  <c r="A1124" i="5"/>
  <c r="A1125" i="5"/>
  <c r="A1126" i="5"/>
  <c r="A1127" i="5"/>
  <c r="A1128" i="5"/>
  <c r="A1129" i="5"/>
  <c r="A1130" i="5"/>
  <c r="A1131" i="5"/>
  <c r="A1132" i="5"/>
  <c r="A1133" i="5"/>
  <c r="A1134" i="5"/>
  <c r="A1108" i="5"/>
  <c r="A1111" i="5"/>
  <c r="A1107" i="5"/>
  <c r="A1110" i="5"/>
  <c r="A1106" i="5"/>
  <c r="J1101" i="5"/>
  <c r="A1109" i="5"/>
  <c r="R23" i="1"/>
  <c r="R28" i="1"/>
  <c r="R33" i="1"/>
  <c r="R22" i="1"/>
  <c r="R27" i="1"/>
  <c r="R32" i="1"/>
  <c r="R26" i="1"/>
  <c r="R31" i="1"/>
  <c r="R36" i="1"/>
  <c r="R25" i="1"/>
  <c r="R30" i="1"/>
  <c r="R35" i="1"/>
  <c r="R24" i="1"/>
  <c r="R29" i="1"/>
  <c r="R34" i="1"/>
  <c r="L34" i="1"/>
  <c r="P37" i="1" s="1"/>
  <c r="D34" i="1"/>
  <c r="K28" i="1"/>
  <c r="P30" i="1" s="1"/>
  <c r="K34" i="1"/>
  <c r="Q36" i="1" s="1"/>
  <c r="N28" i="1"/>
  <c r="P33" i="1" s="1"/>
  <c r="J28" i="1"/>
  <c r="Q29" i="1" s="1"/>
  <c r="N34" i="1"/>
  <c r="P39" i="1" s="1"/>
  <c r="J34" i="1"/>
  <c r="Q35" i="1" s="1"/>
  <c r="M28" i="1"/>
  <c r="O32" i="1" s="1"/>
  <c r="E28" i="1"/>
  <c r="M34" i="1"/>
  <c r="Q38" i="1" s="1"/>
  <c r="E34" i="1"/>
  <c r="L28" i="1"/>
  <c r="D28" i="1"/>
  <c r="I34" i="1"/>
  <c r="O34" i="1" s="1"/>
  <c r="C34" i="1"/>
  <c r="C28" i="1"/>
  <c r="I28" i="1"/>
  <c r="Q28" i="1" s="1"/>
  <c r="A185" i="5"/>
  <c r="D47" i="11"/>
  <c r="D21" i="11"/>
  <c r="A1158" i="5"/>
  <c r="A1159" i="5"/>
  <c r="A1160" i="5"/>
  <c r="A1161" i="5"/>
  <c r="A1162" i="5"/>
  <c r="A1163" i="5"/>
  <c r="A1164" i="5"/>
  <c r="A1165" i="5"/>
  <c r="A1166" i="5"/>
  <c r="A1167" i="5"/>
  <c r="A1168" i="5"/>
  <c r="A1169" i="5"/>
  <c r="A1170" i="5"/>
  <c r="A1171" i="5"/>
  <c r="A1172" i="5"/>
  <c r="A1173" i="5"/>
  <c r="A1174" i="5"/>
  <c r="A1175" i="5"/>
  <c r="A1176" i="5"/>
  <c r="A1177" i="5"/>
  <c r="A1178" i="5"/>
  <c r="A1152" i="5"/>
  <c r="A1155" i="5"/>
  <c r="A1151" i="5"/>
  <c r="J1145" i="5"/>
  <c r="A1153" i="5"/>
  <c r="A1154" i="5"/>
  <c r="A1150" i="5"/>
  <c r="R38" i="1"/>
  <c r="R39" i="1"/>
  <c r="R37" i="1"/>
  <c r="A229" i="5"/>
  <c r="A234" i="5"/>
  <c r="A235" i="5"/>
  <c r="A236" i="5"/>
  <c r="A237" i="5"/>
  <c r="A238" i="5"/>
  <c r="A239" i="5"/>
  <c r="A240" i="5"/>
  <c r="A241" i="5"/>
  <c r="A242" i="5"/>
  <c r="A243" i="5"/>
  <c r="A244" i="5"/>
  <c r="A245" i="5"/>
  <c r="A246" i="5"/>
  <c r="A247" i="5"/>
  <c r="A248" i="5"/>
  <c r="A249" i="5"/>
  <c r="A250" i="5"/>
  <c r="A251" i="5"/>
  <c r="A252" i="5"/>
  <c r="A253" i="5"/>
  <c r="A254" i="5"/>
  <c r="A226" i="5"/>
  <c r="A231" i="5"/>
  <c r="A228" i="5"/>
  <c r="A230" i="5"/>
  <c r="A227" i="5"/>
  <c r="O38" i="1"/>
  <c r="Q39" i="1"/>
  <c r="O29" i="1"/>
  <c r="O30" i="1"/>
  <c r="O123" i="10"/>
  <c r="Z123" i="10" s="1"/>
  <c r="W123" i="10" s="1"/>
  <c r="O122" i="10"/>
  <c r="Z122" i="10" s="1"/>
  <c r="W122" i="10" s="1"/>
  <c r="O121" i="10"/>
  <c r="Z121" i="10" s="1"/>
  <c r="W121" i="10" s="1"/>
  <c r="O120" i="10"/>
  <c r="Z120" i="10" s="1"/>
  <c r="W120" i="10" s="1"/>
  <c r="O119" i="10"/>
  <c r="Z119" i="10" s="1"/>
  <c r="W119" i="10" s="1"/>
  <c r="O118" i="10"/>
  <c r="Z118" i="10" s="1"/>
  <c r="W118" i="10" s="1"/>
  <c r="O117" i="10"/>
  <c r="Z117" i="10" s="1"/>
  <c r="O116" i="10"/>
  <c r="O115" i="10"/>
  <c r="Z115" i="10" s="1"/>
  <c r="W115" i="10" s="1"/>
  <c r="O112" i="10"/>
  <c r="O104" i="10"/>
  <c r="Z104" i="10" s="1"/>
  <c r="W104" i="10" s="1"/>
  <c r="O103" i="10"/>
  <c r="O102" i="10"/>
  <c r="Z102" i="10" s="1"/>
  <c r="W102" i="10" s="1"/>
  <c r="O101" i="10"/>
  <c r="Z101" i="10" s="1"/>
  <c r="W101" i="10" s="1"/>
  <c r="O100" i="10"/>
  <c r="O99" i="10"/>
  <c r="O98" i="10"/>
  <c r="O97" i="10"/>
  <c r="O96" i="10"/>
  <c r="O95" i="10"/>
  <c r="O94" i="10"/>
  <c r="O93" i="10"/>
  <c r="O92" i="10"/>
  <c r="O91" i="10"/>
  <c r="O90" i="10"/>
  <c r="O89" i="10"/>
  <c r="O85" i="10"/>
  <c r="Z85" i="10" s="1"/>
  <c r="W85" i="10" s="1"/>
  <c r="O84" i="10"/>
  <c r="Z84" i="10" s="1"/>
  <c r="W84" i="10" s="1"/>
  <c r="O83" i="10"/>
  <c r="Z83" i="10" s="1"/>
  <c r="W83" i="10" s="1"/>
  <c r="O82" i="10"/>
  <c r="Z82" i="10" s="1"/>
  <c r="W82" i="10" s="1"/>
  <c r="O81" i="10"/>
  <c r="Z81" i="10" s="1"/>
  <c r="W81" i="10" s="1"/>
  <c r="O80" i="10"/>
  <c r="Z80" i="10" s="1"/>
  <c r="O63" i="10"/>
  <c r="O61" i="10"/>
  <c r="O59" i="10"/>
  <c r="E42" i="9"/>
  <c r="A1199" i="5"/>
  <c r="A1195" i="5"/>
  <c r="J1189" i="5"/>
  <c r="A1198" i="5"/>
  <c r="A1194" i="5"/>
  <c r="A1197" i="5"/>
  <c r="A1202" i="5"/>
  <c r="A1203" i="5"/>
  <c r="A1204" i="5"/>
  <c r="A1205" i="5"/>
  <c r="A1206" i="5"/>
  <c r="A1207" i="5"/>
  <c r="A1208" i="5"/>
  <c r="A1209" i="5"/>
  <c r="A1210" i="5"/>
  <c r="A1211" i="5"/>
  <c r="A1212" i="5"/>
  <c r="A1213" i="5"/>
  <c r="A1214" i="5"/>
  <c r="A1215" i="5"/>
  <c r="A1216" i="5"/>
  <c r="A1217" i="5"/>
  <c r="A1218" i="5"/>
  <c r="A1219" i="5"/>
  <c r="A1220" i="5"/>
  <c r="A1221" i="5"/>
  <c r="A1222" i="5"/>
  <c r="A1196" i="5"/>
  <c r="N40" i="1"/>
  <c r="O45" i="1" s="1"/>
  <c r="M40" i="1"/>
  <c r="Q44" i="1" s="1"/>
  <c r="E40" i="1"/>
  <c r="D40" i="1"/>
  <c r="L40" i="1"/>
  <c r="O43" i="1" s="1"/>
  <c r="K40" i="1"/>
  <c r="O42" i="1" s="1"/>
  <c r="I40" i="1"/>
  <c r="Q40" i="1" s="1"/>
  <c r="C40" i="1"/>
  <c r="J40" i="1"/>
  <c r="A273" i="5"/>
  <c r="A275" i="5"/>
  <c r="A278" i="5"/>
  <c r="A279" i="5"/>
  <c r="A280" i="5"/>
  <c r="A281" i="5"/>
  <c r="A282" i="5"/>
  <c r="A283" i="5"/>
  <c r="A284" i="5"/>
  <c r="A285" i="5"/>
  <c r="A286" i="5"/>
  <c r="A287" i="5"/>
  <c r="A288" i="5"/>
  <c r="A289" i="5"/>
  <c r="A290" i="5"/>
  <c r="A291" i="5"/>
  <c r="A292" i="5"/>
  <c r="A293" i="5"/>
  <c r="A294" i="5"/>
  <c r="A295" i="5"/>
  <c r="A296" i="5"/>
  <c r="A297" i="5"/>
  <c r="A298" i="5"/>
  <c r="A270" i="5"/>
  <c r="A272" i="5"/>
  <c r="A271" i="5"/>
  <c r="R48" i="1"/>
  <c r="A274" i="5"/>
  <c r="R46" i="1"/>
  <c r="R41" i="1"/>
  <c r="R49" i="1"/>
  <c r="R45" i="1"/>
  <c r="R44" i="1"/>
  <c r="R42" i="1"/>
  <c r="R50" i="1"/>
  <c r="R40" i="1"/>
  <c r="R43" i="1"/>
  <c r="I27" i="9"/>
  <c r="I26" i="9"/>
  <c r="I25" i="9"/>
  <c r="I24" i="9"/>
  <c r="I23" i="9"/>
  <c r="I22" i="9"/>
  <c r="I21" i="9"/>
  <c r="I20" i="9"/>
  <c r="I19" i="9"/>
  <c r="I18" i="9"/>
  <c r="I17" i="9"/>
  <c r="I16" i="9"/>
  <c r="I15" i="9"/>
  <c r="I14" i="9"/>
  <c r="I13" i="9"/>
  <c r="I12" i="9"/>
  <c r="I11" i="9"/>
  <c r="I10" i="9"/>
  <c r="W114" i="10"/>
  <c r="W113" i="10"/>
  <c r="W111" i="10"/>
  <c r="W88" i="10"/>
  <c r="W87" i="10"/>
  <c r="W86" i="10"/>
  <c r="W78" i="10"/>
  <c r="W77" i="10"/>
  <c r="W76" i="10"/>
  <c r="W63" i="10"/>
  <c r="W61" i="10"/>
  <c r="W59" i="10"/>
  <c r="W94" i="10"/>
  <c r="W96" i="10"/>
  <c r="N6" i="10"/>
  <c r="O16" i="10" s="1"/>
  <c r="K3" i="9"/>
  <c r="S147" i="10"/>
  <c r="R147" i="10"/>
  <c r="O146" i="10"/>
  <c r="R146" i="10"/>
  <c r="Q145" i="10"/>
  <c r="R145" i="10"/>
  <c r="S144" i="10"/>
  <c r="R144" i="10"/>
  <c r="S143" i="10"/>
  <c r="R143" i="10"/>
  <c r="Q142" i="10"/>
  <c r="R142" i="10"/>
  <c r="S141" i="10"/>
  <c r="R141" i="10"/>
  <c r="O140" i="10"/>
  <c r="R140" i="10"/>
  <c r="Q139" i="10"/>
  <c r="R139" i="10"/>
  <c r="S138" i="10"/>
  <c r="R138" i="10"/>
  <c r="S137" i="10"/>
  <c r="R137" i="10"/>
  <c r="W117" i="10"/>
  <c r="Z116" i="10"/>
  <c r="W116" i="10" s="1"/>
  <c r="N109" i="10"/>
  <c r="N107" i="10"/>
  <c r="N106" i="10"/>
  <c r="Z103" i="10"/>
  <c r="W103" i="10" s="1"/>
  <c r="K42" i="9"/>
  <c r="J42" i="9"/>
  <c r="L38" i="10"/>
  <c r="K41" i="9"/>
  <c r="J41" i="9"/>
  <c r="L37" i="10"/>
  <c r="E41" i="9"/>
  <c r="L32" i="10"/>
  <c r="K40" i="9"/>
  <c r="J40" i="9"/>
  <c r="L36" i="10"/>
  <c r="E40" i="9"/>
  <c r="L31" i="10"/>
  <c r="K39" i="9"/>
  <c r="J39" i="9"/>
  <c r="L35" i="10"/>
  <c r="E39" i="9"/>
  <c r="L30" i="10"/>
  <c r="K38" i="9"/>
  <c r="J38" i="9"/>
  <c r="L34" i="10"/>
  <c r="E38" i="9"/>
  <c r="L29" i="10"/>
  <c r="I37" i="9"/>
  <c r="D37" i="9"/>
  <c r="I36" i="9"/>
  <c r="L23" i="10"/>
  <c r="D36" i="9"/>
  <c r="L22" i="10"/>
  <c r="I35" i="9"/>
  <c r="L21" i="10"/>
  <c r="D35" i="9"/>
  <c r="L20" i="10" s="1"/>
  <c r="H29" i="9"/>
  <c r="G29" i="9"/>
  <c r="I9" i="9"/>
  <c r="O106" i="10"/>
  <c r="Z106" i="10" s="1"/>
  <c r="W106" i="10" s="1"/>
  <c r="O107" i="10"/>
  <c r="Z107" i="10" s="1"/>
  <c r="W107" i="10" s="1"/>
  <c r="A1242" i="5"/>
  <c r="A1238" i="5"/>
  <c r="A1241" i="5"/>
  <c r="A1243" i="5"/>
  <c r="A1239" i="5"/>
  <c r="A1246" i="5"/>
  <c r="A1247" i="5"/>
  <c r="A1248" i="5"/>
  <c r="A1249" i="5"/>
  <c r="A1250" i="5"/>
  <c r="A1251" i="5"/>
  <c r="A1252" i="5"/>
  <c r="A1253" i="5"/>
  <c r="A1254" i="5"/>
  <c r="A1255" i="5"/>
  <c r="A1256" i="5"/>
  <c r="A1257" i="5"/>
  <c r="A1258" i="5"/>
  <c r="A1259" i="5"/>
  <c r="A1260" i="5"/>
  <c r="A1261" i="5"/>
  <c r="A1262" i="5"/>
  <c r="A1263" i="5"/>
  <c r="A1264" i="5"/>
  <c r="A1265" i="5"/>
  <c r="A1266" i="5"/>
  <c r="A1240" i="5"/>
  <c r="J1233" i="5"/>
  <c r="R47" i="1"/>
  <c r="R51" i="1"/>
  <c r="A317" i="5"/>
  <c r="A319" i="5"/>
  <c r="A314" i="5"/>
  <c r="A316" i="5"/>
  <c r="A315" i="5"/>
  <c r="A322" i="5"/>
  <c r="A323" i="5"/>
  <c r="A324" i="5"/>
  <c r="A325" i="5"/>
  <c r="A326" i="5"/>
  <c r="A327" i="5"/>
  <c r="A328" i="5"/>
  <c r="A329" i="5"/>
  <c r="A330" i="5"/>
  <c r="A331" i="5"/>
  <c r="A332" i="5"/>
  <c r="A333" i="5"/>
  <c r="A334" i="5"/>
  <c r="A335" i="5"/>
  <c r="A336" i="5"/>
  <c r="A337" i="5"/>
  <c r="A338" i="5"/>
  <c r="A339" i="5"/>
  <c r="A340" i="5"/>
  <c r="A341" i="5"/>
  <c r="A342" i="5"/>
  <c r="A318" i="5"/>
  <c r="N46" i="1"/>
  <c r="O51" i="1" s="1"/>
  <c r="M46" i="1"/>
  <c r="Q50" i="1" s="1"/>
  <c r="E52" i="1"/>
  <c r="K46" i="1"/>
  <c r="O48" i="1" s="1"/>
  <c r="C52" i="1"/>
  <c r="L46" i="1"/>
  <c r="L52" i="1"/>
  <c r="P55" i="1" s="1"/>
  <c r="K52" i="1"/>
  <c r="O54" i="1" s="1"/>
  <c r="M52" i="1"/>
  <c r="P56" i="1" s="1"/>
  <c r="I46" i="1"/>
  <c r="S46" i="1" s="1"/>
  <c r="S47" i="1" s="1"/>
  <c r="S48" i="1" s="1"/>
  <c r="S49" i="1" s="1"/>
  <c r="S50" i="1" s="1"/>
  <c r="S51" i="1" s="1"/>
  <c r="D46" i="1"/>
  <c r="E46" i="1"/>
  <c r="J46" i="1"/>
  <c r="O47" i="1" s="1"/>
  <c r="I52" i="1"/>
  <c r="P52" i="1" s="1"/>
  <c r="C46" i="1"/>
  <c r="P44" i="1"/>
  <c r="L24" i="10"/>
  <c r="O139" i="10"/>
  <c r="O142" i="10"/>
  <c r="W80" i="10"/>
  <c r="O144" i="10"/>
  <c r="Q144" i="10"/>
  <c r="O145" i="10"/>
  <c r="O138" i="10"/>
  <c r="Q138" i="10"/>
  <c r="I44" i="9"/>
  <c r="J43" i="9"/>
  <c r="N110" i="10"/>
  <c r="Q137" i="10"/>
  <c r="Q141" i="10"/>
  <c r="Q143" i="10"/>
  <c r="Q147" i="10"/>
  <c r="N108" i="10"/>
  <c r="O137" i="10"/>
  <c r="Q140" i="10"/>
  <c r="O141" i="10"/>
  <c r="O143" i="10"/>
  <c r="Q146" i="10"/>
  <c r="O147" i="10"/>
  <c r="S139" i="10"/>
  <c r="S142" i="10"/>
  <c r="S145" i="10"/>
  <c r="Z92" i="10"/>
  <c r="W92" i="10" s="1"/>
  <c r="S140" i="10"/>
  <c r="S146" i="10"/>
  <c r="A14" i="5"/>
  <c r="A1285" i="5"/>
  <c r="A1290" i="5"/>
  <c r="A1291" i="5"/>
  <c r="A1292" i="5"/>
  <c r="A1293" i="5"/>
  <c r="A1294" i="5"/>
  <c r="A1295" i="5"/>
  <c r="A1296" i="5"/>
  <c r="A1297" i="5"/>
  <c r="A1298" i="5"/>
  <c r="A1299" i="5"/>
  <c r="A1300" i="5"/>
  <c r="A1301" i="5"/>
  <c r="A1302" i="5"/>
  <c r="A1303" i="5"/>
  <c r="A1304" i="5"/>
  <c r="A1305" i="5"/>
  <c r="A1306" i="5"/>
  <c r="A1307" i="5"/>
  <c r="A1308" i="5"/>
  <c r="A1309" i="5"/>
  <c r="A1310" i="5"/>
  <c r="A1284" i="5"/>
  <c r="A1287" i="5"/>
  <c r="A1283" i="5"/>
  <c r="J1277" i="5"/>
  <c r="A1286" i="5"/>
  <c r="A1282" i="5"/>
  <c r="J52" i="1"/>
  <c r="D52" i="1"/>
  <c r="N52" i="1"/>
  <c r="O57" i="1" s="1"/>
  <c r="A361" i="5"/>
  <c r="A360" i="5"/>
  <c r="A363" i="5"/>
  <c r="A358" i="5"/>
  <c r="A362" i="5"/>
  <c r="A359" i="5"/>
  <c r="A366" i="5"/>
  <c r="A367" i="5"/>
  <c r="A368" i="5"/>
  <c r="A369" i="5"/>
  <c r="A370" i="5"/>
  <c r="A371" i="5"/>
  <c r="A372" i="5"/>
  <c r="A373" i="5"/>
  <c r="A374" i="5"/>
  <c r="A375" i="5"/>
  <c r="A376" i="5"/>
  <c r="A377" i="5"/>
  <c r="A378" i="5"/>
  <c r="A379" i="5"/>
  <c r="A380" i="5"/>
  <c r="A381" i="5"/>
  <c r="A382" i="5"/>
  <c r="A383" i="5"/>
  <c r="A384" i="5"/>
  <c r="A385" i="5"/>
  <c r="A386" i="5"/>
  <c r="P49" i="1"/>
  <c r="R57" i="1"/>
  <c r="R59" i="1"/>
  <c r="R60" i="1"/>
  <c r="R62" i="1"/>
  <c r="R52" i="1"/>
  <c r="R58" i="1"/>
  <c r="R54" i="1"/>
  <c r="R63" i="1"/>
  <c r="J44" i="9"/>
  <c r="L40" i="10"/>
  <c r="W40" i="10"/>
  <c r="A1334" i="5"/>
  <c r="A1335" i="5"/>
  <c r="A1336" i="5"/>
  <c r="A1337" i="5"/>
  <c r="A1338" i="5"/>
  <c r="A1339" i="5"/>
  <c r="A1340" i="5"/>
  <c r="A1341" i="5"/>
  <c r="A1342" i="5"/>
  <c r="A1343" i="5"/>
  <c r="A1344" i="5"/>
  <c r="A1345" i="5"/>
  <c r="A1346" i="5"/>
  <c r="A1347" i="5"/>
  <c r="A1348" i="5"/>
  <c r="A1349" i="5"/>
  <c r="A1350" i="5"/>
  <c r="A1351" i="5"/>
  <c r="A1352" i="5"/>
  <c r="A1353" i="5"/>
  <c r="A1354" i="5"/>
  <c r="A1328" i="5"/>
  <c r="A1331" i="5"/>
  <c r="A1327" i="5"/>
  <c r="J1321" i="5"/>
  <c r="A1330" i="5"/>
  <c r="A1326" i="5"/>
  <c r="A1329" i="5"/>
  <c r="P57" i="1"/>
  <c r="E58" i="1"/>
  <c r="N58" i="1"/>
  <c r="M58" i="1"/>
  <c r="D58" i="1"/>
  <c r="C58" i="1"/>
  <c r="K58" i="1"/>
  <c r="J58" i="1"/>
  <c r="P59" i="1" s="1"/>
  <c r="I58" i="1"/>
  <c r="O58" i="1" s="1"/>
  <c r="L58" i="1"/>
  <c r="A405" i="5"/>
  <c r="A406" i="5"/>
  <c r="A410" i="5"/>
  <c r="A411" i="5"/>
  <c r="A412" i="5"/>
  <c r="A413" i="5"/>
  <c r="A414" i="5"/>
  <c r="A415" i="5"/>
  <c r="A416" i="5"/>
  <c r="A417" i="5"/>
  <c r="A418" i="5"/>
  <c r="A419" i="5"/>
  <c r="A420" i="5"/>
  <c r="A421" i="5"/>
  <c r="A422" i="5"/>
  <c r="A423" i="5"/>
  <c r="A424" i="5"/>
  <c r="A425" i="5"/>
  <c r="A426" i="5"/>
  <c r="A427" i="5"/>
  <c r="A428" i="5"/>
  <c r="A429" i="5"/>
  <c r="A430" i="5"/>
  <c r="A407" i="5"/>
  <c r="A402" i="5"/>
  <c r="A404" i="5"/>
  <c r="A403" i="5"/>
  <c r="A15" i="5"/>
  <c r="A16" i="5"/>
  <c r="H370" i="1"/>
  <c r="A1375" i="5"/>
  <c r="A1371" i="5"/>
  <c r="J1365" i="5"/>
  <c r="A1374" i="5"/>
  <c r="A1370" i="5"/>
  <c r="A1378" i="5"/>
  <c r="A1379" i="5"/>
  <c r="A1380" i="5"/>
  <c r="A1381" i="5"/>
  <c r="A1382" i="5"/>
  <c r="A1383" i="5"/>
  <c r="A1384" i="5"/>
  <c r="A1385" i="5"/>
  <c r="A1386" i="5"/>
  <c r="A1387" i="5"/>
  <c r="A1388" i="5"/>
  <c r="A1389" i="5"/>
  <c r="A1390" i="5"/>
  <c r="A1391" i="5"/>
  <c r="A1392" i="5"/>
  <c r="A1393" i="5"/>
  <c r="A1394" i="5"/>
  <c r="A1395" i="5"/>
  <c r="A1396" i="5"/>
  <c r="A1397" i="5"/>
  <c r="A1398" i="5"/>
  <c r="A1372" i="5"/>
  <c r="A1373" i="5"/>
  <c r="M64" i="1"/>
  <c r="Q68" i="1" s="1"/>
  <c r="J64" i="1"/>
  <c r="P65" i="1" s="1"/>
  <c r="N64" i="1"/>
  <c r="L64" i="1"/>
  <c r="C64" i="1"/>
  <c r="K64" i="1"/>
  <c r="P66" i="1" s="1"/>
  <c r="D64" i="1"/>
  <c r="E64" i="1"/>
  <c r="Q59" i="1"/>
  <c r="O59" i="1"/>
  <c r="A449" i="5"/>
  <c r="A446" i="5"/>
  <c r="A451" i="5"/>
  <c r="I70" i="1"/>
  <c r="A454" i="5"/>
  <c r="A455" i="5"/>
  <c r="A456" i="5"/>
  <c r="A457" i="5"/>
  <c r="A458" i="5"/>
  <c r="A459" i="5"/>
  <c r="A460" i="5"/>
  <c r="A461" i="5"/>
  <c r="A462" i="5"/>
  <c r="A463" i="5"/>
  <c r="A464" i="5"/>
  <c r="A465" i="5"/>
  <c r="A466" i="5"/>
  <c r="A467" i="5"/>
  <c r="A468" i="5"/>
  <c r="A469" i="5"/>
  <c r="A470" i="5"/>
  <c r="A471" i="5"/>
  <c r="A472" i="5"/>
  <c r="A473" i="5"/>
  <c r="A474" i="5"/>
  <c r="A447" i="5"/>
  <c r="A450" i="5"/>
  <c r="A448" i="5"/>
  <c r="J70" i="1"/>
  <c r="P71" i="1" s="1"/>
  <c r="Q62" i="1"/>
  <c r="P62" i="1"/>
  <c r="O62" i="1"/>
  <c r="I64" i="1"/>
  <c r="S64" i="1" s="1"/>
  <c r="S65" i="1" s="1"/>
  <c r="S66" i="1" s="1"/>
  <c r="S67" i="1" s="1"/>
  <c r="S68" i="1" s="1"/>
  <c r="S69" i="1" s="1"/>
  <c r="A17" i="5"/>
  <c r="A18" i="5"/>
  <c r="A19" i="5"/>
  <c r="A20" i="5"/>
  <c r="A21" i="5"/>
  <c r="A22" i="5"/>
  <c r="A23" i="5"/>
  <c r="A24" i="5"/>
  <c r="A25" i="5"/>
  <c r="A26" i="5"/>
  <c r="A27" i="5"/>
  <c r="A28" i="5"/>
  <c r="A29" i="5"/>
  <c r="A30" i="5"/>
  <c r="A31" i="5"/>
  <c r="A32" i="5"/>
  <c r="A33" i="5"/>
  <c r="A34" i="5"/>
  <c r="A1418" i="5"/>
  <c r="A1414" i="5"/>
  <c r="A1417" i="5"/>
  <c r="A1419" i="5"/>
  <c r="A1415" i="5"/>
  <c r="A1422" i="5"/>
  <c r="A1423" i="5"/>
  <c r="A1424" i="5"/>
  <c r="A1425" i="5"/>
  <c r="A1426" i="5"/>
  <c r="A1427" i="5"/>
  <c r="A1428" i="5"/>
  <c r="A1429" i="5"/>
  <c r="A1430" i="5"/>
  <c r="A1431" i="5"/>
  <c r="A1432" i="5"/>
  <c r="A1433" i="5"/>
  <c r="A1434" i="5"/>
  <c r="A1435" i="5"/>
  <c r="A1436" i="5"/>
  <c r="A1437" i="5"/>
  <c r="A1438" i="5"/>
  <c r="A1439" i="5"/>
  <c r="A1440" i="5"/>
  <c r="A1441" i="5"/>
  <c r="A1442" i="5"/>
  <c r="A1416" i="5"/>
  <c r="J1409" i="5"/>
  <c r="K70" i="1"/>
  <c r="O72" i="1" s="1"/>
  <c r="Q71" i="1"/>
  <c r="A493" i="5"/>
  <c r="A490" i="5"/>
  <c r="A495" i="5"/>
  <c r="A492" i="5"/>
  <c r="A491" i="5"/>
  <c r="A498" i="5"/>
  <c r="A499" i="5"/>
  <c r="A500" i="5"/>
  <c r="A501" i="5"/>
  <c r="A502" i="5"/>
  <c r="A503" i="5"/>
  <c r="A504" i="5"/>
  <c r="A505" i="5"/>
  <c r="A506" i="5"/>
  <c r="A507" i="5"/>
  <c r="A508" i="5"/>
  <c r="A509" i="5"/>
  <c r="A510" i="5"/>
  <c r="A511" i="5"/>
  <c r="A512" i="5"/>
  <c r="A513" i="5"/>
  <c r="A514" i="5"/>
  <c r="A515" i="5"/>
  <c r="A516" i="5"/>
  <c r="A517" i="5"/>
  <c r="A518" i="5"/>
  <c r="A494" i="5"/>
  <c r="A1461" i="5"/>
  <c r="A1466" i="5"/>
  <c r="A1467" i="5"/>
  <c r="A1468" i="5"/>
  <c r="A1469" i="5"/>
  <c r="A1470" i="5"/>
  <c r="A1471" i="5"/>
  <c r="A1472" i="5"/>
  <c r="A1473" i="5"/>
  <c r="A1474" i="5"/>
  <c r="A1475" i="5"/>
  <c r="A1476" i="5"/>
  <c r="A1477" i="5"/>
  <c r="A1478" i="5"/>
  <c r="A1479" i="5"/>
  <c r="A1480" i="5"/>
  <c r="A1481" i="5"/>
  <c r="A1482" i="5"/>
  <c r="A1483" i="5"/>
  <c r="A1484" i="5"/>
  <c r="A1485" i="5"/>
  <c r="A1486" i="5"/>
  <c r="A1460" i="5"/>
  <c r="J1453" i="5"/>
  <c r="A1462" i="5"/>
  <c r="A1463" i="5"/>
  <c r="A1458" i="5"/>
  <c r="A1459" i="5"/>
  <c r="A537" i="5"/>
  <c r="A534" i="5"/>
  <c r="A539" i="5"/>
  <c r="A536" i="5"/>
  <c r="A542" i="5"/>
  <c r="A543" i="5"/>
  <c r="A544" i="5"/>
  <c r="A545" i="5"/>
  <c r="A546" i="5"/>
  <c r="A547" i="5"/>
  <c r="A548" i="5"/>
  <c r="A549" i="5"/>
  <c r="A550" i="5"/>
  <c r="A551" i="5"/>
  <c r="A552" i="5"/>
  <c r="A553" i="5"/>
  <c r="A554" i="5"/>
  <c r="A555" i="5"/>
  <c r="A556" i="5"/>
  <c r="A557" i="5"/>
  <c r="A558" i="5"/>
  <c r="A559" i="5"/>
  <c r="A560" i="5"/>
  <c r="A561" i="5"/>
  <c r="A562" i="5"/>
  <c r="A535" i="5"/>
  <c r="A538" i="5"/>
  <c r="A1510" i="5"/>
  <c r="A1511" i="5"/>
  <c r="A1512" i="5"/>
  <c r="A1513" i="5"/>
  <c r="A1514" i="5"/>
  <c r="A1515" i="5"/>
  <c r="A1516" i="5"/>
  <c r="A1517" i="5"/>
  <c r="A1518" i="5"/>
  <c r="A1519" i="5"/>
  <c r="A1520" i="5"/>
  <c r="A1521" i="5"/>
  <c r="A1522" i="5"/>
  <c r="A1523" i="5"/>
  <c r="A1524" i="5"/>
  <c r="A1525" i="5"/>
  <c r="A1526" i="5"/>
  <c r="A1527" i="5"/>
  <c r="A1528" i="5"/>
  <c r="A1529" i="5"/>
  <c r="A1530" i="5"/>
  <c r="A1504" i="5"/>
  <c r="A1507" i="5"/>
  <c r="A1503" i="5"/>
  <c r="J1497" i="5"/>
  <c r="A1506" i="5"/>
  <c r="A1502" i="5"/>
  <c r="A1505" i="5"/>
  <c r="A581" i="5"/>
  <c r="A582" i="5"/>
  <c r="A580" i="5"/>
  <c r="A583" i="5"/>
  <c r="A578" i="5"/>
  <c r="A586" i="5"/>
  <c r="A587" i="5"/>
  <c r="A588" i="5"/>
  <c r="A589" i="5"/>
  <c r="A590" i="5"/>
  <c r="A591" i="5"/>
  <c r="A592" i="5"/>
  <c r="A593" i="5"/>
  <c r="A594" i="5"/>
  <c r="A595" i="5"/>
  <c r="A596" i="5"/>
  <c r="A597" i="5"/>
  <c r="A598" i="5"/>
  <c r="A599" i="5"/>
  <c r="A600" i="5"/>
  <c r="A601" i="5"/>
  <c r="A602" i="5"/>
  <c r="A603" i="5"/>
  <c r="A604" i="5"/>
  <c r="A605" i="5"/>
  <c r="A606" i="5"/>
  <c r="A579" i="5"/>
  <c r="R4" i="1"/>
  <c r="A1551" i="5"/>
  <c r="A1547" i="5"/>
  <c r="J1541" i="5"/>
  <c r="A1550" i="5"/>
  <c r="A1546" i="5"/>
  <c r="A1549" i="5"/>
  <c r="A1554" i="5"/>
  <c r="A1555" i="5"/>
  <c r="A1556" i="5"/>
  <c r="A1557" i="5"/>
  <c r="A1558" i="5"/>
  <c r="A1559" i="5"/>
  <c r="A1560" i="5"/>
  <c r="A1561" i="5"/>
  <c r="A1562" i="5"/>
  <c r="A1563" i="5"/>
  <c r="A1564" i="5"/>
  <c r="A1565" i="5"/>
  <c r="A1566" i="5"/>
  <c r="A1567" i="5"/>
  <c r="A1568" i="5"/>
  <c r="A1569" i="5"/>
  <c r="A1570" i="5"/>
  <c r="A1571" i="5"/>
  <c r="A1572" i="5"/>
  <c r="A1573" i="5"/>
  <c r="A1574" i="5"/>
  <c r="A1548" i="5"/>
  <c r="A625" i="5"/>
  <c r="A622" i="5"/>
  <c r="A627" i="5"/>
  <c r="A624" i="5"/>
  <c r="A630" i="5"/>
  <c r="A631" i="5"/>
  <c r="A632" i="5"/>
  <c r="A633" i="5"/>
  <c r="A634" i="5"/>
  <c r="A635" i="5"/>
  <c r="A636" i="5"/>
  <c r="A637" i="5"/>
  <c r="A638" i="5"/>
  <c r="A639" i="5"/>
  <c r="A640" i="5"/>
  <c r="A641" i="5"/>
  <c r="A642" i="5"/>
  <c r="A643" i="5"/>
  <c r="A644" i="5"/>
  <c r="A645" i="5"/>
  <c r="A646" i="5"/>
  <c r="A647" i="5"/>
  <c r="A648" i="5"/>
  <c r="A649" i="5"/>
  <c r="A650" i="5"/>
  <c r="A626" i="5"/>
  <c r="A623" i="5"/>
  <c r="A1594" i="5"/>
  <c r="A1590" i="5"/>
  <c r="A1593" i="5"/>
  <c r="A1598" i="5"/>
  <c r="A1599" i="5"/>
  <c r="A1600" i="5"/>
  <c r="A1601" i="5"/>
  <c r="A1602" i="5"/>
  <c r="A1603" i="5"/>
  <c r="A1604" i="5"/>
  <c r="A1605" i="5"/>
  <c r="A1606" i="5"/>
  <c r="A1607" i="5"/>
  <c r="A1608" i="5"/>
  <c r="A1609" i="5"/>
  <c r="A1610" i="5"/>
  <c r="A1611" i="5"/>
  <c r="A1612" i="5"/>
  <c r="A1613" i="5"/>
  <c r="A1614" i="5"/>
  <c r="A1615" i="5"/>
  <c r="A1616" i="5"/>
  <c r="A1617" i="5"/>
  <c r="A1618" i="5"/>
  <c r="A1592" i="5"/>
  <c r="J1585" i="5"/>
  <c r="A1595" i="5"/>
  <c r="A1591" i="5"/>
  <c r="A669" i="5"/>
  <c r="A671" i="5"/>
  <c r="A674" i="5"/>
  <c r="A675" i="5"/>
  <c r="A676" i="5"/>
  <c r="A677" i="5"/>
  <c r="A678" i="5"/>
  <c r="A679" i="5"/>
  <c r="A680" i="5"/>
  <c r="A681" i="5"/>
  <c r="A682" i="5"/>
  <c r="A683" i="5"/>
  <c r="A684" i="5"/>
  <c r="A685" i="5"/>
  <c r="A686" i="5"/>
  <c r="A687" i="5"/>
  <c r="A688" i="5"/>
  <c r="A689" i="5"/>
  <c r="A690" i="5"/>
  <c r="A691" i="5"/>
  <c r="A692" i="5"/>
  <c r="A693" i="5"/>
  <c r="A694" i="5"/>
  <c r="A666" i="5"/>
  <c r="A667" i="5"/>
  <c r="A668" i="5"/>
  <c r="A670" i="5"/>
  <c r="J1" i="5"/>
  <c r="A1639" i="5"/>
  <c r="A1635" i="5"/>
  <c r="J1629" i="5"/>
  <c r="A1638" i="5"/>
  <c r="A1636" i="5"/>
  <c r="A1642" i="5"/>
  <c r="A1643" i="5"/>
  <c r="A1644" i="5"/>
  <c r="A1645" i="5"/>
  <c r="A1646" i="5"/>
  <c r="A1647" i="5"/>
  <c r="A1648" i="5"/>
  <c r="A1649" i="5"/>
  <c r="A1650" i="5"/>
  <c r="A1651" i="5"/>
  <c r="A1652" i="5"/>
  <c r="A1653" i="5"/>
  <c r="A1654" i="5"/>
  <c r="A1655" i="5"/>
  <c r="A1656" i="5"/>
  <c r="A1657" i="5"/>
  <c r="A1658" i="5"/>
  <c r="A1659" i="5"/>
  <c r="A1660" i="5"/>
  <c r="A1661" i="5"/>
  <c r="A1662" i="5"/>
  <c r="A1637" i="5"/>
  <c r="A1634" i="5"/>
  <c r="A713" i="5"/>
  <c r="A710" i="5"/>
  <c r="A714" i="5"/>
  <c r="A711" i="5"/>
  <c r="A715" i="5"/>
  <c r="A712" i="5"/>
  <c r="A718" i="5"/>
  <c r="A719" i="5"/>
  <c r="A720" i="5"/>
  <c r="A721" i="5"/>
  <c r="A722" i="5"/>
  <c r="A723" i="5"/>
  <c r="A724" i="5"/>
  <c r="A725" i="5"/>
  <c r="A726" i="5"/>
  <c r="A727" i="5"/>
  <c r="A728" i="5"/>
  <c r="A729" i="5"/>
  <c r="A730" i="5"/>
  <c r="A731" i="5"/>
  <c r="A732" i="5"/>
  <c r="A733" i="5"/>
  <c r="A734" i="5"/>
  <c r="A735" i="5"/>
  <c r="A736" i="5"/>
  <c r="A737" i="5"/>
  <c r="A738" i="5"/>
  <c r="N10" i="1"/>
  <c r="O15" i="1" s="1"/>
  <c r="K10" i="1"/>
  <c r="Q12" i="1" s="1"/>
  <c r="L10" i="1"/>
  <c r="P13" i="1" s="1"/>
  <c r="M10" i="1"/>
  <c r="Q14" i="1" s="1"/>
  <c r="A1682" i="5"/>
  <c r="A1678" i="5"/>
  <c r="A1681" i="5"/>
  <c r="A1683" i="5"/>
  <c r="A1679" i="5"/>
  <c r="A1680" i="5"/>
  <c r="J1673" i="5"/>
  <c r="A1686" i="5"/>
  <c r="A1687" i="5"/>
  <c r="A1688" i="5"/>
  <c r="A1689" i="5"/>
  <c r="A1690" i="5"/>
  <c r="A1691" i="5"/>
  <c r="A1692" i="5"/>
  <c r="A1693" i="5"/>
  <c r="A1694" i="5"/>
  <c r="A1695" i="5"/>
  <c r="A1696" i="5"/>
  <c r="A1697" i="5"/>
  <c r="A1698" i="5"/>
  <c r="A1699" i="5"/>
  <c r="A1700" i="5"/>
  <c r="A1701" i="5"/>
  <c r="A1702" i="5"/>
  <c r="A1703" i="5"/>
  <c r="A1704" i="5"/>
  <c r="A1705" i="5"/>
  <c r="A1706" i="5"/>
  <c r="A757" i="5"/>
  <c r="A759" i="5"/>
  <c r="A754" i="5"/>
  <c r="A758" i="5"/>
  <c r="A755" i="5"/>
  <c r="A756" i="5"/>
  <c r="A762" i="5"/>
  <c r="A763" i="5"/>
  <c r="A764" i="5"/>
  <c r="A765" i="5"/>
  <c r="A766" i="5"/>
  <c r="A767" i="5"/>
  <c r="A768" i="5"/>
  <c r="A769" i="5"/>
  <c r="A770" i="5"/>
  <c r="A771" i="5"/>
  <c r="A772" i="5"/>
  <c r="A773" i="5"/>
  <c r="A774" i="5"/>
  <c r="A775" i="5"/>
  <c r="A776" i="5"/>
  <c r="A777" i="5"/>
  <c r="A778" i="5"/>
  <c r="A779" i="5"/>
  <c r="A780" i="5"/>
  <c r="A781" i="5"/>
  <c r="A782" i="5"/>
  <c r="O11" i="1"/>
  <c r="L1" i="5"/>
  <c r="D10" i="1"/>
  <c r="K1" i="5"/>
  <c r="C10" i="1"/>
  <c r="G4" i="5"/>
  <c r="K4" i="5"/>
  <c r="A1725" i="5"/>
  <c r="A1730" i="5"/>
  <c r="A1731" i="5"/>
  <c r="A1732" i="5"/>
  <c r="A1733" i="5"/>
  <c r="A1734" i="5"/>
  <c r="A1735" i="5"/>
  <c r="A1736" i="5"/>
  <c r="A1737" i="5"/>
  <c r="A1738" i="5"/>
  <c r="A1739" i="5"/>
  <c r="A1740" i="5"/>
  <c r="A1741" i="5"/>
  <c r="A1742" i="5"/>
  <c r="A1743" i="5"/>
  <c r="A1744" i="5"/>
  <c r="A1745" i="5"/>
  <c r="A1746" i="5"/>
  <c r="A1747" i="5"/>
  <c r="A1748" i="5"/>
  <c r="A1749" i="5"/>
  <c r="A1750" i="5"/>
  <c r="A1724" i="5"/>
  <c r="A1726" i="5"/>
  <c r="A1722" i="5"/>
  <c r="A1723" i="5"/>
  <c r="A1727" i="5"/>
  <c r="J1717" i="5"/>
  <c r="A802" i="5"/>
  <c r="A799" i="5"/>
  <c r="A800" i="5"/>
  <c r="A803" i="5"/>
  <c r="A806" i="5"/>
  <c r="A807" i="5"/>
  <c r="A808" i="5"/>
  <c r="A809" i="5"/>
  <c r="A810" i="5"/>
  <c r="A811" i="5"/>
  <c r="A812" i="5"/>
  <c r="A813" i="5"/>
  <c r="A814" i="5"/>
  <c r="A815" i="5"/>
  <c r="A816" i="5"/>
  <c r="A817" i="5"/>
  <c r="A818" i="5"/>
  <c r="A819" i="5"/>
  <c r="A820" i="5"/>
  <c r="A821" i="5"/>
  <c r="A822" i="5"/>
  <c r="A823" i="5"/>
  <c r="A824" i="5"/>
  <c r="A825" i="5"/>
  <c r="A826" i="5"/>
  <c r="A798" i="5"/>
  <c r="A801" i="5"/>
  <c r="E2" i="4"/>
  <c r="H35" i="5"/>
  <c r="G3" i="5"/>
  <c r="M1" i="5"/>
  <c r="E10" i="1"/>
  <c r="A1774" i="5"/>
  <c r="A1775" i="5"/>
  <c r="A1776" i="5"/>
  <c r="A1777" i="5"/>
  <c r="A1778" i="5"/>
  <c r="A1779" i="5"/>
  <c r="A1780" i="5"/>
  <c r="A1781" i="5"/>
  <c r="A1782" i="5"/>
  <c r="A1783" i="5"/>
  <c r="A1784" i="5"/>
  <c r="A1785" i="5"/>
  <c r="A1786" i="5"/>
  <c r="A1787" i="5"/>
  <c r="A1788" i="5"/>
  <c r="A1789" i="5"/>
  <c r="A1790" i="5"/>
  <c r="A1791" i="5"/>
  <c r="A1792" i="5"/>
  <c r="A1793" i="5"/>
  <c r="A1794" i="5"/>
  <c r="A1768" i="5"/>
  <c r="A1771" i="5"/>
  <c r="A1767" i="5"/>
  <c r="J1761" i="5"/>
  <c r="A1769" i="5"/>
  <c r="A1770" i="5"/>
  <c r="A1766" i="5"/>
  <c r="A850" i="5"/>
  <c r="A851" i="5"/>
  <c r="A852" i="5"/>
  <c r="A853" i="5"/>
  <c r="A854" i="5"/>
  <c r="A855" i="5"/>
  <c r="A856" i="5"/>
  <c r="A857" i="5"/>
  <c r="A858" i="5"/>
  <c r="A859" i="5"/>
  <c r="A860" i="5"/>
  <c r="A861" i="5"/>
  <c r="A862" i="5"/>
  <c r="A863" i="5"/>
  <c r="A864" i="5"/>
  <c r="A865" i="5"/>
  <c r="A866" i="5"/>
  <c r="A867" i="5"/>
  <c r="A868" i="5"/>
  <c r="A869" i="5"/>
  <c r="A870" i="5"/>
  <c r="A847" i="5"/>
  <c r="A845" i="5"/>
  <c r="A843" i="5"/>
  <c r="A844" i="5"/>
  <c r="A842" i="5"/>
  <c r="A846" i="5"/>
  <c r="A1815" i="5"/>
  <c r="A1811" i="5"/>
  <c r="J1805" i="5"/>
  <c r="A1814" i="5"/>
  <c r="A1810" i="5"/>
  <c r="A1818" i="5"/>
  <c r="A1819" i="5"/>
  <c r="A1820" i="5"/>
  <c r="A1821" i="5"/>
  <c r="A1822" i="5"/>
  <c r="A1823" i="5"/>
  <c r="A1824" i="5"/>
  <c r="A1825" i="5"/>
  <c r="A1826" i="5"/>
  <c r="A1827" i="5"/>
  <c r="A1828" i="5"/>
  <c r="A1829" i="5"/>
  <c r="A1830" i="5"/>
  <c r="A1831" i="5"/>
  <c r="A1832" i="5"/>
  <c r="A1833" i="5"/>
  <c r="A1834" i="5"/>
  <c r="A1835" i="5"/>
  <c r="A1836" i="5"/>
  <c r="A1837" i="5"/>
  <c r="A1838" i="5"/>
  <c r="A1812" i="5"/>
  <c r="A1813" i="5"/>
  <c r="A891" i="5"/>
  <c r="A888" i="5"/>
  <c r="A886" i="5"/>
  <c r="A887" i="5"/>
  <c r="A889" i="5"/>
  <c r="A890" i="5"/>
  <c r="A894" i="5"/>
  <c r="A895" i="5"/>
  <c r="A896" i="5"/>
  <c r="A897" i="5"/>
  <c r="A898" i="5"/>
  <c r="A899" i="5"/>
  <c r="A900" i="5"/>
  <c r="A901" i="5"/>
  <c r="A902" i="5"/>
  <c r="A903" i="5"/>
  <c r="A904" i="5"/>
  <c r="A905" i="5"/>
  <c r="A906" i="5"/>
  <c r="A907" i="5"/>
  <c r="A908" i="5"/>
  <c r="A909" i="5"/>
  <c r="A910" i="5"/>
  <c r="A911" i="5"/>
  <c r="A912" i="5"/>
  <c r="A913" i="5"/>
  <c r="A914" i="5"/>
  <c r="F2" i="4"/>
  <c r="A1858" i="5"/>
  <c r="A1854" i="5"/>
  <c r="A1857" i="5"/>
  <c r="A1859" i="5"/>
  <c r="A1855" i="5"/>
  <c r="J1849" i="5"/>
  <c r="A1856" i="5"/>
  <c r="A1862" i="5"/>
  <c r="A1863" i="5"/>
  <c r="A1864" i="5"/>
  <c r="A1865" i="5"/>
  <c r="A1866" i="5"/>
  <c r="A1867" i="5"/>
  <c r="A1868" i="5"/>
  <c r="A1869" i="5"/>
  <c r="A1870" i="5"/>
  <c r="A1871" i="5"/>
  <c r="A1872" i="5"/>
  <c r="A1873" i="5"/>
  <c r="A1874" i="5"/>
  <c r="A1875" i="5"/>
  <c r="A1876" i="5"/>
  <c r="A1877" i="5"/>
  <c r="A1878" i="5"/>
  <c r="A1879" i="5"/>
  <c r="A1880" i="5"/>
  <c r="A1881" i="5"/>
  <c r="A1882" i="5"/>
  <c r="A932" i="5"/>
  <c r="A930" i="5"/>
  <c r="A935" i="5"/>
  <c r="A931" i="5"/>
  <c r="A934" i="5"/>
  <c r="A933" i="5"/>
  <c r="A938" i="5"/>
  <c r="A939" i="5"/>
  <c r="A940" i="5"/>
  <c r="A941" i="5"/>
  <c r="A942" i="5"/>
  <c r="A943" i="5"/>
  <c r="A944" i="5"/>
  <c r="A945" i="5"/>
  <c r="A946" i="5"/>
  <c r="A947" i="5"/>
  <c r="A948" i="5"/>
  <c r="A949" i="5"/>
  <c r="A950" i="5"/>
  <c r="A951" i="5"/>
  <c r="A952" i="5"/>
  <c r="A953" i="5"/>
  <c r="A954" i="5"/>
  <c r="A955" i="5"/>
  <c r="A956" i="5"/>
  <c r="A957" i="5"/>
  <c r="A958" i="5"/>
  <c r="G2" i="4"/>
  <c r="A1901" i="5"/>
  <c r="A1906" i="5"/>
  <c r="A1907" i="5"/>
  <c r="A1908" i="5"/>
  <c r="A1909" i="5"/>
  <c r="A1910" i="5"/>
  <c r="A1911" i="5"/>
  <c r="A1912" i="5"/>
  <c r="A1913" i="5"/>
  <c r="A1914" i="5"/>
  <c r="A1915" i="5"/>
  <c r="A1916" i="5"/>
  <c r="A1917" i="5"/>
  <c r="A1918" i="5"/>
  <c r="A1919" i="5"/>
  <c r="A1920" i="5"/>
  <c r="A1921" i="5"/>
  <c r="A1922" i="5"/>
  <c r="A1923" i="5"/>
  <c r="A1924" i="5"/>
  <c r="A1925" i="5"/>
  <c r="A1926" i="5"/>
  <c r="A1900" i="5"/>
  <c r="A1903" i="5"/>
  <c r="A1899" i="5"/>
  <c r="J1893" i="5"/>
  <c r="A1902" i="5"/>
  <c r="A1898" i="5"/>
  <c r="H2" i="4"/>
  <c r="A1950" i="5"/>
  <c r="A1951" i="5"/>
  <c r="A1952" i="5"/>
  <c r="A1953" i="5"/>
  <c r="A1954" i="5"/>
  <c r="A1955" i="5"/>
  <c r="A1956" i="5"/>
  <c r="A1957" i="5"/>
  <c r="A1958" i="5"/>
  <c r="A1959" i="5"/>
  <c r="A1960" i="5"/>
  <c r="A1961" i="5"/>
  <c r="A1962" i="5"/>
  <c r="A1963" i="5"/>
  <c r="A1964" i="5"/>
  <c r="A1965" i="5"/>
  <c r="A1966" i="5"/>
  <c r="A1967" i="5"/>
  <c r="A1968" i="5"/>
  <c r="A1969" i="5"/>
  <c r="A1970" i="5"/>
  <c r="A1944" i="5"/>
  <c r="A1947" i="5"/>
  <c r="A1943" i="5"/>
  <c r="J1937" i="5"/>
  <c r="A1946" i="5"/>
  <c r="A1942" i="5"/>
  <c r="A1945" i="5"/>
  <c r="I2" i="4"/>
  <c r="A1991" i="5"/>
  <c r="A1987" i="5"/>
  <c r="J1981" i="5"/>
  <c r="A1994" i="5"/>
  <c r="A1995" i="5"/>
  <c r="A1996" i="5"/>
  <c r="A1997" i="5"/>
  <c r="A1998" i="5"/>
  <c r="A1999" i="5"/>
  <c r="A2000" i="5"/>
  <c r="A2001" i="5"/>
  <c r="A2002" i="5"/>
  <c r="A2003" i="5"/>
  <c r="A2004" i="5"/>
  <c r="A2005" i="5"/>
  <c r="A2006" i="5"/>
  <c r="A2007" i="5"/>
  <c r="A2008" i="5"/>
  <c r="A2009" i="5"/>
  <c r="A2010" i="5"/>
  <c r="A2011" i="5"/>
  <c r="A2012" i="5"/>
  <c r="A2013" i="5"/>
  <c r="A2014" i="5"/>
  <c r="A1990" i="5"/>
  <c r="A1989" i="5"/>
  <c r="A1988" i="5"/>
  <c r="A1986" i="5"/>
  <c r="K2" i="4"/>
  <c r="J2" i="4"/>
  <c r="A2035" i="5"/>
  <c r="A2031" i="5"/>
  <c r="J2025" i="5"/>
  <c r="A2034" i="5"/>
  <c r="A2030" i="5"/>
  <c r="A2032" i="5"/>
  <c r="A2033" i="5"/>
  <c r="A2038" i="5"/>
  <c r="A2039" i="5"/>
  <c r="A2040" i="5"/>
  <c r="A2041" i="5"/>
  <c r="A2042" i="5"/>
  <c r="A2043" i="5"/>
  <c r="A2044" i="5"/>
  <c r="A2045" i="5"/>
  <c r="A2046" i="5"/>
  <c r="A2047" i="5"/>
  <c r="A2048" i="5"/>
  <c r="A2049" i="5"/>
  <c r="A2050" i="5"/>
  <c r="A2051" i="5"/>
  <c r="A2052" i="5"/>
  <c r="A2053" i="5"/>
  <c r="A2054" i="5"/>
  <c r="A2055" i="5"/>
  <c r="A2056" i="5"/>
  <c r="A2057" i="5"/>
  <c r="A2058" i="5"/>
  <c r="R2" i="4"/>
  <c r="A2078" i="5"/>
  <c r="A2074" i="5"/>
  <c r="A2077" i="5"/>
  <c r="A2079" i="5"/>
  <c r="A2075" i="5"/>
  <c r="J2069" i="5"/>
  <c r="A2076" i="5"/>
  <c r="A2082" i="5"/>
  <c r="A2083" i="5"/>
  <c r="A2084" i="5"/>
  <c r="A2085" i="5"/>
  <c r="A2086" i="5"/>
  <c r="A2087" i="5"/>
  <c r="A2088" i="5"/>
  <c r="A2089" i="5"/>
  <c r="A2090" i="5"/>
  <c r="A2091" i="5"/>
  <c r="A2092" i="5"/>
  <c r="A2093" i="5"/>
  <c r="A2094" i="5"/>
  <c r="A2095" i="5"/>
  <c r="A2096" i="5"/>
  <c r="A2097" i="5"/>
  <c r="A2098" i="5"/>
  <c r="A2099" i="5"/>
  <c r="A2100" i="5"/>
  <c r="A2101" i="5"/>
  <c r="A2102" i="5"/>
  <c r="S2" i="4"/>
  <c r="A2121" i="5"/>
  <c r="A2126" i="5"/>
  <c r="A2127" i="5"/>
  <c r="A2128" i="5"/>
  <c r="A2129" i="5"/>
  <c r="A2130" i="5"/>
  <c r="A2131" i="5"/>
  <c r="A2132" i="5"/>
  <c r="A2133" i="5"/>
  <c r="A2134" i="5"/>
  <c r="A2135" i="5"/>
  <c r="A2136" i="5"/>
  <c r="A2137" i="5"/>
  <c r="A2138" i="5"/>
  <c r="A2139" i="5"/>
  <c r="A2140" i="5"/>
  <c r="A2141" i="5"/>
  <c r="A2142" i="5"/>
  <c r="A2143" i="5"/>
  <c r="A2144" i="5"/>
  <c r="A2145" i="5"/>
  <c r="A2146" i="5"/>
  <c r="A2120" i="5"/>
  <c r="A2122" i="5"/>
  <c r="A2118" i="5"/>
  <c r="A2123" i="5"/>
  <c r="J2113" i="5"/>
  <c r="A2119" i="5"/>
  <c r="T2" i="4"/>
  <c r="A2170" i="5"/>
  <c r="A2171" i="5"/>
  <c r="A2172" i="5"/>
  <c r="A2173" i="5"/>
  <c r="A2174" i="5"/>
  <c r="A2175" i="5"/>
  <c r="A2176" i="5"/>
  <c r="A2177" i="5"/>
  <c r="A2178" i="5"/>
  <c r="A2179" i="5"/>
  <c r="A2180" i="5"/>
  <c r="A2181" i="5"/>
  <c r="A2182" i="5"/>
  <c r="A2183" i="5"/>
  <c r="A2184" i="5"/>
  <c r="A2185" i="5"/>
  <c r="A2186" i="5"/>
  <c r="A2187" i="5"/>
  <c r="A2188" i="5"/>
  <c r="A2189" i="5"/>
  <c r="A2190" i="5"/>
  <c r="A2164" i="5"/>
  <c r="J2157" i="5"/>
  <c r="A2167" i="5"/>
  <c r="A2166" i="5"/>
  <c r="A2165" i="5"/>
  <c r="A2163" i="5"/>
  <c r="A2162" i="5"/>
  <c r="U2" i="4"/>
  <c r="A2211" i="5"/>
  <c r="A2207" i="5"/>
  <c r="J2201" i="5"/>
  <c r="A2214" i="5"/>
  <c r="A2215" i="5"/>
  <c r="A2216" i="5"/>
  <c r="A2217" i="5"/>
  <c r="A2218" i="5"/>
  <c r="A2219" i="5"/>
  <c r="A2220" i="5"/>
  <c r="A2221" i="5"/>
  <c r="A2222" i="5"/>
  <c r="A2223" i="5"/>
  <c r="A2224" i="5"/>
  <c r="A2225" i="5"/>
  <c r="A2226" i="5"/>
  <c r="A2227" i="5"/>
  <c r="A2228" i="5"/>
  <c r="A2229" i="5"/>
  <c r="A2230" i="5"/>
  <c r="A2231" i="5"/>
  <c r="A2232" i="5"/>
  <c r="A2233" i="5"/>
  <c r="A2234" i="5"/>
  <c r="A2210" i="5"/>
  <c r="A2209" i="5"/>
  <c r="A2208" i="5"/>
  <c r="A2206" i="5"/>
  <c r="V2" i="4"/>
  <c r="A2254" i="5"/>
  <c r="A2250" i="5"/>
  <c r="A2258" i="5"/>
  <c r="A2259" i="5"/>
  <c r="A2260" i="5"/>
  <c r="A2261" i="5"/>
  <c r="A2262" i="5"/>
  <c r="A2263" i="5"/>
  <c r="A2264" i="5"/>
  <c r="A2265" i="5"/>
  <c r="A2266" i="5"/>
  <c r="A2267" i="5"/>
  <c r="A2268" i="5"/>
  <c r="A2269" i="5"/>
  <c r="A2270" i="5"/>
  <c r="A2271" i="5"/>
  <c r="A2272" i="5"/>
  <c r="A2273" i="5"/>
  <c r="A2274" i="5"/>
  <c r="A2275" i="5"/>
  <c r="A2276" i="5"/>
  <c r="A2277" i="5"/>
  <c r="A2278" i="5"/>
  <c r="A2255" i="5"/>
  <c r="A2253" i="5"/>
  <c r="A2252" i="5"/>
  <c r="A2251" i="5"/>
  <c r="J2245" i="5"/>
  <c r="W2" i="4"/>
  <c r="A2299" i="5"/>
  <c r="A2295" i="5"/>
  <c r="J2289" i="5"/>
  <c r="A2298" i="5"/>
  <c r="A2294" i="5"/>
  <c r="A2297" i="5"/>
  <c r="A2296" i="5"/>
  <c r="A2302" i="5"/>
  <c r="A2303" i="5"/>
  <c r="A2304" i="5"/>
  <c r="A2305" i="5"/>
  <c r="A2306" i="5"/>
  <c r="A2307" i="5"/>
  <c r="A2308" i="5"/>
  <c r="A2309" i="5"/>
  <c r="A2310" i="5"/>
  <c r="A2311" i="5"/>
  <c r="A2312" i="5"/>
  <c r="A2313" i="5"/>
  <c r="A2314" i="5"/>
  <c r="A2315" i="5"/>
  <c r="A2316" i="5"/>
  <c r="A2317" i="5"/>
  <c r="A2318" i="5"/>
  <c r="A2319" i="5"/>
  <c r="A2320" i="5"/>
  <c r="A2321" i="5"/>
  <c r="A2322" i="5"/>
  <c r="N2" i="4"/>
  <c r="M2" i="4"/>
  <c r="Q2" i="4"/>
  <c r="P2" i="4"/>
  <c r="L2" i="4"/>
  <c r="O2" i="4"/>
  <c r="A2342" i="5"/>
  <c r="A2338" i="5"/>
  <c r="A2341" i="5"/>
  <c r="A2346" i="5"/>
  <c r="A2347" i="5"/>
  <c r="A2348" i="5"/>
  <c r="A2349" i="5"/>
  <c r="A2350" i="5"/>
  <c r="A2351" i="5"/>
  <c r="A2352" i="5"/>
  <c r="A2353" i="5"/>
  <c r="A2354" i="5"/>
  <c r="A2355" i="5"/>
  <c r="A2356" i="5"/>
  <c r="A2357" i="5"/>
  <c r="A2358" i="5"/>
  <c r="A2359" i="5"/>
  <c r="A2360" i="5"/>
  <c r="A2361" i="5"/>
  <c r="A2362" i="5"/>
  <c r="A2363" i="5"/>
  <c r="A2364" i="5"/>
  <c r="A2365" i="5"/>
  <c r="A2366" i="5"/>
  <c r="A2340" i="5"/>
  <c r="A2343" i="5"/>
  <c r="J2333" i="5"/>
  <c r="A2339" i="5"/>
  <c r="A2386" i="5"/>
  <c r="A2382" i="5"/>
  <c r="A2385" i="5"/>
  <c r="A2390" i="5"/>
  <c r="A2391" i="5"/>
  <c r="A2392" i="5"/>
  <c r="A2393" i="5"/>
  <c r="A2394" i="5"/>
  <c r="A2395" i="5"/>
  <c r="A2396" i="5"/>
  <c r="A2397" i="5"/>
  <c r="A2398" i="5"/>
  <c r="A2399" i="5"/>
  <c r="A2400" i="5"/>
  <c r="A2401" i="5"/>
  <c r="A2402" i="5"/>
  <c r="A2403" i="5"/>
  <c r="A2404" i="5"/>
  <c r="A2405" i="5"/>
  <c r="A2406" i="5"/>
  <c r="A2407" i="5"/>
  <c r="A2408" i="5"/>
  <c r="A2409" i="5"/>
  <c r="A2410" i="5"/>
  <c r="A2384" i="5"/>
  <c r="A2383" i="5"/>
  <c r="J2377" i="5"/>
  <c r="A2387" i="5"/>
  <c r="A2429" i="5"/>
  <c r="A2434" i="5"/>
  <c r="A2435" i="5"/>
  <c r="A2436" i="5"/>
  <c r="A2437" i="5"/>
  <c r="A2438" i="5"/>
  <c r="A2439" i="5"/>
  <c r="A2440" i="5"/>
  <c r="A2441" i="5"/>
  <c r="A2442" i="5"/>
  <c r="A2443" i="5"/>
  <c r="A2444" i="5"/>
  <c r="A2445" i="5"/>
  <c r="A2446" i="5"/>
  <c r="A2447" i="5"/>
  <c r="A2448" i="5"/>
  <c r="A2449" i="5"/>
  <c r="A2450" i="5"/>
  <c r="A2451" i="5"/>
  <c r="A2452" i="5"/>
  <c r="A2453" i="5"/>
  <c r="A2454" i="5"/>
  <c r="A2428" i="5"/>
  <c r="A2431" i="5"/>
  <c r="A2427" i="5"/>
  <c r="J2421" i="5"/>
  <c r="A2430" i="5"/>
  <c r="A2426" i="5"/>
  <c r="A2478" i="5"/>
  <c r="A2479" i="5"/>
  <c r="A2480" i="5"/>
  <c r="A2481" i="5"/>
  <c r="A2482" i="5"/>
  <c r="A2483" i="5"/>
  <c r="A2484" i="5"/>
  <c r="A2485" i="5"/>
  <c r="A2486" i="5"/>
  <c r="A2487" i="5"/>
  <c r="A2488" i="5"/>
  <c r="A2489" i="5"/>
  <c r="A2490" i="5"/>
  <c r="A2491" i="5"/>
  <c r="A2492" i="5"/>
  <c r="A2493" i="5"/>
  <c r="A2494" i="5"/>
  <c r="A2495" i="5"/>
  <c r="A2496" i="5"/>
  <c r="A2497" i="5"/>
  <c r="A2498" i="5"/>
  <c r="A2472" i="5"/>
  <c r="A2475" i="5"/>
  <c r="A2471" i="5"/>
  <c r="J2465" i="5"/>
  <c r="A2474" i="5"/>
  <c r="A2470" i="5"/>
  <c r="A2473" i="5"/>
  <c r="A2519" i="5"/>
  <c r="A2515" i="5"/>
  <c r="J2509" i="5"/>
  <c r="A2518" i="5"/>
  <c r="A2514" i="5"/>
  <c r="A2517" i="5"/>
  <c r="A2522" i="5"/>
  <c r="A2523" i="5"/>
  <c r="A2524" i="5"/>
  <c r="A2525" i="5"/>
  <c r="A2526" i="5"/>
  <c r="A2527" i="5"/>
  <c r="A2528" i="5"/>
  <c r="A2529" i="5"/>
  <c r="A2530" i="5"/>
  <c r="A2531" i="5"/>
  <c r="A2532" i="5"/>
  <c r="A2533" i="5"/>
  <c r="A2534" i="5"/>
  <c r="A2535" i="5"/>
  <c r="A2536" i="5"/>
  <c r="A2537" i="5"/>
  <c r="A2538" i="5"/>
  <c r="A2539" i="5"/>
  <c r="A2540" i="5"/>
  <c r="A2541" i="5"/>
  <c r="A2542" i="5"/>
  <c r="A2516" i="5"/>
  <c r="A2562" i="5"/>
  <c r="A2558" i="5"/>
  <c r="A2561" i="5"/>
  <c r="A2566" i="5"/>
  <c r="A2567" i="5"/>
  <c r="A2568" i="5"/>
  <c r="A2569" i="5"/>
  <c r="A2570" i="5"/>
  <c r="A2571" i="5"/>
  <c r="A2572" i="5"/>
  <c r="A2573" i="5"/>
  <c r="A2574" i="5"/>
  <c r="A2575" i="5"/>
  <c r="A2576" i="5"/>
  <c r="A2577" i="5"/>
  <c r="A2578" i="5"/>
  <c r="A2579" i="5"/>
  <c r="A2580" i="5"/>
  <c r="A2581" i="5"/>
  <c r="A2582" i="5"/>
  <c r="A2583" i="5"/>
  <c r="A2584" i="5"/>
  <c r="A2585" i="5"/>
  <c r="A2586" i="5"/>
  <c r="A2560" i="5"/>
  <c r="A2563" i="5"/>
  <c r="A2559" i="5"/>
  <c r="J2553" i="5"/>
  <c r="A2605" i="5"/>
  <c r="A2610" i="5"/>
  <c r="A2611" i="5"/>
  <c r="A2612" i="5"/>
  <c r="A2613" i="5"/>
  <c r="A2614" i="5"/>
  <c r="A2615" i="5"/>
  <c r="A2616" i="5"/>
  <c r="A2617" i="5"/>
  <c r="A2618" i="5"/>
  <c r="A2619" i="5"/>
  <c r="A2620" i="5"/>
  <c r="A2621" i="5"/>
  <c r="A2622" i="5"/>
  <c r="A2623" i="5"/>
  <c r="A2624" i="5"/>
  <c r="A2625" i="5"/>
  <c r="A2626" i="5"/>
  <c r="A2627" i="5"/>
  <c r="A2628" i="5"/>
  <c r="A2629" i="5"/>
  <c r="A2630" i="5"/>
  <c r="A2604" i="5"/>
  <c r="A2607" i="5"/>
  <c r="A2603" i="5"/>
  <c r="J2597" i="5"/>
  <c r="A2606" i="5"/>
  <c r="A2602" i="5"/>
  <c r="AH2" i="4"/>
  <c r="AF2" i="4"/>
  <c r="AE2" i="4"/>
  <c r="AM2" i="4"/>
  <c r="AG2" i="4"/>
  <c r="AR2" i="4"/>
  <c r="AO2" i="4"/>
  <c r="AB2" i="4"/>
  <c r="AP2" i="4"/>
  <c r="AC2" i="4"/>
  <c r="X2" i="4"/>
  <c r="Y2" i="4"/>
  <c r="AN2" i="4"/>
  <c r="AK2" i="4"/>
  <c r="AD2" i="4"/>
  <c r="AS2" i="4"/>
  <c r="AL2" i="4"/>
  <c r="AI2" i="4"/>
  <c r="Z2" i="4"/>
  <c r="AA2" i="4"/>
  <c r="AJ2" i="4"/>
  <c r="AQ2" i="4"/>
  <c r="AT2" i="4"/>
  <c r="AU2" i="4"/>
  <c r="AV2" i="4"/>
  <c r="AW2" i="4"/>
  <c r="AX2" i="4"/>
  <c r="E124" i="1"/>
  <c r="J190" i="1"/>
  <c r="P191" i="1" s="1"/>
  <c r="I124" i="1"/>
  <c r="S124" i="1" s="1"/>
  <c r="M202" i="1"/>
  <c r="Q206" i="1" s="1"/>
  <c r="E274" i="1"/>
  <c r="J262" i="1"/>
  <c r="Q263" i="1" s="1"/>
  <c r="D262" i="1"/>
  <c r="M274" i="1"/>
  <c r="P278" i="1" s="1"/>
  <c r="K280" i="1"/>
  <c r="E208" i="1"/>
  <c r="C280" i="1"/>
  <c r="E250" i="1"/>
  <c r="M226" i="1"/>
  <c r="Q230" i="1" s="1"/>
  <c r="I250" i="1"/>
  <c r="M220" i="1"/>
  <c r="O224" i="1" s="1"/>
  <c r="E268" i="1"/>
  <c r="J256" i="1"/>
  <c r="P257" i="1" s="1"/>
  <c r="D214" i="1"/>
  <c r="L220" i="1"/>
  <c r="P223" i="1" s="1"/>
  <c r="K208" i="1"/>
  <c r="L172" i="1"/>
  <c r="Q175" i="1" s="1"/>
  <c r="I262" i="1"/>
  <c r="K154" i="1"/>
  <c r="K256" i="1"/>
  <c r="O258" i="1" s="1"/>
  <c r="M244" i="1"/>
  <c r="P248" i="1" s="1"/>
  <c r="C238" i="1"/>
  <c r="I268" i="1"/>
  <c r="K286" i="1"/>
  <c r="O288" i="1" s="1"/>
  <c r="M214" i="1"/>
  <c r="O218" i="1" s="1"/>
  <c r="C268" i="1"/>
  <c r="N184" i="1"/>
  <c r="D124" i="1"/>
  <c r="N280" i="1"/>
  <c r="L208" i="1"/>
  <c r="L232" i="1"/>
  <c r="M268" i="1"/>
  <c r="P272" i="1" s="1"/>
  <c r="M286" i="1"/>
  <c r="O290" i="1" s="1"/>
  <c r="J208" i="1"/>
  <c r="D208" i="1"/>
  <c r="I214" i="1"/>
  <c r="L244" i="1"/>
  <c r="K184" i="1"/>
  <c r="O186" i="1" s="1"/>
  <c r="E184" i="1"/>
  <c r="J214" i="1"/>
  <c r="D190" i="1"/>
  <c r="N190" i="1"/>
  <c r="E226" i="1"/>
  <c r="I190" i="1"/>
  <c r="D154" i="1"/>
  <c r="E280" i="1"/>
  <c r="J232" i="1"/>
  <c r="O233" i="1" s="1"/>
  <c r="L202" i="1"/>
  <c r="Q205" i="1" s="1"/>
  <c r="N208" i="1"/>
  <c r="E244" i="1"/>
  <c r="N268" i="1"/>
  <c r="P273" i="1" s="1"/>
  <c r="K178" i="1"/>
  <c r="P180" i="1" s="1"/>
  <c r="M166" i="1"/>
  <c r="C286" i="1"/>
  <c r="I202" i="1"/>
  <c r="P202" i="1" s="1"/>
  <c r="I274" i="1"/>
  <c r="Q274" i="1" s="1"/>
  <c r="D280" i="1"/>
  <c r="I166" i="1"/>
  <c r="D238" i="1"/>
  <c r="C208" i="1"/>
  <c r="I238" i="1"/>
  <c r="Q238" i="1" s="1"/>
  <c r="J244" i="1"/>
  <c r="N244" i="1"/>
  <c r="L280" i="1"/>
  <c r="O283" i="1" s="1"/>
  <c r="D184" i="1"/>
  <c r="N232" i="1"/>
  <c r="C160" i="1"/>
  <c r="K214" i="1"/>
  <c r="K274" i="1"/>
  <c r="O276" i="1" s="1"/>
  <c r="M262" i="1"/>
  <c r="O266" i="1" s="1"/>
  <c r="C256" i="1"/>
  <c r="I286" i="1"/>
  <c r="J268" i="1"/>
  <c r="K262" i="1"/>
  <c r="L268" i="1"/>
  <c r="N256" i="1"/>
  <c r="D250" i="1"/>
  <c r="J280" i="1"/>
  <c r="Q281" i="1" s="1"/>
  <c r="D178" i="1"/>
  <c r="C196" i="1"/>
  <c r="L196" i="1"/>
  <c r="Q199" i="1" s="1"/>
  <c r="C244" i="1"/>
  <c r="E232" i="1"/>
  <c r="J220" i="1"/>
  <c r="M250" i="1"/>
  <c r="P254" i="1" s="1"/>
  <c r="K226" i="1"/>
  <c r="Q228" i="1" s="1"/>
  <c r="I220" i="1"/>
  <c r="Q220" i="1" s="1"/>
  <c r="J160" i="1"/>
  <c r="M238" i="1"/>
  <c r="O242" i="1" s="1"/>
  <c r="E256" i="1"/>
  <c r="N214" i="1"/>
  <c r="K190" i="1"/>
  <c r="I196" i="1"/>
  <c r="L226" i="1"/>
  <c r="O229" i="1" s="1"/>
  <c r="D256" i="1"/>
  <c r="J196" i="1"/>
  <c r="D202" i="1"/>
  <c r="E148" i="1"/>
  <c r="E220" i="1"/>
  <c r="D274" i="1"/>
  <c r="C214" i="1"/>
  <c r="K232" i="1"/>
  <c r="M142" i="1"/>
  <c r="J238" i="1"/>
  <c r="Q239" i="1" s="1"/>
  <c r="L178" i="1"/>
  <c r="D286" i="1"/>
  <c r="D226" i="1"/>
  <c r="M190" i="1"/>
  <c r="C184" i="1"/>
  <c r="E172" i="1"/>
  <c r="K202" i="1"/>
  <c r="L274" i="1"/>
  <c r="D232" i="1"/>
  <c r="M196" i="1"/>
  <c r="N238" i="1"/>
  <c r="P243" i="1" s="1"/>
  <c r="K250" i="1"/>
  <c r="Q252" i="1" s="1"/>
  <c r="J184" i="1"/>
  <c r="Q185" i="1" s="1"/>
  <c r="E196" i="1"/>
  <c r="I244" i="1"/>
  <c r="S244" i="1" s="1"/>
  <c r="S245" i="1" s="1"/>
  <c r="S246" i="1" s="1"/>
  <c r="S247" i="1" s="1"/>
  <c r="S248" i="1" s="1"/>
  <c r="S249" i="1" s="1"/>
  <c r="K238" i="1"/>
  <c r="L184" i="1"/>
  <c r="O187" i="1" s="1"/>
  <c r="N262" i="1"/>
  <c r="L148" i="1"/>
  <c r="P151" i="1" s="1"/>
  <c r="J286" i="1"/>
  <c r="Q287" i="1" s="1"/>
  <c r="N160" i="1"/>
  <c r="Q165" i="1" s="1"/>
  <c r="L256" i="1"/>
  <c r="N286" i="1"/>
  <c r="I226" i="1"/>
  <c r="Q226" i="1" s="1"/>
  <c r="L250" i="1"/>
  <c r="O253" i="1" s="1"/>
  <c r="C190" i="1"/>
  <c r="C220" i="1"/>
  <c r="C232" i="1"/>
  <c r="E202" i="1"/>
  <c r="N196" i="1"/>
  <c r="C262" i="1"/>
  <c r="N220" i="1"/>
  <c r="P225" i="1" s="1"/>
  <c r="M232" i="1"/>
  <c r="D82" i="1"/>
  <c r="N88" i="1"/>
  <c r="Q93" i="1" s="1"/>
  <c r="K106" i="1"/>
  <c r="D106" i="1"/>
  <c r="L160" i="1"/>
  <c r="O163" i="1" s="1"/>
  <c r="I106" i="1"/>
  <c r="I76" i="1"/>
  <c r="D130" i="1"/>
  <c r="J226" i="1"/>
  <c r="Q227" i="1" s="1"/>
  <c r="C154" i="1"/>
  <c r="J178" i="1"/>
  <c r="E238" i="1"/>
  <c r="L190" i="1"/>
  <c r="Q193" i="1" s="1"/>
  <c r="E100" i="1"/>
  <c r="C250" i="1"/>
  <c r="J154" i="1"/>
  <c r="P155" i="1" s="1"/>
  <c r="M160" i="1"/>
  <c r="K124" i="1"/>
  <c r="D94" i="1"/>
  <c r="E130" i="1"/>
  <c r="D220" i="1"/>
  <c r="E154" i="1"/>
  <c r="J118" i="1"/>
  <c r="N250" i="1"/>
  <c r="Q255" i="1" s="1"/>
  <c r="M70" i="1"/>
  <c r="I208" i="1"/>
  <c r="N112" i="1"/>
  <c r="P117" i="1" s="1"/>
  <c r="L82" i="1"/>
  <c r="P85" i="1" s="1"/>
  <c r="L130" i="1"/>
  <c r="K220" i="1"/>
  <c r="P222" i="1" s="1"/>
  <c r="N172" i="1"/>
  <c r="E136" i="1"/>
  <c r="I256" i="1"/>
  <c r="O256" i="1" s="1"/>
  <c r="N70" i="1"/>
  <c r="O75" i="1" s="1"/>
  <c r="I154" i="1"/>
  <c r="P154" i="1" s="1"/>
  <c r="M208" i="1"/>
  <c r="C118" i="1"/>
  <c r="D172" i="1"/>
  <c r="M118" i="1"/>
  <c r="Q122" i="1" s="1"/>
  <c r="E88" i="1"/>
  <c r="L106" i="1"/>
  <c r="O109" i="1" s="1"/>
  <c r="E76" i="1"/>
  <c r="I130" i="1"/>
  <c r="O130" i="1" s="1"/>
  <c r="C178" i="1"/>
  <c r="K172" i="1"/>
  <c r="O174" i="1" s="1"/>
  <c r="C202" i="1"/>
  <c r="J166" i="1"/>
  <c r="P167" i="1" s="1"/>
  <c r="J82" i="1"/>
  <c r="O83" i="1" s="1"/>
  <c r="D142" i="1"/>
  <c r="M148" i="1"/>
  <c r="Q152" i="1" s="1"/>
  <c r="D118" i="1"/>
  <c r="N178" i="1"/>
  <c r="K112" i="1"/>
  <c r="P114" i="1" s="1"/>
  <c r="E166" i="1"/>
  <c r="N94" i="1"/>
  <c r="I136" i="1"/>
  <c r="D268" i="1"/>
  <c r="N106" i="1"/>
  <c r="N100" i="1"/>
  <c r="O105" i="1" s="1"/>
  <c r="C166" i="1"/>
  <c r="C88" i="1"/>
  <c r="M136" i="1"/>
  <c r="P140" i="1" s="1"/>
  <c r="C70" i="1"/>
  <c r="J274" i="1"/>
  <c r="L118" i="1"/>
  <c r="P121" i="1" s="1"/>
  <c r="C172" i="1"/>
  <c r="D100" i="1"/>
  <c r="M172" i="1"/>
  <c r="Q176" i="1" s="1"/>
  <c r="D196" i="1"/>
  <c r="N142" i="1"/>
  <c r="P147" i="1" s="1"/>
  <c r="I112" i="1"/>
  <c r="P112" i="1" s="1"/>
  <c r="M112" i="1"/>
  <c r="Q116" i="1" s="1"/>
  <c r="C274" i="1"/>
  <c r="N76" i="1"/>
  <c r="Q81" i="1" s="1"/>
  <c r="N136" i="1"/>
  <c r="O141" i="1" s="1"/>
  <c r="J106" i="1"/>
  <c r="C76" i="1"/>
  <c r="C112" i="1"/>
  <c r="J142" i="1"/>
  <c r="Q143" i="1" s="1"/>
  <c r="K130" i="1"/>
  <c r="I172" i="1"/>
  <c r="Q172" i="1" s="1"/>
  <c r="M178" i="1"/>
  <c r="P182" i="1" s="1"/>
  <c r="N226" i="1"/>
  <c r="O231" i="1" s="1"/>
  <c r="E262" i="1"/>
  <c r="D166" i="1"/>
  <c r="M94" i="1"/>
  <c r="O98" i="1" s="1"/>
  <c r="I142" i="1"/>
  <c r="P142" i="1" s="1"/>
  <c r="E94" i="1"/>
  <c r="M82" i="1"/>
  <c r="P86" i="1" s="1"/>
  <c r="C142" i="1"/>
  <c r="C106" i="1"/>
  <c r="K76" i="1"/>
  <c r="C100" i="1"/>
  <c r="E286" i="1"/>
  <c r="N130" i="1"/>
  <c r="K100" i="1"/>
  <c r="D70" i="1"/>
  <c r="J136" i="1"/>
  <c r="J202" i="1"/>
  <c r="L214" i="1"/>
  <c r="P217" i="1" s="1"/>
  <c r="L94" i="1"/>
  <c r="I160" i="1"/>
  <c r="P160" i="1" s="1"/>
  <c r="J130" i="1"/>
  <c r="P131" i="1" s="1"/>
  <c r="C136" i="1"/>
  <c r="L100" i="1"/>
  <c r="Q103" i="1" s="1"/>
  <c r="E70" i="1"/>
  <c r="M184" i="1"/>
  <c r="P188" i="1" s="1"/>
  <c r="C148" i="1"/>
  <c r="M154" i="1"/>
  <c r="O158" i="1" s="1"/>
  <c r="N118" i="1"/>
  <c r="O123" i="1" s="1"/>
  <c r="L76" i="1"/>
  <c r="I232" i="1"/>
  <c r="Q232" i="1" s="1"/>
  <c r="C82" i="1"/>
  <c r="D76" i="1"/>
  <c r="D148" i="1"/>
  <c r="M100" i="1"/>
  <c r="P104" i="1" s="1"/>
  <c r="D112" i="1"/>
  <c r="M76" i="1"/>
  <c r="N166" i="1"/>
  <c r="Q171" i="1" s="1"/>
  <c r="K142" i="1"/>
  <c r="O144" i="1" s="1"/>
  <c r="K118" i="1"/>
  <c r="O120" i="1" s="1"/>
  <c r="D244" i="1"/>
  <c r="D160" i="1"/>
  <c r="E106" i="1"/>
  <c r="L136" i="1"/>
  <c r="M280" i="1"/>
  <c r="I148" i="1"/>
  <c r="Q148" i="1" s="1"/>
  <c r="E190" i="1"/>
  <c r="M106" i="1"/>
  <c r="E118" i="1"/>
  <c r="I184" i="1"/>
  <c r="E142" i="1"/>
  <c r="K94" i="1"/>
  <c r="P96" i="1" s="1"/>
  <c r="I280" i="1"/>
  <c r="E82" i="1"/>
  <c r="J100" i="1"/>
  <c r="L154" i="1"/>
  <c r="E112" i="1"/>
  <c r="E214" i="1"/>
  <c r="N274" i="1"/>
  <c r="E160" i="1"/>
  <c r="K160" i="1"/>
  <c r="J88" i="1"/>
  <c r="P89" i="1" s="1"/>
  <c r="C226" i="1"/>
  <c r="N148" i="1"/>
  <c r="M256" i="1"/>
  <c r="Q260" i="1" s="1"/>
  <c r="L112" i="1"/>
  <c r="K88" i="1"/>
  <c r="L124" i="1"/>
  <c r="N202" i="1"/>
  <c r="J124" i="1"/>
  <c r="O125" i="1" s="1"/>
  <c r="J94" i="1"/>
  <c r="P95" i="1" s="1"/>
  <c r="J148" i="1"/>
  <c r="E178" i="1"/>
  <c r="I118" i="1"/>
  <c r="P118" i="1" s="1"/>
  <c r="J250" i="1"/>
  <c r="O251" i="1" s="1"/>
  <c r="L70" i="1"/>
  <c r="K268" i="1"/>
  <c r="K166" i="1"/>
  <c r="I88" i="1"/>
  <c r="K82" i="1"/>
  <c r="M88" i="1"/>
  <c r="L286" i="1"/>
  <c r="K148" i="1"/>
  <c r="O150" i="1" s="1"/>
  <c r="I178" i="1"/>
  <c r="K136" i="1"/>
  <c r="C94" i="1"/>
  <c r="J112" i="1"/>
  <c r="D136" i="1"/>
  <c r="L238" i="1"/>
  <c r="N154" i="1"/>
  <c r="N124" i="1"/>
  <c r="J172" i="1"/>
  <c r="Q173" i="1" s="1"/>
  <c r="M130" i="1"/>
  <c r="P134" i="1" s="1"/>
  <c r="L262" i="1"/>
  <c r="Q265" i="1" s="1"/>
  <c r="K196" i="1"/>
  <c r="I82" i="1"/>
  <c r="D88" i="1"/>
  <c r="N82" i="1"/>
  <c r="I100" i="1"/>
  <c r="M124" i="1"/>
  <c r="I94" i="1"/>
  <c r="C130" i="1"/>
  <c r="J76" i="1"/>
  <c r="L142" i="1"/>
  <c r="Q145" i="1" s="1"/>
  <c r="K244" i="1"/>
  <c r="C124" i="1"/>
  <c r="L88" i="1"/>
  <c r="L166" i="1"/>
  <c r="R77" i="1"/>
  <c r="R71" i="1"/>
  <c r="R81" i="1"/>
  <c r="R147" i="1"/>
  <c r="R264" i="1"/>
  <c r="R105" i="1"/>
  <c r="R219" i="1"/>
  <c r="R242" i="1"/>
  <c r="R70" i="1"/>
  <c r="R110" i="1"/>
  <c r="R145" i="1"/>
  <c r="R144" i="1"/>
  <c r="R68" i="1"/>
  <c r="R185" i="1"/>
  <c r="R61" i="1"/>
  <c r="R204" i="1"/>
  <c r="R235" i="1"/>
  <c r="R159" i="1"/>
  <c r="R180" i="1"/>
  <c r="R56" i="1"/>
  <c r="R162" i="1"/>
  <c r="R67" i="1"/>
  <c r="R90" i="1"/>
  <c r="R276" i="1"/>
  <c r="R280" i="1"/>
  <c r="R263" i="1"/>
  <c r="R211" i="1"/>
  <c r="R79" i="1"/>
  <c r="R173" i="1"/>
  <c r="R193" i="1"/>
  <c r="R69" i="1"/>
  <c r="R234" i="1"/>
  <c r="R94" i="1"/>
  <c r="R232" i="1"/>
  <c r="R252" i="1"/>
  <c r="R128" i="1"/>
  <c r="R245" i="1"/>
  <c r="R113" i="1"/>
  <c r="R96" i="1"/>
  <c r="R271" i="1"/>
  <c r="R291" i="1"/>
  <c r="R119" i="1"/>
  <c r="R265" i="1"/>
  <c r="R99" i="1"/>
  <c r="R53" i="1"/>
  <c r="R164" i="1"/>
  <c r="R249" i="1"/>
  <c r="R112" i="1"/>
  <c r="R191" i="1"/>
  <c r="R206" i="1"/>
  <c r="R210" i="1"/>
  <c r="R130" i="1"/>
  <c r="R203" i="1"/>
  <c r="R281" i="1"/>
  <c r="R285" i="1"/>
  <c r="R172" i="1"/>
  <c r="R278" i="1"/>
  <c r="R100" i="1"/>
  <c r="R136" i="1"/>
  <c r="R244" i="1"/>
  <c r="R120" i="1"/>
  <c r="R250" i="1"/>
  <c r="R66" i="1"/>
  <c r="R86" i="1"/>
  <c r="R101" i="1"/>
  <c r="R141" i="1"/>
  <c r="R97" i="1"/>
  <c r="R160" i="1"/>
  <c r="R111" i="1"/>
  <c r="R200" i="1"/>
  <c r="R92" i="1"/>
  <c r="R187" i="1"/>
  <c r="R266" i="1"/>
  <c r="R190" i="1"/>
  <c r="R227" i="1"/>
  <c r="R55" i="1"/>
  <c r="R118" i="1"/>
  <c r="R87" i="1"/>
  <c r="R85" i="1"/>
  <c r="R127" i="1"/>
  <c r="R142" i="1"/>
  <c r="R258" i="1"/>
  <c r="R75" i="1"/>
  <c r="R218" i="1"/>
  <c r="R184" i="1"/>
  <c r="R170" i="1"/>
  <c r="R282" i="1"/>
  <c r="R217" i="1"/>
  <c r="R221" i="1"/>
  <c r="R194" i="1"/>
  <c r="R214" i="1"/>
  <c r="R229" i="1"/>
  <c r="R153" i="1"/>
  <c r="R157" i="1"/>
  <c r="R150" i="1"/>
  <c r="R165" i="1"/>
  <c r="R74" i="1"/>
  <c r="R121" i="1"/>
  <c r="R212" i="1"/>
  <c r="R216" i="1"/>
  <c r="R108" i="1"/>
  <c r="R240" i="1"/>
  <c r="R195" i="1"/>
  <c r="R215" i="1"/>
  <c r="R91" i="1"/>
  <c r="R161" i="1"/>
  <c r="R209" i="1"/>
  <c r="R149" i="1"/>
  <c r="R73" i="1"/>
  <c r="R98" i="1"/>
  <c r="R261" i="1"/>
  <c r="R189" i="1"/>
  <c r="R272" i="1"/>
  <c r="R196" i="1"/>
  <c r="R174" i="1"/>
  <c r="R125" i="1"/>
  <c r="R268" i="1"/>
  <c r="R208" i="1"/>
  <c r="R132" i="1"/>
  <c r="R283" i="1"/>
  <c r="R139" i="1"/>
  <c r="R123" i="1"/>
  <c r="R80" i="1"/>
  <c r="R72" i="1"/>
  <c r="R247" i="1"/>
  <c r="R287" i="1"/>
  <c r="R169" i="1"/>
  <c r="R254" i="1"/>
  <c r="R289" i="1"/>
  <c r="R262" i="1"/>
  <c r="R202" i="1"/>
  <c r="R126" i="1"/>
  <c r="R163" i="1"/>
  <c r="R198" i="1"/>
  <c r="R138" i="1"/>
  <c r="R205" i="1"/>
  <c r="R134" i="1"/>
  <c r="R93" i="1"/>
  <c r="R277" i="1"/>
  <c r="R201" i="1"/>
  <c r="R269" i="1"/>
  <c r="R225" i="1"/>
  <c r="R288" i="1"/>
  <c r="R148" i="1"/>
  <c r="R152" i="1"/>
  <c r="R226" i="1"/>
  <c r="R182" i="1"/>
  <c r="R230" i="1"/>
  <c r="R222" i="1"/>
  <c r="R197" i="1"/>
  <c r="R158" i="1"/>
  <c r="R237" i="1"/>
  <c r="R257" i="1"/>
  <c r="R133" i="1"/>
  <c r="R223" i="1"/>
  <c r="R178" i="1"/>
  <c r="R140" i="1"/>
  <c r="R129" i="1"/>
  <c r="R248" i="1"/>
  <c r="R76" i="1"/>
  <c r="R65" i="1"/>
  <c r="R256" i="1"/>
  <c r="R154" i="1"/>
  <c r="R192" i="1"/>
  <c r="R253" i="1"/>
  <c r="R231" i="1"/>
  <c r="R171" i="1"/>
  <c r="R95" i="1"/>
  <c r="R116" i="1"/>
  <c r="R167" i="1"/>
  <c r="R107" i="1"/>
  <c r="R275" i="1"/>
  <c r="R103" i="1"/>
  <c r="R284" i="1"/>
  <c r="R186" i="1"/>
  <c r="R238" i="1"/>
  <c r="R114" i="1"/>
  <c r="R273" i="1"/>
  <c r="R213" i="1"/>
  <c r="R137" i="1"/>
  <c r="R143" i="1"/>
  <c r="R255" i="1"/>
  <c r="R131" i="1"/>
  <c r="R151" i="1"/>
  <c r="R243" i="1"/>
  <c r="R199" i="1"/>
  <c r="R166" i="1"/>
  <c r="R267" i="1"/>
  <c r="R270" i="1"/>
  <c r="R274" i="1"/>
  <c r="R102" i="1"/>
  <c r="R177" i="1"/>
  <c r="R286" i="1"/>
  <c r="R109" i="1"/>
  <c r="R146" i="1"/>
  <c r="R106" i="1"/>
  <c r="R233" i="1"/>
  <c r="R78" i="1"/>
  <c r="R82" i="1"/>
  <c r="R241" i="1"/>
  <c r="R183" i="1"/>
  <c r="R168" i="1"/>
  <c r="R188" i="1"/>
  <c r="R64" i="1"/>
  <c r="R181" i="1"/>
  <c r="R104" i="1"/>
  <c r="R124" i="1"/>
  <c r="R117" i="1"/>
  <c r="R228" i="1"/>
  <c r="R89" i="1"/>
  <c r="R236" i="1"/>
  <c r="R259" i="1"/>
  <c r="R279" i="1"/>
  <c r="R155" i="1"/>
  <c r="R207" i="1"/>
  <c r="R83" i="1"/>
  <c r="R290" i="1"/>
  <c r="R246" i="1"/>
  <c r="R122" i="1"/>
  <c r="R176" i="1"/>
  <c r="R224" i="1"/>
  <c r="R84" i="1"/>
  <c r="R88" i="1"/>
  <c r="R260" i="1"/>
  <c r="R220" i="1"/>
  <c r="R239" i="1"/>
  <c r="R179" i="1"/>
  <c r="R135" i="1"/>
  <c r="R156" i="1"/>
  <c r="R251" i="1"/>
  <c r="R175" i="1"/>
  <c r="R115" i="1"/>
  <c r="AY2" i="4"/>
  <c r="P169" i="1"/>
  <c r="P145" i="1"/>
  <c r="O128" i="1"/>
  <c r="S100" i="1"/>
  <c r="S101" i="1" s="1"/>
  <c r="S102" i="1" s="1"/>
  <c r="S103" i="1" s="1"/>
  <c r="S104" i="1" s="1"/>
  <c r="S105" i="1" s="1"/>
  <c r="Q100" i="1"/>
  <c r="P100" i="1"/>
  <c r="O100" i="1"/>
  <c r="O82" i="1"/>
  <c r="Q198" i="1"/>
  <c r="P198" i="1"/>
  <c r="O198" i="1"/>
  <c r="O265" i="1"/>
  <c r="P265" i="1"/>
  <c r="Q134" i="1"/>
  <c r="O134" i="1"/>
  <c r="P159" i="1"/>
  <c r="P113" i="1"/>
  <c r="S178" i="1"/>
  <c r="S179" i="1" s="1"/>
  <c r="S180" i="1" s="1"/>
  <c r="S181" i="1" s="1"/>
  <c r="S182" i="1" s="1"/>
  <c r="S183" i="1" s="1"/>
  <c r="Q178" i="1"/>
  <c r="P178" i="1"/>
  <c r="O178" i="1"/>
  <c r="Q84" i="1"/>
  <c r="O84" i="1"/>
  <c r="P84" i="1"/>
  <c r="P73" i="1"/>
  <c r="Q251" i="1"/>
  <c r="P149" i="1"/>
  <c r="P115" i="1"/>
  <c r="O89" i="1"/>
  <c r="Q89" i="1"/>
  <c r="O157" i="1"/>
  <c r="Q96" i="1"/>
  <c r="O96" i="1"/>
  <c r="P148" i="1"/>
  <c r="Q120" i="1"/>
  <c r="P120" i="1"/>
  <c r="Q144" i="1"/>
  <c r="P144" i="1"/>
  <c r="Q104" i="1"/>
  <c r="O104" i="1"/>
  <c r="P123" i="1"/>
  <c r="Q158" i="1"/>
  <c r="P158" i="1"/>
  <c r="O131" i="1"/>
  <c r="Q131" i="1"/>
  <c r="Q217" i="1"/>
  <c r="O217" i="1"/>
  <c r="Q137" i="1"/>
  <c r="Q78" i="1"/>
  <c r="Q86" i="1"/>
  <c r="O86" i="1"/>
  <c r="S142" i="1"/>
  <c r="S143" i="1" s="1"/>
  <c r="S144" i="1" s="1"/>
  <c r="S145" i="1" s="1"/>
  <c r="S146" i="1" s="1"/>
  <c r="S147" i="1" s="1"/>
  <c r="O142" i="1"/>
  <c r="P98" i="1"/>
  <c r="Q98" i="1"/>
  <c r="P231" i="1"/>
  <c r="Q182" i="1"/>
  <c r="O182" i="1"/>
  <c r="O143" i="1"/>
  <c r="P143" i="1"/>
  <c r="Q141" i="1"/>
  <c r="P141" i="1"/>
  <c r="P81" i="1"/>
  <c r="O81" i="1"/>
  <c r="O116" i="1"/>
  <c r="Q112" i="1"/>
  <c r="S112" i="1"/>
  <c r="S113" i="1" s="1"/>
  <c r="S114" i="1" s="1"/>
  <c r="S115" i="1" s="1"/>
  <c r="S116" i="1" s="1"/>
  <c r="S117" i="1" s="1"/>
  <c r="O112" i="1"/>
  <c r="O176" i="1"/>
  <c r="Q121" i="1"/>
  <c r="O121" i="1"/>
  <c r="Q275" i="1"/>
  <c r="P275" i="1"/>
  <c r="O275" i="1"/>
  <c r="P105" i="1"/>
  <c r="Q111" i="1"/>
  <c r="P111" i="1"/>
  <c r="O111" i="1"/>
  <c r="P152" i="1"/>
  <c r="P83" i="1"/>
  <c r="Q83" i="1"/>
  <c r="Q174" i="1"/>
  <c r="S130" i="1"/>
  <c r="S131" i="1" s="1"/>
  <c r="S132" i="1" s="1"/>
  <c r="S133" i="1" s="1"/>
  <c r="S134" i="1" s="1"/>
  <c r="S135" i="1" s="1"/>
  <c r="P130" i="1"/>
  <c r="Q130" i="1"/>
  <c r="P122" i="1"/>
  <c r="S154" i="1"/>
  <c r="S155" i="1" s="1"/>
  <c r="S156" i="1" s="1"/>
  <c r="S157" i="1" s="1"/>
  <c r="S158" i="1" s="1"/>
  <c r="S159" i="1" s="1"/>
  <c r="O154" i="1"/>
  <c r="P75" i="1"/>
  <c r="Q177" i="1"/>
  <c r="O177" i="1"/>
  <c r="P177" i="1"/>
  <c r="Q222" i="1"/>
  <c r="O133" i="1"/>
  <c r="O85" i="1"/>
  <c r="P74" i="1"/>
  <c r="O74" i="1"/>
  <c r="Q74" i="1"/>
  <c r="O255" i="1"/>
  <c r="Q164" i="1"/>
  <c r="O164" i="1"/>
  <c r="P164" i="1"/>
  <c r="P193" i="1"/>
  <c r="P76" i="1"/>
  <c r="P163" i="1"/>
  <c r="Q108" i="1"/>
  <c r="O108" i="1"/>
  <c r="P108" i="1"/>
  <c r="O93" i="1"/>
  <c r="Q201" i="1"/>
  <c r="O201" i="1"/>
  <c r="P201" i="1"/>
  <c r="P253" i="1"/>
  <c r="Q253" i="1"/>
  <c r="S226" i="1"/>
  <c r="S227" i="1" s="1"/>
  <c r="S228" i="1" s="1"/>
  <c r="S229" i="1" s="1"/>
  <c r="S230" i="1" s="1"/>
  <c r="S231" i="1" s="1"/>
  <c r="O226" i="1"/>
  <c r="P226" i="1"/>
  <c r="Q259" i="1"/>
  <c r="P259" i="1"/>
  <c r="O259" i="1"/>
  <c r="O165" i="1"/>
  <c r="P165" i="1"/>
  <c r="O287" i="1"/>
  <c r="P287" i="1"/>
  <c r="Q151" i="1"/>
  <c r="Q267" i="1"/>
  <c r="P187" i="1"/>
  <c r="P240" i="1"/>
  <c r="Q244" i="1"/>
  <c r="O244" i="1"/>
  <c r="P244" i="1"/>
  <c r="P185" i="1"/>
  <c r="Q243" i="1"/>
  <c r="O243" i="1"/>
  <c r="P200" i="1"/>
  <c r="Q277" i="1"/>
  <c r="O204" i="1"/>
  <c r="Q204" i="1"/>
  <c r="P204" i="1"/>
  <c r="O194" i="1"/>
  <c r="Q181" i="1"/>
  <c r="O239" i="1"/>
  <c r="P239" i="1"/>
  <c r="Q234" i="1"/>
  <c r="P229" i="1"/>
  <c r="P196" i="1"/>
  <c r="Q242" i="1"/>
  <c r="P242" i="1"/>
  <c r="Q254" i="1"/>
  <c r="O254" i="1"/>
  <c r="P199" i="1"/>
  <c r="O199" i="1"/>
  <c r="O281" i="1"/>
  <c r="O261" i="1"/>
  <c r="P261" i="1"/>
  <c r="Q261" i="1"/>
  <c r="P269" i="1"/>
  <c r="O286" i="1"/>
  <c r="Q266" i="1"/>
  <c r="P266" i="1"/>
  <c r="Q283" i="1"/>
  <c r="P283" i="1"/>
  <c r="O249" i="1"/>
  <c r="P249" i="1"/>
  <c r="Q249" i="1"/>
  <c r="S238" i="1"/>
  <c r="S239" i="1" s="1"/>
  <c r="S240" i="1" s="1"/>
  <c r="S241" i="1" s="1"/>
  <c r="S242" i="1" s="1"/>
  <c r="S243" i="1" s="1"/>
  <c r="P238" i="1"/>
  <c r="S274" i="1"/>
  <c r="S275" i="1" s="1"/>
  <c r="S276" i="1" s="1"/>
  <c r="S277" i="1" s="1"/>
  <c r="S278" i="1" s="1"/>
  <c r="S279" i="1" s="1"/>
  <c r="O274" i="1"/>
  <c r="P274" i="1"/>
  <c r="S202" i="1"/>
  <c r="S203" i="1" s="1"/>
  <c r="S204" i="1" s="1"/>
  <c r="S205" i="1" s="1"/>
  <c r="S206" i="1" s="1"/>
  <c r="S207" i="1" s="1"/>
  <c r="Q202" i="1"/>
  <c r="O202" i="1"/>
  <c r="Q170" i="1"/>
  <c r="O180" i="1"/>
  <c r="Q180" i="1"/>
  <c r="Q213" i="1"/>
  <c r="P205" i="1"/>
  <c r="O205" i="1"/>
  <c r="Q186" i="1"/>
  <c r="P186" i="1"/>
  <c r="Q247" i="1"/>
  <c r="O247" i="1"/>
  <c r="P247" i="1"/>
  <c r="O209" i="1"/>
  <c r="Q290" i="1"/>
  <c r="P290" i="1"/>
  <c r="P211" i="1"/>
  <c r="O285" i="1"/>
  <c r="P285" i="1"/>
  <c r="Q285" i="1"/>
  <c r="Q288" i="1"/>
  <c r="P288" i="1"/>
  <c r="Q248" i="1"/>
  <c r="Q258" i="1"/>
  <c r="P258" i="1"/>
  <c r="S262" i="1"/>
  <c r="S263" i="1" s="1"/>
  <c r="S264" i="1" s="1"/>
  <c r="S265" i="1" s="1"/>
  <c r="S266" i="1" s="1"/>
  <c r="S267" i="1" s="1"/>
  <c r="Q262" i="1"/>
  <c r="P175" i="1"/>
  <c r="O175" i="1"/>
  <c r="O210" i="1"/>
  <c r="Q257" i="1"/>
  <c r="P230" i="1"/>
  <c r="P282" i="1"/>
  <c r="Q278" i="1"/>
  <c r="O278" i="1"/>
  <c r="O206" i="1"/>
  <c r="P206" i="1"/>
  <c r="Q124" i="1"/>
  <c r="S125" i="1"/>
  <c r="S126" i="1" s="1"/>
  <c r="S127" i="1" s="1"/>
  <c r="S128" i="1" s="1"/>
  <c r="S129" i="1" s="1"/>
  <c r="O124" i="1"/>
  <c r="P124" i="1"/>
  <c r="E292" i="1"/>
  <c r="I298" i="1"/>
  <c r="C292" i="1"/>
  <c r="N292" i="1"/>
  <c r="Q297" i="1" s="1"/>
  <c r="L292" i="1"/>
  <c r="P295" i="1" s="1"/>
  <c r="E298" i="1"/>
  <c r="M298" i="1"/>
  <c r="Q302" i="1" s="1"/>
  <c r="I292" i="1"/>
  <c r="P292" i="1" s="1"/>
  <c r="J298" i="1"/>
  <c r="Q299" i="1" s="1"/>
  <c r="N298" i="1"/>
  <c r="Q303" i="1" s="1"/>
  <c r="C298" i="1"/>
  <c r="BA2" i="4"/>
  <c r="AZ2" i="4"/>
  <c r="K298" i="1"/>
  <c r="P300" i="1" s="1"/>
  <c r="M292" i="1"/>
  <c r="Q296" i="1" s="1"/>
  <c r="D292" i="1"/>
  <c r="J292" i="1"/>
  <c r="Q293" i="1" s="1"/>
  <c r="L298" i="1"/>
  <c r="Q301" i="1" s="1"/>
  <c r="D298" i="1"/>
  <c r="K292" i="1"/>
  <c r="R294" i="1"/>
  <c r="R300" i="1"/>
  <c r="R293" i="1"/>
  <c r="R298" i="1"/>
  <c r="R303" i="1"/>
  <c r="R299" i="1"/>
  <c r="R302" i="1"/>
  <c r="R295" i="1"/>
  <c r="R296" i="1"/>
  <c r="R301" i="1"/>
  <c r="R297" i="1"/>
  <c r="R292" i="1"/>
  <c r="O295" i="1"/>
  <c r="P293" i="1"/>
  <c r="E304" i="1"/>
  <c r="K304" i="1"/>
  <c r="P306" i="1" s="1"/>
  <c r="N304" i="1"/>
  <c r="P309" i="1" s="1"/>
  <c r="C304" i="1"/>
  <c r="M304" i="1"/>
  <c r="I304" i="1"/>
  <c r="Q304" i="1" s="1"/>
  <c r="D304" i="1"/>
  <c r="J304" i="1"/>
  <c r="P305" i="1" s="1"/>
  <c r="L304" i="1"/>
  <c r="P307" i="1" s="1"/>
  <c r="R314" i="1"/>
  <c r="BB2" i="4"/>
  <c r="R308" i="1"/>
  <c r="R311" i="1"/>
  <c r="R304" i="1"/>
  <c r="R310" i="1"/>
  <c r="R305" i="1"/>
  <c r="R309" i="1"/>
  <c r="R307" i="1"/>
  <c r="R313" i="1"/>
  <c r="R306" i="1"/>
  <c r="R312" i="1"/>
  <c r="R315" i="1"/>
  <c r="E316" i="1"/>
  <c r="J316" i="1"/>
  <c r="O317" i="1" s="1"/>
  <c r="C316" i="1"/>
  <c r="K310" i="1"/>
  <c r="K316" i="1"/>
  <c r="BD2" i="4"/>
  <c r="L316" i="1"/>
  <c r="O319" i="1" s="1"/>
  <c r="BC2" i="4"/>
  <c r="M316" i="1"/>
  <c r="O320" i="1" s="1"/>
  <c r="E310" i="1"/>
  <c r="C310" i="1"/>
  <c r="N316" i="1"/>
  <c r="P321" i="1" s="1"/>
  <c r="I310" i="1"/>
  <c r="J310" i="1"/>
  <c r="Q311" i="1" s="1"/>
  <c r="L310" i="1"/>
  <c r="P313" i="1" s="1"/>
  <c r="D316" i="1"/>
  <c r="I316" i="1"/>
  <c r="Q316" i="1" s="1"/>
  <c r="M310" i="1"/>
  <c r="O314" i="1" s="1"/>
  <c r="D310" i="1"/>
  <c r="N310" i="1"/>
  <c r="O315" i="1" s="1"/>
  <c r="O306" i="1"/>
  <c r="P319" i="1"/>
  <c r="R320" i="1"/>
  <c r="R318" i="1"/>
  <c r="R316" i="1"/>
  <c r="R321" i="1"/>
  <c r="R317" i="1"/>
  <c r="R319" i="1"/>
  <c r="Q315" i="1"/>
  <c r="P315" i="1"/>
  <c r="Q312" i="1"/>
  <c r="R330" i="1"/>
  <c r="R326" i="1"/>
  <c r="R332" i="1"/>
  <c r="R329" i="1"/>
  <c r="R331" i="1"/>
  <c r="R327" i="1"/>
  <c r="R325" i="1"/>
  <c r="R323" i="1"/>
  <c r="E322" i="1"/>
  <c r="K322" i="1"/>
  <c r="L322" i="1"/>
  <c r="Q325" i="1" s="1"/>
  <c r="M328" i="1"/>
  <c r="Q332" i="1" s="1"/>
  <c r="I328" i="1"/>
  <c r="Q328" i="1" s="1"/>
  <c r="N328" i="1"/>
  <c r="P333" i="1" s="1"/>
  <c r="J328" i="1"/>
  <c r="D322" i="1"/>
  <c r="BE2" i="4"/>
  <c r="M322" i="1"/>
  <c r="D328" i="1"/>
  <c r="J322" i="1"/>
  <c r="K328" i="1"/>
  <c r="C322" i="1"/>
  <c r="C328" i="1"/>
  <c r="L328" i="1"/>
  <c r="I322" i="1"/>
  <c r="P322" i="1" s="1"/>
  <c r="N322" i="1"/>
  <c r="O327" i="1" s="1"/>
  <c r="E328" i="1"/>
  <c r="R333" i="1"/>
  <c r="R322" i="1"/>
  <c r="R328" i="1"/>
  <c r="R324" i="1"/>
  <c r="O332" i="1"/>
  <c r="Q327" i="1"/>
  <c r="P327" i="1"/>
  <c r="R345" i="1"/>
  <c r="R336" i="1"/>
  <c r="R343" i="1"/>
  <c r="R334" i="1"/>
  <c r="R337" i="1"/>
  <c r="R342" i="1"/>
  <c r="R339" i="1"/>
  <c r="R344" i="1"/>
  <c r="R335" i="1"/>
  <c r="R338" i="1"/>
  <c r="R340" i="1"/>
  <c r="R341" i="1"/>
  <c r="K340" i="1"/>
  <c r="P342" i="1" s="1"/>
  <c r="E340" i="1"/>
  <c r="E334" i="1"/>
  <c r="I334" i="1"/>
  <c r="O334" i="1" s="1"/>
  <c r="J340" i="1"/>
  <c r="BG2" i="4"/>
  <c r="J334" i="1"/>
  <c r="L334" i="1"/>
  <c r="Q337" i="1" s="1"/>
  <c r="C334" i="1"/>
  <c r="I340" i="1"/>
  <c r="S340" i="1" s="1"/>
  <c r="S341" i="1" s="1"/>
  <c r="S342" i="1" s="1"/>
  <c r="S343" i="1" s="1"/>
  <c r="S344" i="1" s="1"/>
  <c r="S345" i="1" s="1"/>
  <c r="D334" i="1"/>
  <c r="M340" i="1"/>
  <c r="Q344" i="1" s="1"/>
  <c r="N334" i="1"/>
  <c r="Q339" i="1" s="1"/>
  <c r="D340" i="1"/>
  <c r="K334" i="1"/>
  <c r="P336" i="1" s="1"/>
  <c r="BH2" i="4"/>
  <c r="M334" i="1"/>
  <c r="O338" i="1" s="1"/>
  <c r="C340" i="1"/>
  <c r="N340" i="1"/>
  <c r="P345" i="1" s="1"/>
  <c r="L340" i="1"/>
  <c r="P343" i="1" s="1"/>
  <c r="P334" i="1"/>
  <c r="P340" i="1"/>
  <c r="O340" i="1"/>
  <c r="P337" i="1"/>
  <c r="O341" i="1"/>
  <c r="BF2" i="4"/>
  <c r="BL2" i="4"/>
  <c r="I364" i="1"/>
  <c r="O364" i="1" s="1"/>
  <c r="J358" i="1"/>
  <c r="P359" i="1" s="1"/>
  <c r="N358" i="1"/>
  <c r="C352" i="1"/>
  <c r="L358" i="1"/>
  <c r="O361" i="1" s="1"/>
  <c r="K364" i="1"/>
  <c r="O366" i="1" s="1"/>
  <c r="D358" i="1"/>
  <c r="BK2" i="4"/>
  <c r="D346" i="1"/>
  <c r="J346" i="1"/>
  <c r="P347" i="1" s="1"/>
  <c r="E352" i="1"/>
  <c r="I346" i="1"/>
  <c r="O346" i="1" s="1"/>
  <c r="E346" i="1"/>
  <c r="D352" i="1"/>
  <c r="K346" i="1"/>
  <c r="Q348" i="1" s="1"/>
  <c r="L364" i="1"/>
  <c r="P367" i="1" s="1"/>
  <c r="BI2" i="4"/>
  <c r="N346" i="1"/>
  <c r="Q351" i="1" s="1"/>
  <c r="G364" i="1"/>
  <c r="K352" i="1"/>
  <c r="M358" i="1"/>
  <c r="P362" i="1" s="1"/>
  <c r="E364" i="1"/>
  <c r="D364" i="1"/>
  <c r="J352" i="1"/>
  <c r="I358" i="1"/>
  <c r="S358" i="1" s="1"/>
  <c r="S359" i="1" s="1"/>
  <c r="S360" i="1" s="1"/>
  <c r="S361" i="1" s="1"/>
  <c r="S362" i="1" s="1"/>
  <c r="S363" i="1" s="1"/>
  <c r="L346" i="1"/>
  <c r="Q349" i="1" s="1"/>
  <c r="BJ2" i="4"/>
  <c r="C358" i="1"/>
  <c r="N352" i="1"/>
  <c r="C346" i="1"/>
  <c r="K358" i="1"/>
  <c r="Q360" i="1" s="1"/>
  <c r="E358" i="1"/>
  <c r="M364" i="1"/>
  <c r="P368" i="1" s="1"/>
  <c r="N364" i="1"/>
  <c r="O369" i="1" s="1"/>
  <c r="I352" i="1"/>
  <c r="S352" i="1" s="1"/>
  <c r="S353" i="1" s="1"/>
  <c r="S354" i="1" s="1"/>
  <c r="S355" i="1" s="1"/>
  <c r="S356" i="1" s="1"/>
  <c r="S357" i="1" s="1"/>
  <c r="M352" i="1"/>
  <c r="M346" i="1"/>
  <c r="O350" i="1" s="1"/>
  <c r="L352" i="1"/>
  <c r="P355" i="1" s="1"/>
  <c r="J364" i="1"/>
  <c r="P365" i="1" s="1"/>
  <c r="C364" i="1"/>
  <c r="R350" i="1"/>
  <c r="R358" i="1"/>
  <c r="R366" i="1"/>
  <c r="R360" i="1"/>
  <c r="R364" i="1"/>
  <c r="R351" i="1"/>
  <c r="R356" i="1"/>
  <c r="R368" i="1"/>
  <c r="R357" i="1"/>
  <c r="R369" i="1"/>
  <c r="R359" i="1"/>
  <c r="R348" i="1"/>
  <c r="R347" i="1"/>
  <c r="R355" i="1"/>
  <c r="R362" i="1"/>
  <c r="R353" i="1"/>
  <c r="R361" i="1"/>
  <c r="R352" i="1"/>
  <c r="R365" i="1"/>
  <c r="R349" i="1"/>
  <c r="R363" i="1"/>
  <c r="R346" i="1"/>
  <c r="R354" i="1"/>
  <c r="R367" i="1"/>
  <c r="O360" i="1"/>
  <c r="O367" i="1"/>
  <c r="S346" i="1"/>
  <c r="S347" i="1" s="1"/>
  <c r="S348" i="1" s="1"/>
  <c r="S349" i="1" s="1"/>
  <c r="S350" i="1" s="1"/>
  <c r="S351" i="1" s="1"/>
  <c r="Z95" i="10"/>
  <c r="W95" i="10" s="1"/>
  <c r="Z90" i="10"/>
  <c r="W90" i="10" s="1"/>
  <c r="Z93" i="10"/>
  <c r="W93" i="10" s="1"/>
  <c r="Z112" i="10"/>
  <c r="W112" i="10" s="1"/>
  <c r="Z100" i="10"/>
  <c r="W100" i="10" s="1"/>
  <c r="Z98" i="10"/>
  <c r="W98" i="10" s="1"/>
  <c r="Z89" i="10"/>
  <c r="W89" i="10" s="1"/>
  <c r="Z99" i="10"/>
  <c r="W99" i="10" s="1"/>
  <c r="Z97" i="10"/>
  <c r="W97" i="10" s="1"/>
  <c r="Z91" i="10"/>
  <c r="W91" i="10" s="1"/>
  <c r="O79" i="10"/>
  <c r="Z79" i="10" s="1"/>
  <c r="W79" i="10" s="1"/>
  <c r="Q350" i="1"/>
  <c r="O349" i="1"/>
  <c r="P351" i="1"/>
  <c r="P348" i="1"/>
  <c r="O347" i="1"/>
  <c r="P350" i="1" l="1"/>
  <c r="O345" i="1"/>
  <c r="Q358" i="1"/>
  <c r="Q369" i="1"/>
  <c r="Q364" i="1"/>
  <c r="Q334" i="1"/>
  <c r="O13" i="1"/>
  <c r="Q42" i="1"/>
  <c r="P361" i="1"/>
  <c r="Q343" i="1"/>
  <c r="P317" i="1"/>
  <c r="P45" i="1"/>
  <c r="F827" i="5"/>
  <c r="O793" i="5" s="1"/>
  <c r="G118" i="1" s="1"/>
  <c r="O339" i="1"/>
  <c r="S328" i="1"/>
  <c r="S329" i="1" s="1"/>
  <c r="S330" i="1" s="1"/>
  <c r="S331" i="1" s="1"/>
  <c r="S332" i="1" s="1"/>
  <c r="S333" i="1" s="1"/>
  <c r="S316" i="1"/>
  <c r="S317" i="1" s="1"/>
  <c r="S318" i="1" s="1"/>
  <c r="S319" i="1" s="1"/>
  <c r="S320" i="1" s="1"/>
  <c r="S321" i="1" s="1"/>
  <c r="Q15" i="1"/>
  <c r="Q347" i="1"/>
  <c r="O351" i="1"/>
  <c r="P369" i="1"/>
  <c r="P349" i="1"/>
  <c r="O337" i="1"/>
  <c r="P339" i="1"/>
  <c r="Q338" i="1"/>
  <c r="Q317" i="1"/>
  <c r="P316" i="1"/>
  <c r="Q292" i="1"/>
  <c r="O301" i="1"/>
  <c r="P72" i="1"/>
  <c r="P54" i="1"/>
  <c r="Q48" i="1"/>
  <c r="P42" i="1"/>
  <c r="P43" i="1"/>
  <c r="P32" i="1"/>
  <c r="P34" i="1"/>
  <c r="P11" i="1"/>
  <c r="O316" i="1"/>
  <c r="O296" i="1"/>
  <c r="Q65" i="1"/>
  <c r="Q45" i="1"/>
  <c r="Q43" i="1"/>
  <c r="O39" i="1"/>
  <c r="Q34" i="1"/>
  <c r="O279" i="1"/>
  <c r="P279" i="1"/>
  <c r="P101" i="1"/>
  <c r="O101" i="1"/>
  <c r="O110" i="1"/>
  <c r="Q110" i="1"/>
  <c r="P97" i="1"/>
  <c r="Q97" i="1"/>
  <c r="Q106" i="1"/>
  <c r="P106" i="1"/>
  <c r="O106" i="1"/>
  <c r="P70" i="1"/>
  <c r="O70" i="1"/>
  <c r="Q17" i="1"/>
  <c r="O17" i="1"/>
  <c r="P21" i="1"/>
  <c r="O21" i="1"/>
  <c r="Q21" i="1"/>
  <c r="Q23" i="1"/>
  <c r="P23" i="1"/>
  <c r="O23" i="1"/>
  <c r="F651" i="5"/>
  <c r="O617" i="5" s="1"/>
  <c r="G94" i="1" s="1"/>
  <c r="F739" i="5"/>
  <c r="O705" i="5" s="1"/>
  <c r="G106" i="1" s="1"/>
  <c r="F1663" i="5"/>
  <c r="O1629" i="5" s="1"/>
  <c r="G232" i="1" s="1"/>
  <c r="F2587" i="5"/>
  <c r="O2553" i="5" s="1"/>
  <c r="G358" i="1" s="1"/>
  <c r="C2631" i="5"/>
  <c r="N2597" i="5" s="1"/>
  <c r="F364" i="1" s="1"/>
  <c r="O368" i="1"/>
  <c r="O348" i="1"/>
  <c r="P364" i="1"/>
  <c r="Q361" i="1"/>
  <c r="O328" i="1"/>
  <c r="S322" i="1"/>
  <c r="S323" i="1" s="1"/>
  <c r="S324" i="1" s="1"/>
  <c r="S325" i="1" s="1"/>
  <c r="S326" i="1" s="1"/>
  <c r="S327" i="1" s="1"/>
  <c r="Q159" i="1"/>
  <c r="O159" i="1"/>
  <c r="Q210" i="1"/>
  <c r="P210" i="1"/>
  <c r="F475" i="5"/>
  <c r="O441" i="5" s="1"/>
  <c r="G70" i="1" s="1"/>
  <c r="F519" i="5"/>
  <c r="O485" i="5" s="1"/>
  <c r="G76" i="1" s="1"/>
  <c r="F1355" i="5"/>
  <c r="O1321" i="5" s="1"/>
  <c r="G190" i="1" s="1"/>
  <c r="F1443" i="5"/>
  <c r="O1409" i="5" s="1"/>
  <c r="G202" i="1" s="1"/>
  <c r="F1531" i="5"/>
  <c r="O1497" i="5" s="1"/>
  <c r="G214" i="1" s="1"/>
  <c r="F2235" i="5"/>
  <c r="O2201" i="5" s="1"/>
  <c r="G310" i="1" s="1"/>
  <c r="F2367" i="5"/>
  <c r="O2333" i="5" s="1"/>
  <c r="G328" i="1" s="1"/>
  <c r="Q368" i="1"/>
  <c r="S364" i="1"/>
  <c r="S365" i="1" s="1"/>
  <c r="S366" i="1" s="1"/>
  <c r="S367" i="1" s="1"/>
  <c r="S368" i="1" s="1"/>
  <c r="S369" i="1" s="1"/>
  <c r="Q318" i="1"/>
  <c r="P318" i="1"/>
  <c r="Q101" i="1"/>
  <c r="O181" i="1"/>
  <c r="P181" i="1"/>
  <c r="O195" i="1"/>
  <c r="P195" i="1"/>
  <c r="Q195" i="1"/>
  <c r="Q209" i="1"/>
  <c r="P209" i="1"/>
  <c r="Q211" i="1"/>
  <c r="O211" i="1"/>
  <c r="F255" i="5"/>
  <c r="O221" i="5" s="1"/>
  <c r="G40" i="1" s="1"/>
  <c r="F1179" i="5"/>
  <c r="O1145" i="5" s="1"/>
  <c r="G166" i="1" s="1"/>
  <c r="F1223" i="5"/>
  <c r="O1189" i="5" s="1"/>
  <c r="G172" i="1" s="1"/>
  <c r="F2059" i="5"/>
  <c r="O2025" i="5" s="1"/>
  <c r="G286" i="1" s="1"/>
  <c r="F2147" i="5"/>
  <c r="O2113" i="5" s="1"/>
  <c r="G298" i="1" s="1"/>
  <c r="Q322" i="1"/>
  <c r="H69" i="2"/>
  <c r="O335" i="1"/>
  <c r="Q335" i="1"/>
  <c r="Q323" i="1"/>
  <c r="P323" i="1"/>
  <c r="Q308" i="1"/>
  <c r="P308" i="1"/>
  <c r="P294" i="1"/>
  <c r="O294" i="1"/>
  <c r="Q294" i="1"/>
  <c r="S106" i="1"/>
  <c r="S107" i="1" s="1"/>
  <c r="S108" i="1" s="1"/>
  <c r="S109" i="1" s="1"/>
  <c r="S110" i="1" s="1"/>
  <c r="S111" i="1" s="1"/>
  <c r="Q365" i="1"/>
  <c r="P328" i="1"/>
  <c r="O323" i="1"/>
  <c r="Q320" i="1"/>
  <c r="O308" i="1"/>
  <c r="O151" i="1"/>
  <c r="P110" i="1"/>
  <c r="P137" i="1"/>
  <c r="O137" i="1"/>
  <c r="Q240" i="1"/>
  <c r="O240" i="1"/>
  <c r="P277" i="1"/>
  <c r="O277" i="1"/>
  <c r="Q197" i="1"/>
  <c r="O197" i="1"/>
  <c r="P197" i="1"/>
  <c r="Q192" i="1"/>
  <c r="O192" i="1"/>
  <c r="P192" i="1"/>
  <c r="P161" i="1"/>
  <c r="O161" i="1"/>
  <c r="Q161" i="1"/>
  <c r="O221" i="1"/>
  <c r="Q221" i="1"/>
  <c r="P221" i="1"/>
  <c r="P170" i="1"/>
  <c r="O170" i="1"/>
  <c r="O213" i="1"/>
  <c r="P213" i="1"/>
  <c r="Q69" i="1"/>
  <c r="P69" i="1"/>
  <c r="O69" i="1"/>
  <c r="P60" i="1"/>
  <c r="O60" i="1"/>
  <c r="Q60" i="1"/>
  <c r="C79" i="5"/>
  <c r="N45" i="5" s="1"/>
  <c r="F16" i="1" s="1"/>
  <c r="C35" i="5"/>
  <c r="N1" i="5" s="1"/>
  <c r="F10" i="1" s="1"/>
  <c r="F123" i="5"/>
  <c r="O89" i="5" s="1"/>
  <c r="G22" i="1" s="1"/>
  <c r="F959" i="5"/>
  <c r="O925" i="5" s="1"/>
  <c r="G136" i="1" s="1"/>
  <c r="F1883" i="5"/>
  <c r="O1849" i="5" s="1"/>
  <c r="G262" i="1" s="1"/>
  <c r="F1927" i="5"/>
  <c r="O1893" i="5" s="1"/>
  <c r="G268" i="1" s="1"/>
  <c r="E35" i="6"/>
  <c r="F211" i="5"/>
  <c r="O177" i="5" s="1"/>
  <c r="G34" i="1" s="1"/>
  <c r="F431" i="5"/>
  <c r="O397" i="5" s="1"/>
  <c r="G64" i="1" s="1"/>
  <c r="F695" i="5"/>
  <c r="O661" i="5" s="1"/>
  <c r="G100" i="1" s="1"/>
  <c r="F915" i="5"/>
  <c r="O881" i="5" s="1"/>
  <c r="G130" i="1" s="1"/>
  <c r="F1135" i="5"/>
  <c r="O1101" i="5" s="1"/>
  <c r="G160" i="1" s="1"/>
  <c r="F1399" i="5"/>
  <c r="O1365" i="5" s="1"/>
  <c r="G196" i="1" s="1"/>
  <c r="F1619" i="5"/>
  <c r="O1585" i="5" s="1"/>
  <c r="G226" i="1" s="1"/>
  <c r="F1839" i="5"/>
  <c r="O1805" i="5" s="1"/>
  <c r="G256" i="1" s="1"/>
  <c r="F2103" i="5"/>
  <c r="O2069" i="5" s="1"/>
  <c r="G292" i="1" s="1"/>
  <c r="F2323" i="5"/>
  <c r="O2289" i="5" s="1"/>
  <c r="G322" i="1" s="1"/>
  <c r="F2543" i="5"/>
  <c r="O2509" i="5" s="1"/>
  <c r="G352" i="1" s="1"/>
  <c r="P50" i="1"/>
  <c r="O44" i="1"/>
  <c r="F167" i="5"/>
  <c r="O133" i="5" s="1"/>
  <c r="G28" i="1" s="1"/>
  <c r="F387" i="5"/>
  <c r="O353" i="5" s="1"/>
  <c r="G58" i="1" s="1"/>
  <c r="F607" i="5"/>
  <c r="O573" i="5" s="1"/>
  <c r="G88" i="1" s="1"/>
  <c r="F871" i="5"/>
  <c r="O837" i="5" s="1"/>
  <c r="G124" i="1" s="1"/>
  <c r="F1091" i="5"/>
  <c r="O1057" i="5" s="1"/>
  <c r="G154" i="1" s="1"/>
  <c r="F1311" i="5"/>
  <c r="O1277" i="5" s="1"/>
  <c r="G184" i="1" s="1"/>
  <c r="F1575" i="5"/>
  <c r="O1541" i="5" s="1"/>
  <c r="G220" i="1" s="1"/>
  <c r="F1795" i="5"/>
  <c r="O1761" i="5" s="1"/>
  <c r="G250" i="1" s="1"/>
  <c r="F2015" i="5"/>
  <c r="O1981" i="5" s="1"/>
  <c r="G280" i="1" s="1"/>
  <c r="F2279" i="5"/>
  <c r="O2245" i="5" s="1"/>
  <c r="G316" i="1" s="1"/>
  <c r="F2499" i="5"/>
  <c r="O2465" i="5" s="1"/>
  <c r="G346" i="1" s="1"/>
  <c r="S58" i="1"/>
  <c r="S59" i="1" s="1"/>
  <c r="S60" i="1" s="1"/>
  <c r="S61" i="1" s="1"/>
  <c r="S62" i="1" s="1"/>
  <c r="S63" i="1" s="1"/>
  <c r="O50" i="1"/>
  <c r="P35" i="1"/>
  <c r="F35" i="5"/>
  <c r="O1" i="5" s="1"/>
  <c r="G10" i="1" s="1"/>
  <c r="F343" i="5"/>
  <c r="O309" i="5" s="1"/>
  <c r="G52" i="1" s="1"/>
  <c r="F563" i="5"/>
  <c r="O529" i="5" s="1"/>
  <c r="G82" i="1" s="1"/>
  <c r="F783" i="5"/>
  <c r="O749" i="5" s="1"/>
  <c r="G112" i="1" s="1"/>
  <c r="F1047" i="5"/>
  <c r="O1013" i="5" s="1"/>
  <c r="G148" i="1" s="1"/>
  <c r="F1267" i="5"/>
  <c r="O1233" i="5" s="1"/>
  <c r="G178" i="1" s="1"/>
  <c r="F1487" i="5"/>
  <c r="O1453" i="5" s="1"/>
  <c r="G208" i="1" s="1"/>
  <c r="F1751" i="5"/>
  <c r="O1717" i="5" s="1"/>
  <c r="G244" i="1" s="1"/>
  <c r="F1971" i="5"/>
  <c r="O1937" i="5" s="1"/>
  <c r="G274" i="1" s="1"/>
  <c r="F2191" i="5"/>
  <c r="O2157" i="5" s="1"/>
  <c r="G304" i="1" s="1"/>
  <c r="F2455" i="5"/>
  <c r="O2421" i="5" s="1"/>
  <c r="G340" i="1" s="1"/>
  <c r="Q310" i="1"/>
  <c r="S310" i="1"/>
  <c r="S311" i="1" s="1"/>
  <c r="S312" i="1" s="1"/>
  <c r="S313" i="1" s="1"/>
  <c r="S314" i="1" s="1"/>
  <c r="S315" i="1" s="1"/>
  <c r="H364" i="1"/>
  <c r="O318" i="1"/>
  <c r="Q319" i="1"/>
  <c r="S304" i="1"/>
  <c r="S305" i="1" s="1"/>
  <c r="S306" i="1" s="1"/>
  <c r="S307" i="1" s="1"/>
  <c r="S308" i="1" s="1"/>
  <c r="S309" i="1" s="1"/>
  <c r="O309" i="1"/>
  <c r="Q307" i="1"/>
  <c r="O307" i="1"/>
  <c r="S292" i="1"/>
  <c r="S293" i="1" s="1"/>
  <c r="S294" i="1" s="1"/>
  <c r="S295" i="1" s="1"/>
  <c r="S296" i="1" s="1"/>
  <c r="S297" i="1" s="1"/>
  <c r="Q223" i="1"/>
  <c r="Q163" i="1"/>
  <c r="O193" i="1"/>
  <c r="Q85" i="1"/>
  <c r="Q75" i="1"/>
  <c r="O114" i="1"/>
  <c r="O95" i="1"/>
  <c r="O94" i="1"/>
  <c r="S94" i="1"/>
  <c r="S95" i="1" s="1"/>
  <c r="S96" i="1" s="1"/>
  <c r="S97" i="1" s="1"/>
  <c r="S98" i="1" s="1"/>
  <c r="S99" i="1" s="1"/>
  <c r="P346" i="1"/>
  <c r="Q367" i="1"/>
  <c r="O355" i="1"/>
  <c r="O365" i="1"/>
  <c r="P304" i="1"/>
  <c r="Q309" i="1"/>
  <c r="P224" i="1"/>
  <c r="O223" i="1"/>
  <c r="O155" i="1"/>
  <c r="P174" i="1"/>
  <c r="Q114" i="1"/>
  <c r="Q95" i="1"/>
  <c r="P252" i="1"/>
  <c r="O252" i="1"/>
  <c r="P194" i="1"/>
  <c r="Q194" i="1"/>
  <c r="O196" i="1"/>
  <c r="S196" i="1"/>
  <c r="S197" i="1" s="1"/>
  <c r="S198" i="1" s="1"/>
  <c r="S199" i="1" s="1"/>
  <c r="S200" i="1" s="1"/>
  <c r="S201" i="1" s="1"/>
  <c r="Q269" i="1"/>
  <c r="O269" i="1"/>
  <c r="P310" i="1"/>
  <c r="Q346" i="1"/>
  <c r="P360" i="1"/>
  <c r="Q355" i="1"/>
  <c r="Q340" i="1"/>
  <c r="O336" i="1"/>
  <c r="Q336" i="1"/>
  <c r="O310" i="1"/>
  <c r="P320" i="1"/>
  <c r="O292" i="1"/>
  <c r="Q295" i="1"/>
  <c r="P301" i="1"/>
  <c r="Q224" i="1"/>
  <c r="O248" i="1"/>
  <c r="P93" i="1"/>
  <c r="Q155" i="1"/>
  <c r="P255" i="1"/>
  <c r="O222" i="1"/>
  <c r="O152" i="1"/>
  <c r="S148" i="1"/>
  <c r="S149" i="1" s="1"/>
  <c r="S150" i="1" s="1"/>
  <c r="S151" i="1" s="1"/>
  <c r="S152" i="1" s="1"/>
  <c r="S153" i="1" s="1"/>
  <c r="O148" i="1"/>
  <c r="P227" i="1"/>
  <c r="O227" i="1"/>
  <c r="Q225" i="1"/>
  <c r="O225" i="1"/>
  <c r="Q218" i="1"/>
  <c r="P218" i="1"/>
  <c r="Q54" i="1"/>
  <c r="Q57" i="1"/>
  <c r="P36" i="1"/>
  <c r="O14" i="1"/>
  <c r="Y60" i="10"/>
  <c r="O60" i="10" s="1"/>
  <c r="Z60" i="10" s="1"/>
  <c r="W60" i="10" s="1"/>
  <c r="P51" i="1"/>
  <c r="O56" i="1"/>
  <c r="O36" i="1"/>
  <c r="O35" i="1"/>
  <c r="O18" i="1"/>
  <c r="P27" i="1"/>
  <c r="Q13" i="1"/>
  <c r="P15" i="1"/>
  <c r="Q72" i="1"/>
  <c r="Q58" i="1"/>
  <c r="Q51" i="1"/>
  <c r="Q55" i="1"/>
  <c r="Q47" i="1"/>
  <c r="O20" i="1"/>
  <c r="O27" i="1"/>
  <c r="F79" i="5"/>
  <c r="C123" i="5"/>
  <c r="N89" i="5" s="1"/>
  <c r="F22" i="1" s="1"/>
  <c r="C299" i="5"/>
  <c r="N265" i="5" s="1"/>
  <c r="F46" i="1" s="1"/>
  <c r="H46" i="1" s="1"/>
  <c r="C475" i="5"/>
  <c r="N441" i="5" s="1"/>
  <c r="F70" i="1" s="1"/>
  <c r="H70" i="1" s="1"/>
  <c r="C651" i="5"/>
  <c r="N617" i="5" s="1"/>
  <c r="F94" i="1" s="1"/>
  <c r="H94" i="1" s="1"/>
  <c r="C827" i="5"/>
  <c r="N793" i="5" s="1"/>
  <c r="F118" i="1" s="1"/>
  <c r="C1003" i="5"/>
  <c r="N969" i="5" s="1"/>
  <c r="F142" i="1" s="1"/>
  <c r="H142" i="1" s="1"/>
  <c r="C1179" i="5"/>
  <c r="N1145" i="5" s="1"/>
  <c r="F166" i="1" s="1"/>
  <c r="H166" i="1" s="1"/>
  <c r="C1355" i="5"/>
  <c r="N1321" i="5" s="1"/>
  <c r="F190" i="1" s="1"/>
  <c r="H190" i="1" s="1"/>
  <c r="C1531" i="5"/>
  <c r="N1497" i="5" s="1"/>
  <c r="F214" i="1" s="1"/>
  <c r="H214" i="1" s="1"/>
  <c r="C1707" i="5"/>
  <c r="N1673" i="5" s="1"/>
  <c r="F238" i="1" s="1"/>
  <c r="H238" i="1" s="1"/>
  <c r="C1883" i="5"/>
  <c r="N1849" i="5" s="1"/>
  <c r="F262" i="1" s="1"/>
  <c r="H262" i="1" s="1"/>
  <c r="C2059" i="5"/>
  <c r="N2025" i="5" s="1"/>
  <c r="F286" i="1" s="1"/>
  <c r="H286" i="1" s="1"/>
  <c r="C2235" i="5"/>
  <c r="N2201" i="5" s="1"/>
  <c r="F310" i="1" s="1"/>
  <c r="H310" i="1" s="1"/>
  <c r="C2411" i="5"/>
  <c r="N2377" i="5" s="1"/>
  <c r="F334" i="1" s="1"/>
  <c r="C255" i="5"/>
  <c r="N221" i="5" s="1"/>
  <c r="F40" i="1" s="1"/>
  <c r="H40" i="1" s="1"/>
  <c r="C431" i="5"/>
  <c r="N397" i="5" s="1"/>
  <c r="F64" i="1" s="1"/>
  <c r="H64" i="1" s="1"/>
  <c r="C607" i="5"/>
  <c r="N573" i="5" s="1"/>
  <c r="F88" i="1" s="1"/>
  <c r="C783" i="5"/>
  <c r="N749" i="5" s="1"/>
  <c r="F112" i="1" s="1"/>
  <c r="H112" i="1" s="1"/>
  <c r="C959" i="5"/>
  <c r="N925" i="5" s="1"/>
  <c r="F136" i="1" s="1"/>
  <c r="H136" i="1" s="1"/>
  <c r="C1135" i="5"/>
  <c r="N1101" i="5" s="1"/>
  <c r="F160" i="1" s="1"/>
  <c r="H160" i="1" s="1"/>
  <c r="C1311" i="5"/>
  <c r="N1277" i="5" s="1"/>
  <c r="F184" i="1" s="1"/>
  <c r="H184" i="1" s="1"/>
  <c r="C1487" i="5"/>
  <c r="N1453" i="5" s="1"/>
  <c r="F208" i="1" s="1"/>
  <c r="H208" i="1" s="1"/>
  <c r="C1663" i="5"/>
  <c r="N1629" i="5" s="1"/>
  <c r="F232" i="1" s="1"/>
  <c r="C1839" i="5"/>
  <c r="N1805" i="5" s="1"/>
  <c r="F256" i="1" s="1"/>
  <c r="C2015" i="5"/>
  <c r="N1981" i="5" s="1"/>
  <c r="F280" i="1" s="1"/>
  <c r="C2191" i="5"/>
  <c r="N2157" i="5" s="1"/>
  <c r="F304" i="1" s="1"/>
  <c r="H304" i="1" s="1"/>
  <c r="C2367" i="5"/>
  <c r="N2333" i="5" s="1"/>
  <c r="F328" i="1" s="1"/>
  <c r="H328" i="1" s="1"/>
  <c r="C2587" i="5"/>
  <c r="N2553" i="5" s="1"/>
  <c r="F358" i="1" s="1"/>
  <c r="H358" i="1" s="1"/>
  <c r="C211" i="5"/>
  <c r="N177" i="5" s="1"/>
  <c r="F34" i="1" s="1"/>
  <c r="C387" i="5"/>
  <c r="N353" i="5" s="1"/>
  <c r="F58" i="1" s="1"/>
  <c r="H58" i="1" s="1"/>
  <c r="C563" i="5"/>
  <c r="N529" i="5" s="1"/>
  <c r="F82" i="1" s="1"/>
  <c r="H82" i="1" s="1"/>
  <c r="C739" i="5"/>
  <c r="N705" i="5" s="1"/>
  <c r="F106" i="1" s="1"/>
  <c r="H106" i="1" s="1"/>
  <c r="C915" i="5"/>
  <c r="N881" i="5" s="1"/>
  <c r="F130" i="1" s="1"/>
  <c r="C1091" i="5"/>
  <c r="N1057" i="5" s="1"/>
  <c r="F154" i="1" s="1"/>
  <c r="C1267" i="5"/>
  <c r="N1233" i="5" s="1"/>
  <c r="F178" i="1" s="1"/>
  <c r="H178" i="1" s="1"/>
  <c r="C1443" i="5"/>
  <c r="N1409" i="5" s="1"/>
  <c r="F202" i="1" s="1"/>
  <c r="C1619" i="5"/>
  <c r="N1585" i="5" s="1"/>
  <c r="F226" i="1" s="1"/>
  <c r="H226" i="1" s="1"/>
  <c r="C1795" i="5"/>
  <c r="N1761" i="5" s="1"/>
  <c r="F250" i="1" s="1"/>
  <c r="H250" i="1" s="1"/>
  <c r="C1971" i="5"/>
  <c r="N1937" i="5" s="1"/>
  <c r="F274" i="1" s="1"/>
  <c r="C2147" i="5"/>
  <c r="N2113" i="5" s="1"/>
  <c r="F298" i="1" s="1"/>
  <c r="H298" i="1" s="1"/>
  <c r="C2323" i="5"/>
  <c r="N2289" i="5" s="1"/>
  <c r="F322" i="1" s="1"/>
  <c r="H322" i="1" s="1"/>
  <c r="C2543" i="5"/>
  <c r="N2509" i="5" s="1"/>
  <c r="F352" i="1" s="1"/>
  <c r="H352" i="1" s="1"/>
  <c r="C167" i="5"/>
  <c r="N133" i="5" s="1"/>
  <c r="F28" i="1" s="1"/>
  <c r="C343" i="5"/>
  <c r="N309" i="5" s="1"/>
  <c r="F52" i="1" s="1"/>
  <c r="C519" i="5"/>
  <c r="N485" i="5" s="1"/>
  <c r="F76" i="1" s="1"/>
  <c r="C695" i="5"/>
  <c r="N661" i="5" s="1"/>
  <c r="F100" i="1" s="1"/>
  <c r="C871" i="5"/>
  <c r="N837" i="5" s="1"/>
  <c r="F124" i="1" s="1"/>
  <c r="H124" i="1" s="1"/>
  <c r="C1047" i="5"/>
  <c r="N1013" i="5" s="1"/>
  <c r="F148" i="1" s="1"/>
  <c r="C1223" i="5"/>
  <c r="N1189" i="5" s="1"/>
  <c r="F172" i="1" s="1"/>
  <c r="C1399" i="5"/>
  <c r="N1365" i="5" s="1"/>
  <c r="F196" i="1" s="1"/>
  <c r="H196" i="1" s="1"/>
  <c r="C1575" i="5"/>
  <c r="N1541" i="5" s="1"/>
  <c r="F220" i="1" s="1"/>
  <c r="C1751" i="5"/>
  <c r="N1717" i="5" s="1"/>
  <c r="F244" i="1" s="1"/>
  <c r="H244" i="1" s="1"/>
  <c r="C1927" i="5"/>
  <c r="N1893" i="5" s="1"/>
  <c r="F268" i="1" s="1"/>
  <c r="H268" i="1" s="1"/>
  <c r="C2103" i="5"/>
  <c r="N2069" i="5" s="1"/>
  <c r="F292" i="1" s="1"/>
  <c r="H292" i="1" s="1"/>
  <c r="C2279" i="5"/>
  <c r="N2245" i="5" s="1"/>
  <c r="F316" i="1" s="1"/>
  <c r="H316" i="1" s="1"/>
  <c r="C2455" i="5"/>
  <c r="N2421" i="5" s="1"/>
  <c r="F340" i="1" s="1"/>
  <c r="H340" i="1" s="1"/>
  <c r="C2499" i="5"/>
  <c r="N2465" i="5" s="1"/>
  <c r="F346" i="1" s="1"/>
  <c r="L33" i="10"/>
  <c r="L28" i="10"/>
  <c r="O353" i="1"/>
  <c r="Q353" i="1"/>
  <c r="O298" i="1"/>
  <c r="P298" i="1"/>
  <c r="S298" i="1"/>
  <c r="S299" i="1" s="1"/>
  <c r="S300" i="1" s="1"/>
  <c r="S301" i="1" s="1"/>
  <c r="S302" i="1" s="1"/>
  <c r="S303" i="1" s="1"/>
  <c r="Q298" i="1"/>
  <c r="P91" i="1"/>
  <c r="Q91" i="1"/>
  <c r="O91" i="1"/>
  <c r="Q77" i="1"/>
  <c r="O77" i="1"/>
  <c r="S82" i="1"/>
  <c r="S83" i="1" s="1"/>
  <c r="S84" i="1" s="1"/>
  <c r="S85" i="1" s="1"/>
  <c r="S86" i="1" s="1"/>
  <c r="S87" i="1" s="1"/>
  <c r="Q82" i="1"/>
  <c r="Q113" i="1"/>
  <c r="O113" i="1"/>
  <c r="Q168" i="1"/>
  <c r="P168" i="1"/>
  <c r="Q125" i="1"/>
  <c r="P125" i="1"/>
  <c r="O127" i="1"/>
  <c r="P127" i="1"/>
  <c r="Q127" i="1"/>
  <c r="Q162" i="1"/>
  <c r="O162" i="1"/>
  <c r="Q284" i="1"/>
  <c r="O284" i="1"/>
  <c r="O76" i="1"/>
  <c r="S76" i="1"/>
  <c r="S77" i="1" s="1"/>
  <c r="S78" i="1" s="1"/>
  <c r="S79" i="1" s="1"/>
  <c r="S80" i="1" s="1"/>
  <c r="S81" i="1" s="1"/>
  <c r="Q76" i="1"/>
  <c r="Q291" i="1"/>
  <c r="O291" i="1"/>
  <c r="P291" i="1"/>
  <c r="O200" i="1"/>
  <c r="Q200" i="1"/>
  <c r="O219" i="1"/>
  <c r="Q219" i="1"/>
  <c r="P219" i="1"/>
  <c r="O268" i="1"/>
  <c r="Q268" i="1"/>
  <c r="P262" i="1"/>
  <c r="O262" i="1"/>
  <c r="S250" i="1"/>
  <c r="S251" i="1" s="1"/>
  <c r="S252" i="1" s="1"/>
  <c r="S253" i="1" s="1"/>
  <c r="S254" i="1" s="1"/>
  <c r="S255" i="1" s="1"/>
  <c r="O250" i="1"/>
  <c r="P250" i="1"/>
  <c r="Q250" i="1"/>
  <c r="P263" i="1"/>
  <c r="O263" i="1"/>
  <c r="O191" i="1"/>
  <c r="Q191" i="1"/>
  <c r="H29" i="2"/>
  <c r="Q128" i="1"/>
  <c r="P128" i="1"/>
  <c r="Q129" i="1"/>
  <c r="P129" i="1"/>
  <c r="O129" i="1"/>
  <c r="P138" i="1"/>
  <c r="O138" i="1"/>
  <c r="P92" i="1"/>
  <c r="Q92" i="1"/>
  <c r="O118" i="1"/>
  <c r="S118" i="1"/>
  <c r="S119" i="1" s="1"/>
  <c r="S120" i="1" s="1"/>
  <c r="S121" i="1" s="1"/>
  <c r="S122" i="1" s="1"/>
  <c r="S123" i="1" s="1"/>
  <c r="Q118" i="1"/>
  <c r="Q236" i="1"/>
  <c r="P236" i="1"/>
  <c r="P146" i="1"/>
  <c r="Q146" i="1"/>
  <c r="S220" i="1"/>
  <c r="S221" i="1" s="1"/>
  <c r="S222" i="1" s="1"/>
  <c r="S223" i="1" s="1"/>
  <c r="S224" i="1" s="1"/>
  <c r="S225" i="1" s="1"/>
  <c r="O220" i="1"/>
  <c r="P220" i="1"/>
  <c r="H31" i="2"/>
  <c r="H133" i="2"/>
  <c r="O312" i="1"/>
  <c r="P312" i="1"/>
  <c r="O146" i="1"/>
  <c r="O68" i="1"/>
  <c r="P68" i="1"/>
  <c r="O53" i="1"/>
  <c r="Q53" i="1"/>
  <c r="Q359" i="1"/>
  <c r="O359" i="1"/>
  <c r="O299" i="1"/>
  <c r="P299" i="1"/>
  <c r="O67" i="1"/>
  <c r="Q67" i="1"/>
  <c r="H19" i="2"/>
  <c r="P353" i="1"/>
  <c r="H14" i="2"/>
  <c r="P344" i="1"/>
  <c r="O344" i="1"/>
  <c r="Q341" i="1"/>
  <c r="P341" i="1"/>
  <c r="Q342" i="1"/>
  <c r="O342" i="1"/>
  <c r="O330" i="1"/>
  <c r="P330" i="1"/>
  <c r="Q330" i="1"/>
  <c r="Q333" i="1"/>
  <c r="O333" i="1"/>
  <c r="Q324" i="1"/>
  <c r="O324" i="1"/>
  <c r="O236" i="1"/>
  <c r="O168" i="1"/>
  <c r="O92" i="1"/>
  <c r="P12" i="1"/>
  <c r="Y68" i="10"/>
  <c r="O68" i="10" s="1"/>
  <c r="Z68" i="10" s="1"/>
  <c r="W68" i="10" s="1"/>
  <c r="H57" i="2"/>
  <c r="H9" i="2"/>
  <c r="H141" i="2"/>
  <c r="H40" i="2"/>
  <c r="H126" i="2"/>
  <c r="H99" i="2"/>
  <c r="O12" i="1"/>
  <c r="Y81" i="10"/>
  <c r="H180" i="2"/>
  <c r="H81" i="2"/>
  <c r="H20" i="2"/>
  <c r="H47" i="2"/>
  <c r="Y62" i="10"/>
  <c r="O62" i="10" s="1"/>
  <c r="Z62" i="10" s="1"/>
  <c r="W62" i="10" s="1"/>
  <c r="Y122" i="10"/>
  <c r="P67" i="1"/>
  <c r="O49" i="1"/>
  <c r="Q49" i="1"/>
  <c r="P335" i="1"/>
  <c r="O343" i="1"/>
  <c r="O322" i="1"/>
  <c r="Q306" i="1"/>
  <c r="P296" i="1"/>
  <c r="H118" i="1"/>
  <c r="H280" i="1"/>
  <c r="Q11" i="1"/>
  <c r="P14" i="1"/>
  <c r="Q64" i="1"/>
  <c r="O71" i="1"/>
  <c r="P47" i="1"/>
  <c r="P29" i="1"/>
  <c r="O28" i="1"/>
  <c r="P17" i="1"/>
  <c r="Q19" i="1"/>
  <c r="P20" i="1"/>
  <c r="Y92" i="10"/>
  <c r="H334" i="1"/>
  <c r="O321" i="1"/>
  <c r="O293" i="1"/>
  <c r="H154" i="1"/>
  <c r="H34" i="1"/>
  <c r="H82" i="2"/>
  <c r="P64" i="1"/>
  <c r="P58" i="1"/>
  <c r="Q56" i="1"/>
  <c r="O19" i="1"/>
  <c r="Q18" i="1"/>
  <c r="L25" i="10"/>
  <c r="D44" i="9"/>
  <c r="E43" i="9" s="1"/>
  <c r="H51" i="2"/>
  <c r="H153" i="2"/>
  <c r="H102" i="2"/>
  <c r="H105" i="2"/>
  <c r="H154" i="2"/>
  <c r="H22" i="2"/>
  <c r="H174" i="2"/>
  <c r="H37" i="2"/>
  <c r="H67" i="2"/>
  <c r="H89" i="2"/>
  <c r="H17" i="2"/>
  <c r="H100" i="2"/>
  <c r="H151" i="2"/>
  <c r="H183" i="2"/>
  <c r="H50" i="2"/>
  <c r="H63" i="2"/>
  <c r="H55" i="2"/>
  <c r="H167" i="2"/>
  <c r="H123" i="2"/>
  <c r="H129" i="2"/>
  <c r="Y91" i="10"/>
  <c r="Y103" i="10"/>
  <c r="Y112" i="10"/>
  <c r="Y104" i="10"/>
  <c r="Y73" i="10"/>
  <c r="O73" i="10" s="1"/>
  <c r="Z73" i="10" s="1"/>
  <c r="W73" i="10" s="1"/>
  <c r="O10" i="1"/>
  <c r="S10" i="1"/>
  <c r="S11" i="1" s="1"/>
  <c r="S12" i="1" s="1"/>
  <c r="S13" i="1" s="1"/>
  <c r="S14" i="1" s="1"/>
  <c r="S15" i="1" s="1"/>
  <c r="P10" i="1"/>
  <c r="Y100" i="10"/>
  <c r="Y66" i="10"/>
  <c r="O66" i="10" s="1"/>
  <c r="Z66" i="10" s="1"/>
  <c r="W66" i="10" s="1"/>
  <c r="Y101" i="10"/>
  <c r="Y93" i="10"/>
  <c r="Y116" i="10"/>
  <c r="Y89" i="10"/>
  <c r="Y61" i="10"/>
  <c r="Y115" i="10"/>
  <c r="Y64" i="10"/>
  <c r="O64" i="10" s="1"/>
  <c r="Z64" i="10" s="1"/>
  <c r="W64" i="10" s="1"/>
  <c r="Y98" i="10"/>
  <c r="Y71" i="10"/>
  <c r="O71" i="10" s="1"/>
  <c r="Z71" i="10" s="1"/>
  <c r="W71" i="10" s="1"/>
  <c r="Y117" i="10"/>
  <c r="H24" i="2"/>
  <c r="H93" i="2"/>
  <c r="H66" i="2"/>
  <c r="H173" i="2"/>
  <c r="H90" i="2"/>
  <c r="H116" i="2"/>
  <c r="H70" i="2"/>
  <c r="H134" i="2"/>
  <c r="H169" i="2"/>
  <c r="H12" i="2"/>
  <c r="H176" i="2"/>
  <c r="H38" i="2"/>
  <c r="H52" i="2"/>
  <c r="H61" i="2"/>
  <c r="H131" i="2"/>
  <c r="H130" i="2"/>
  <c r="H95" i="2"/>
  <c r="H60" i="2"/>
  <c r="H42" i="2"/>
  <c r="H74" i="2"/>
  <c r="H73" i="2"/>
  <c r="H146" i="2"/>
  <c r="H179" i="2"/>
  <c r="H152" i="2"/>
  <c r="H87" i="2"/>
  <c r="H144" i="2"/>
  <c r="H104" i="2"/>
  <c r="H111" i="2"/>
  <c r="H143" i="2"/>
  <c r="H156" i="2"/>
  <c r="H181" i="2"/>
  <c r="H147" i="2"/>
  <c r="H125" i="2"/>
  <c r="H139" i="2"/>
  <c r="H80" i="2"/>
  <c r="H41" i="2"/>
  <c r="H113" i="2"/>
  <c r="H77" i="2"/>
  <c r="H34" i="2"/>
  <c r="H15" i="2"/>
  <c r="H54" i="2"/>
  <c r="H128" i="2"/>
  <c r="Q10" i="1"/>
  <c r="Y59" i="10"/>
  <c r="Y74" i="10"/>
  <c r="O74" i="10" s="1"/>
  <c r="Z74" i="10" s="1"/>
  <c r="W74" i="10" s="1"/>
  <c r="Y75" i="10"/>
  <c r="O75" i="10" s="1"/>
  <c r="Z75" i="10" s="1"/>
  <c r="W75" i="10" s="1"/>
  <c r="Y90" i="10"/>
  <c r="Y69" i="10"/>
  <c r="O69" i="10" s="1"/>
  <c r="Z69" i="10" s="1"/>
  <c r="W69" i="10" s="1"/>
  <c r="Y105" i="10"/>
  <c r="Y65" i="10"/>
  <c r="O65" i="10" s="1"/>
  <c r="Z65" i="10" s="1"/>
  <c r="W65" i="10" s="1"/>
  <c r="Y121" i="10"/>
  <c r="Y83" i="10"/>
  <c r="Y63" i="10"/>
  <c r="H112" i="2"/>
  <c r="H120" i="2"/>
  <c r="H168" i="2"/>
  <c r="H36" i="2"/>
  <c r="H16" i="2"/>
  <c r="H166" i="2"/>
  <c r="H145" i="2"/>
  <c r="H149" i="2"/>
  <c r="H53" i="2"/>
  <c r="H164" i="2"/>
  <c r="H92" i="2"/>
  <c r="H45" i="2"/>
  <c r="H101" i="2"/>
  <c r="H48" i="2"/>
  <c r="H118" i="2"/>
  <c r="H32" i="2"/>
  <c r="H23" i="2"/>
  <c r="H117" i="2"/>
  <c r="H137" i="2"/>
  <c r="H75" i="2"/>
  <c r="H161" i="2"/>
  <c r="H148" i="2"/>
  <c r="H79" i="2"/>
  <c r="H103" i="2"/>
  <c r="H26" i="2"/>
  <c r="H136" i="2"/>
  <c r="H88" i="2"/>
  <c r="H83" i="2"/>
  <c r="H85" i="2"/>
  <c r="H72" i="2"/>
  <c r="H62" i="2"/>
  <c r="H160" i="2"/>
  <c r="H98" i="2"/>
  <c r="H135" i="2"/>
  <c r="H107" i="2"/>
  <c r="Y123" i="10"/>
  <c r="Y70" i="10"/>
  <c r="O70" i="10" s="1"/>
  <c r="Z70" i="10" s="1"/>
  <c r="W70" i="10" s="1"/>
  <c r="Y57" i="10"/>
  <c r="O57" i="10" s="1"/>
  <c r="Z57" i="10" s="1"/>
  <c r="W57" i="10" s="1"/>
  <c r="Y79" i="10"/>
  <c r="Y95" i="10"/>
  <c r="Y118" i="10"/>
  <c r="Y102" i="10"/>
  <c r="Y99" i="10"/>
  <c r="Y72" i="10"/>
  <c r="O72" i="10" s="1"/>
  <c r="Z72" i="10" s="1"/>
  <c r="W72" i="10" s="1"/>
  <c r="Y80" i="10"/>
  <c r="H43" i="2"/>
  <c r="H142" i="2"/>
  <c r="H59" i="2"/>
  <c r="H114" i="2"/>
  <c r="H56" i="2"/>
  <c r="H184" i="2"/>
  <c r="H171" i="2"/>
  <c r="H162" i="2"/>
  <c r="H76" i="2"/>
  <c r="H119" i="2"/>
  <c r="H115" i="2"/>
  <c r="H110" i="2"/>
  <c r="H96" i="2"/>
  <c r="H109" i="2"/>
  <c r="H157" i="2"/>
  <c r="H18" i="2"/>
  <c r="H175" i="2"/>
  <c r="H84" i="2"/>
  <c r="H71" i="2"/>
  <c r="H155" i="2"/>
  <c r="H49" i="2"/>
  <c r="H163" i="2"/>
  <c r="H122" i="2"/>
  <c r="H46" i="2"/>
  <c r="H127" i="2"/>
  <c r="H159" i="2"/>
  <c r="H97" i="2"/>
  <c r="H177" i="2"/>
  <c r="H170" i="2"/>
  <c r="H44" i="2"/>
  <c r="H64" i="2"/>
  <c r="H35" i="2"/>
  <c r="H150" i="2"/>
  <c r="H58" i="2"/>
  <c r="H165" i="2"/>
  <c r="H138" i="2"/>
  <c r="H78" i="2"/>
  <c r="H158" i="2"/>
  <c r="H106" i="2"/>
  <c r="H132" i="2"/>
  <c r="Y58" i="10"/>
  <c r="O58" i="10" s="1"/>
  <c r="Z58" i="10" s="1"/>
  <c r="W58" i="10" s="1"/>
  <c r="Y67" i="10"/>
  <c r="O67" i="10" s="1"/>
  <c r="Z67" i="10" s="1"/>
  <c r="W67" i="10" s="1"/>
  <c r="Y120" i="10"/>
  <c r="P356" i="1"/>
  <c r="Q356" i="1"/>
  <c r="O356" i="1"/>
  <c r="P357" i="1"/>
  <c r="O357" i="1"/>
  <c r="Q357" i="1"/>
  <c r="O358" i="1"/>
  <c r="P358" i="1"/>
  <c r="O362" i="1"/>
  <c r="Q362" i="1"/>
  <c r="O363" i="1"/>
  <c r="P363" i="1"/>
  <c r="Q363" i="1"/>
  <c r="O132" i="1"/>
  <c r="P132" i="1"/>
  <c r="Q132" i="1"/>
  <c r="O107" i="1"/>
  <c r="Q107" i="1"/>
  <c r="P107" i="1"/>
  <c r="Q140" i="1"/>
  <c r="O140" i="1"/>
  <c r="O136" i="1"/>
  <c r="Q136" i="1"/>
  <c r="P136" i="1"/>
  <c r="S136" i="1"/>
  <c r="S137" i="1" s="1"/>
  <c r="S138" i="1" s="1"/>
  <c r="S139" i="1" s="1"/>
  <c r="S140" i="1" s="1"/>
  <c r="S141" i="1" s="1"/>
  <c r="P99" i="1"/>
  <c r="Q99" i="1"/>
  <c r="O99" i="1"/>
  <c r="P183" i="1"/>
  <c r="O183" i="1"/>
  <c r="Q183" i="1"/>
  <c r="Q212" i="1"/>
  <c r="O212" i="1"/>
  <c r="P212" i="1"/>
  <c r="P208" i="1"/>
  <c r="S208" i="1"/>
  <c r="S209" i="1" s="1"/>
  <c r="S210" i="1" s="1"/>
  <c r="S211" i="1" s="1"/>
  <c r="S212" i="1" s="1"/>
  <c r="S213" i="1" s="1"/>
  <c r="Q208" i="1"/>
  <c r="O208" i="1"/>
  <c r="O126" i="1"/>
  <c r="P126" i="1"/>
  <c r="Q126" i="1"/>
  <c r="H100" i="1"/>
  <c r="O179" i="1"/>
  <c r="Q179" i="1"/>
  <c r="P179" i="1"/>
  <c r="Q271" i="1"/>
  <c r="O271" i="1"/>
  <c r="P271" i="1"/>
  <c r="Q276" i="1"/>
  <c r="P276" i="1"/>
  <c r="P237" i="1"/>
  <c r="Q237" i="1"/>
  <c r="O237" i="1"/>
  <c r="O245" i="1"/>
  <c r="P245" i="1"/>
  <c r="Q245" i="1"/>
  <c r="S166" i="1"/>
  <c r="S167" i="1" s="1"/>
  <c r="S168" i="1" s="1"/>
  <c r="S169" i="1" s="1"/>
  <c r="S170" i="1" s="1"/>
  <c r="S171" i="1" s="1"/>
  <c r="P166" i="1"/>
  <c r="Q166" i="1"/>
  <c r="O166" i="1"/>
  <c r="O273" i="1"/>
  <c r="Q273" i="1"/>
  <c r="P233" i="1"/>
  <c r="Q233" i="1"/>
  <c r="P190" i="1"/>
  <c r="S190" i="1"/>
  <c r="S191" i="1" s="1"/>
  <c r="S192" i="1" s="1"/>
  <c r="S193" i="1" s="1"/>
  <c r="S194" i="1" s="1"/>
  <c r="S195" i="1" s="1"/>
  <c r="O190" i="1"/>
  <c r="Q190" i="1"/>
  <c r="P215" i="1"/>
  <c r="O215" i="1"/>
  <c r="Q215" i="1"/>
  <c r="Q214" i="1"/>
  <c r="P214" i="1"/>
  <c r="S214" i="1"/>
  <c r="S215" i="1" s="1"/>
  <c r="S216" i="1" s="1"/>
  <c r="S217" i="1" s="1"/>
  <c r="S218" i="1" s="1"/>
  <c r="S219" i="1" s="1"/>
  <c r="O214" i="1"/>
  <c r="Q272" i="1"/>
  <c r="O272" i="1"/>
  <c r="Q189" i="1"/>
  <c r="P189" i="1"/>
  <c r="O189" i="1"/>
  <c r="P268" i="1"/>
  <c r="S268" i="1"/>
  <c r="S269" i="1" s="1"/>
  <c r="S270" i="1" s="1"/>
  <c r="S271" i="1" s="1"/>
  <c r="S272" i="1" s="1"/>
  <c r="S273" i="1" s="1"/>
  <c r="P156" i="1"/>
  <c r="O156" i="1"/>
  <c r="Q156" i="1"/>
  <c r="O331" i="1"/>
  <c r="Q331" i="1"/>
  <c r="P331" i="1"/>
  <c r="Q326" i="1"/>
  <c r="O326" i="1"/>
  <c r="P326" i="1"/>
  <c r="P329" i="1"/>
  <c r="Q329" i="1"/>
  <c r="O329" i="1"/>
  <c r="P325" i="1"/>
  <c r="O325" i="1"/>
  <c r="O246" i="1"/>
  <c r="P246" i="1"/>
  <c r="Q246" i="1"/>
  <c r="O87" i="1"/>
  <c r="P87" i="1"/>
  <c r="Q87" i="1"/>
  <c r="P173" i="1"/>
  <c r="O173" i="1"/>
  <c r="Q241" i="1"/>
  <c r="P241" i="1"/>
  <c r="O241" i="1"/>
  <c r="Q150" i="1"/>
  <c r="P150" i="1"/>
  <c r="Q88" i="1"/>
  <c r="P88" i="1"/>
  <c r="O88" i="1"/>
  <c r="S88" i="1"/>
  <c r="S89" i="1" s="1"/>
  <c r="S90" i="1" s="1"/>
  <c r="S91" i="1" s="1"/>
  <c r="S92" i="1" s="1"/>
  <c r="S93" i="1" s="1"/>
  <c r="O25" i="1"/>
  <c r="Q25" i="1"/>
  <c r="P25" i="1"/>
  <c r="H94" i="2"/>
  <c r="H33" i="2"/>
  <c r="H68" i="2"/>
  <c r="H11" i="2"/>
  <c r="H91" i="2"/>
  <c r="H28" i="2"/>
  <c r="H124" i="2"/>
  <c r="H86" i="2"/>
  <c r="H39" i="2"/>
  <c r="H30" i="2"/>
  <c r="H121" i="2"/>
  <c r="H182" i="2"/>
  <c r="H21" i="2"/>
  <c r="H27" i="2"/>
  <c r="H65" i="2"/>
  <c r="H140" i="2"/>
  <c r="H108" i="2"/>
  <c r="H25" i="2"/>
  <c r="H178" i="2"/>
  <c r="H13" i="2"/>
  <c r="H10" i="2"/>
  <c r="H172" i="2"/>
  <c r="Y82" i="10"/>
  <c r="Y84" i="10"/>
  <c r="Y97" i="10"/>
  <c r="Y119" i="10"/>
  <c r="Y85" i="10"/>
  <c r="P352" i="1"/>
  <c r="O352" i="1"/>
  <c r="Q352" i="1"/>
  <c r="O354" i="1"/>
  <c r="P354" i="1"/>
  <c r="Q354" i="1"/>
  <c r="P366" i="1"/>
  <c r="Q366" i="1"/>
  <c r="Q270" i="1"/>
  <c r="P270" i="1"/>
  <c r="O270" i="1"/>
  <c r="Q90" i="1"/>
  <c r="P90" i="1"/>
  <c r="O90" i="1"/>
  <c r="Q153" i="1"/>
  <c r="O153" i="1"/>
  <c r="P153" i="1"/>
  <c r="P157" i="1"/>
  <c r="Q157" i="1"/>
  <c r="Q280" i="1"/>
  <c r="P280" i="1"/>
  <c r="O280" i="1"/>
  <c r="S280" i="1"/>
  <c r="S281" i="1" s="1"/>
  <c r="S282" i="1" s="1"/>
  <c r="S283" i="1" s="1"/>
  <c r="S284" i="1" s="1"/>
  <c r="S285" i="1" s="1"/>
  <c r="O184" i="1"/>
  <c r="Q184" i="1"/>
  <c r="S184" i="1"/>
  <c r="S185" i="1" s="1"/>
  <c r="S186" i="1" s="1"/>
  <c r="S187" i="1" s="1"/>
  <c r="S188" i="1" s="1"/>
  <c r="S189" i="1" s="1"/>
  <c r="P184" i="1"/>
  <c r="P139" i="1"/>
  <c r="O139" i="1"/>
  <c r="Q139" i="1"/>
  <c r="Q80" i="1"/>
  <c r="O80" i="1"/>
  <c r="P80" i="1"/>
  <c r="O79" i="1"/>
  <c r="Q79" i="1"/>
  <c r="P79" i="1"/>
  <c r="O188" i="1"/>
  <c r="Q188" i="1"/>
  <c r="O135" i="1"/>
  <c r="Q135" i="1"/>
  <c r="P135" i="1"/>
  <c r="P63" i="1"/>
  <c r="Q63" i="1"/>
  <c r="O63" i="1"/>
  <c r="Q169" i="1"/>
  <c r="O169" i="1"/>
  <c r="P289" i="1"/>
  <c r="Q289" i="1"/>
  <c r="Q73" i="1"/>
  <c r="O73" i="1"/>
  <c r="O149" i="1"/>
  <c r="Q149" i="1"/>
  <c r="Q207" i="1"/>
  <c r="P207" i="1"/>
  <c r="Q115" i="1"/>
  <c r="O115" i="1"/>
  <c r="O234" i="1"/>
  <c r="P234" i="1"/>
  <c r="O264" i="1"/>
  <c r="P264" i="1"/>
  <c r="Q286" i="1"/>
  <c r="S286" i="1"/>
  <c r="S287" i="1" s="1"/>
  <c r="S288" i="1" s="1"/>
  <c r="S289" i="1" s="1"/>
  <c r="S290" i="1" s="1"/>
  <c r="S291" i="1" s="1"/>
  <c r="P286" i="1"/>
  <c r="O216" i="1"/>
  <c r="Q216" i="1"/>
  <c r="Q235" i="1"/>
  <c r="P235" i="1"/>
  <c r="Q282" i="1"/>
  <c r="O282" i="1"/>
  <c r="Q345" i="1"/>
  <c r="S334" i="1"/>
  <c r="S335" i="1" s="1"/>
  <c r="S336" i="1" s="1"/>
  <c r="S337" i="1" s="1"/>
  <c r="S338" i="1" s="1"/>
  <c r="S339" i="1" s="1"/>
  <c r="P338" i="1"/>
  <c r="P324" i="1"/>
  <c r="P332" i="1"/>
  <c r="O313" i="1"/>
  <c r="Q321" i="1"/>
  <c r="P311" i="1"/>
  <c r="O311" i="1"/>
  <c r="O305" i="1"/>
  <c r="Q305" i="1"/>
  <c r="O297" i="1"/>
  <c r="P297" i="1"/>
  <c r="O230" i="1"/>
  <c r="O257" i="1"/>
  <c r="O235" i="1"/>
  <c r="O238" i="1"/>
  <c r="P216" i="1"/>
  <c r="Q264" i="1"/>
  <c r="O228" i="1"/>
  <c r="O185" i="1"/>
  <c r="Q187" i="1"/>
  <c r="P284" i="1"/>
  <c r="P162" i="1"/>
  <c r="Q94" i="1"/>
  <c r="P267" i="1"/>
  <c r="O267" i="1"/>
  <c r="Q313" i="1"/>
  <c r="Q314" i="1"/>
  <c r="P314" i="1"/>
  <c r="Q300" i="1"/>
  <c r="O300" i="1"/>
  <c r="P303" i="1"/>
  <c r="O303" i="1"/>
  <c r="P302" i="1"/>
  <c r="O302" i="1"/>
  <c r="P281" i="1"/>
  <c r="P228" i="1"/>
  <c r="Q229" i="1"/>
  <c r="O207" i="1"/>
  <c r="O289" i="1"/>
  <c r="P94" i="1"/>
  <c r="O145" i="1"/>
  <c r="O260" i="1"/>
  <c r="P260" i="1"/>
  <c r="O171" i="1"/>
  <c r="P171" i="1"/>
  <c r="S232" i="1"/>
  <c r="S233" i="1" s="1"/>
  <c r="S234" i="1" s="1"/>
  <c r="S235" i="1" s="1"/>
  <c r="S236" i="1" s="1"/>
  <c r="S237" i="1" s="1"/>
  <c r="O232" i="1"/>
  <c r="P232" i="1"/>
  <c r="P103" i="1"/>
  <c r="O103" i="1"/>
  <c r="O160" i="1"/>
  <c r="Q160" i="1"/>
  <c r="S160" i="1"/>
  <c r="S161" i="1" s="1"/>
  <c r="S162" i="1" s="1"/>
  <c r="S163" i="1" s="1"/>
  <c r="S164" i="1" s="1"/>
  <c r="S165" i="1" s="1"/>
  <c r="P203" i="1"/>
  <c r="O203" i="1"/>
  <c r="Q203" i="1"/>
  <c r="O102" i="1"/>
  <c r="P102" i="1"/>
  <c r="Q102" i="1"/>
  <c r="P78" i="1"/>
  <c r="O78" i="1"/>
  <c r="O172" i="1"/>
  <c r="P172" i="1"/>
  <c r="S172" i="1"/>
  <c r="S173" i="1" s="1"/>
  <c r="S174" i="1" s="1"/>
  <c r="S175" i="1" s="1"/>
  <c r="S176" i="1" s="1"/>
  <c r="S177" i="1" s="1"/>
  <c r="Q147" i="1"/>
  <c r="O147" i="1"/>
  <c r="Q167" i="1"/>
  <c r="O167" i="1"/>
  <c r="Q109" i="1"/>
  <c r="P109" i="1"/>
  <c r="P256" i="1"/>
  <c r="Q256" i="1"/>
  <c r="S256" i="1"/>
  <c r="S257" i="1" s="1"/>
  <c r="S258" i="1" s="1"/>
  <c r="S259" i="1" s="1"/>
  <c r="S260" i="1" s="1"/>
  <c r="S261" i="1" s="1"/>
  <c r="Q133" i="1"/>
  <c r="P133" i="1"/>
  <c r="O117" i="1"/>
  <c r="Q117" i="1"/>
  <c r="P119" i="1"/>
  <c r="O119" i="1"/>
  <c r="Q119" i="1"/>
  <c r="Q66" i="1"/>
  <c r="O66" i="1"/>
  <c r="O61" i="1"/>
  <c r="Q61" i="1"/>
  <c r="P41" i="1"/>
  <c r="O41" i="1"/>
  <c r="Q41" i="1"/>
  <c r="Q26" i="1"/>
  <c r="O26" i="1"/>
  <c r="B35" i="6"/>
  <c r="H76" i="1"/>
  <c r="P61" i="1"/>
  <c r="O55" i="1"/>
  <c r="P48" i="1"/>
  <c r="O52" i="1"/>
  <c r="S52" i="1"/>
  <c r="S53" i="1" s="1"/>
  <c r="S54" i="1" s="1"/>
  <c r="S55" i="1" s="1"/>
  <c r="S56" i="1" s="1"/>
  <c r="S57" i="1" s="1"/>
  <c r="Q52" i="1"/>
  <c r="O46" i="1"/>
  <c r="Q46" i="1"/>
  <c r="O31" i="1"/>
  <c r="P31" i="1"/>
  <c r="O33" i="1"/>
  <c r="Q33" i="1"/>
  <c r="O37" i="1"/>
  <c r="Q37" i="1"/>
  <c r="O16" i="1"/>
  <c r="S16" i="1"/>
  <c r="S17" i="1" s="1"/>
  <c r="S18" i="1" s="1"/>
  <c r="S19" i="1" s="1"/>
  <c r="S20" i="1" s="1"/>
  <c r="S21" i="1" s="1"/>
  <c r="P26" i="1"/>
  <c r="O304" i="1"/>
  <c r="Q196" i="1"/>
  <c r="Q154" i="1"/>
  <c r="O122" i="1"/>
  <c r="Q105" i="1"/>
  <c r="P176" i="1"/>
  <c r="P116" i="1"/>
  <c r="Q231" i="1"/>
  <c r="Q142" i="1"/>
  <c r="O97" i="1"/>
  <c r="Q123" i="1"/>
  <c r="Q279" i="1"/>
  <c r="P251" i="1"/>
  <c r="Q138" i="1"/>
  <c r="P82" i="1"/>
  <c r="P77" i="1"/>
  <c r="O65" i="1"/>
  <c r="P46" i="1"/>
  <c r="Q31" i="1"/>
  <c r="Q32" i="1"/>
  <c r="Q16" i="1"/>
  <c r="S70" i="1"/>
  <c r="S71" i="1" s="1"/>
  <c r="S72" i="1" s="1"/>
  <c r="S73" i="1" s="1"/>
  <c r="S74" i="1" s="1"/>
  <c r="S75" i="1" s="1"/>
  <c r="Q70" i="1"/>
  <c r="S40" i="1"/>
  <c r="S41" i="1" s="1"/>
  <c r="S42" i="1" s="1"/>
  <c r="S43" i="1" s="1"/>
  <c r="S44" i="1" s="1"/>
  <c r="S45" i="1" s="1"/>
  <c r="O40" i="1"/>
  <c r="H28" i="1"/>
  <c r="Q22" i="1"/>
  <c r="O22" i="1"/>
  <c r="Q24" i="1"/>
  <c r="P24" i="1"/>
  <c r="O64" i="1"/>
  <c r="P53" i="1"/>
  <c r="H52" i="1"/>
  <c r="P40" i="1"/>
  <c r="Q30" i="1"/>
  <c r="P38" i="1"/>
  <c r="S34" i="1"/>
  <c r="S35" i="1" s="1"/>
  <c r="S36" i="1" s="1"/>
  <c r="S37" i="1" s="1"/>
  <c r="S38" i="1" s="1"/>
  <c r="S39" i="1" s="1"/>
  <c r="S28" i="1"/>
  <c r="S29" i="1" s="1"/>
  <c r="S30" i="1" s="1"/>
  <c r="S31" i="1" s="1"/>
  <c r="S32" i="1" s="1"/>
  <c r="S33" i="1" s="1"/>
  <c r="P28" i="1"/>
  <c r="O24" i="1"/>
  <c r="E8" i="4"/>
  <c r="E12" i="4"/>
  <c r="E16" i="4"/>
  <c r="E24" i="4"/>
  <c r="E28" i="4"/>
  <c r="E32" i="4"/>
  <c r="E36" i="4"/>
  <c r="E40" i="4"/>
  <c r="E44" i="4"/>
  <c r="E48" i="4"/>
  <c r="E52" i="4"/>
  <c r="E56" i="4"/>
  <c r="E9" i="4"/>
  <c r="E13" i="4"/>
  <c r="E17" i="4"/>
  <c r="E21" i="4"/>
  <c r="E25" i="4"/>
  <c r="E29" i="4"/>
  <c r="E33" i="4"/>
  <c r="E37" i="4"/>
  <c r="E41" i="4"/>
  <c r="E45" i="4"/>
  <c r="E49" i="4"/>
  <c r="E53" i="4"/>
  <c r="E57" i="4"/>
  <c r="E61" i="4"/>
  <c r="E10" i="4"/>
  <c r="E14" i="4"/>
  <c r="E18" i="4"/>
  <c r="E22" i="4"/>
  <c r="E26" i="4"/>
  <c r="E30" i="4"/>
  <c r="E34" i="4"/>
  <c r="E38" i="4"/>
  <c r="E42" i="4"/>
  <c r="E46" i="4"/>
  <c r="E50" i="4"/>
  <c r="E54" i="4"/>
  <c r="E58" i="4"/>
  <c r="E62" i="4"/>
  <c r="E11" i="4"/>
  <c r="E15" i="4"/>
  <c r="E19" i="4"/>
  <c r="E23" i="4"/>
  <c r="E27" i="4"/>
  <c r="E31" i="4"/>
  <c r="E35" i="4"/>
  <c r="E39" i="4"/>
  <c r="E43" i="4"/>
  <c r="E47" i="4"/>
  <c r="E51" i="4"/>
  <c r="E55" i="4"/>
  <c r="E59" i="4"/>
  <c r="E63" i="4"/>
  <c r="I29" i="9"/>
  <c r="E44" i="9"/>
  <c r="L39" i="10"/>
  <c r="H256" i="1" l="1"/>
  <c r="H172" i="1"/>
  <c r="E20" i="4"/>
  <c r="H346" i="1"/>
  <c r="H130" i="1"/>
  <c r="H88" i="1"/>
  <c r="H22" i="1"/>
  <c r="H10" i="1"/>
  <c r="H148" i="1"/>
  <c r="H202" i="1"/>
  <c r="AD63" i="4"/>
  <c r="F372" i="1"/>
  <c r="H220" i="1"/>
  <c r="H274" i="1"/>
  <c r="H232" i="1"/>
  <c r="G58" i="4"/>
  <c r="G42" i="4"/>
  <c r="G26" i="4"/>
  <c r="G10" i="4"/>
  <c r="F94" i="4"/>
  <c r="F78" i="4"/>
  <c r="F62" i="4"/>
  <c r="F46" i="4"/>
  <c r="F30" i="4"/>
  <c r="F14" i="4"/>
  <c r="E97" i="4"/>
  <c r="E81" i="4"/>
  <c r="E65" i="4"/>
  <c r="G49" i="4"/>
  <c r="G33" i="4"/>
  <c r="G17" i="4"/>
  <c r="F101" i="4"/>
  <c r="F85" i="4"/>
  <c r="F69" i="4"/>
  <c r="F53" i="4"/>
  <c r="F37" i="4"/>
  <c r="F21" i="4"/>
  <c r="E5" i="4"/>
  <c r="E88" i="4"/>
  <c r="E72" i="4"/>
  <c r="G64" i="4"/>
  <c r="G48" i="4"/>
  <c r="G32" i="4"/>
  <c r="G16" i="4"/>
  <c r="F100" i="4"/>
  <c r="F84" i="4"/>
  <c r="F68" i="4"/>
  <c r="F52" i="4"/>
  <c r="F36" i="4"/>
  <c r="F20" i="4"/>
  <c r="E4" i="4"/>
  <c r="E87" i="4"/>
  <c r="E71" i="4"/>
  <c r="G75" i="4"/>
  <c r="G59" i="4"/>
  <c r="G43" i="4"/>
  <c r="G27" i="4"/>
  <c r="G11" i="4"/>
  <c r="F91" i="4"/>
  <c r="F75" i="4"/>
  <c r="F59" i="4"/>
  <c r="F43" i="4"/>
  <c r="F27" i="4"/>
  <c r="F11" i="4"/>
  <c r="E94" i="4"/>
  <c r="E78" i="4"/>
  <c r="AG87" i="4"/>
  <c r="AG71" i="4"/>
  <c r="AG55" i="4"/>
  <c r="AG39" i="4"/>
  <c r="AG23" i="4"/>
  <c r="AG7" i="4"/>
  <c r="AF91" i="4"/>
  <c r="AF75" i="4"/>
  <c r="AF59" i="4"/>
  <c r="AF43" i="4"/>
  <c r="AF27" i="4"/>
  <c r="AF11" i="4"/>
  <c r="AE95" i="4"/>
  <c r="AE79" i="4"/>
  <c r="AE63" i="4"/>
  <c r="AE47" i="4"/>
  <c r="AE31" i="4"/>
  <c r="AE15" i="4"/>
  <c r="AD99" i="4"/>
  <c r="AD83" i="4"/>
  <c r="AD67" i="4"/>
  <c r="AG90" i="4"/>
  <c r="AG74" i="4"/>
  <c r="AG58" i="4"/>
  <c r="AG42" i="4"/>
  <c r="AG26" i="4"/>
  <c r="AG10" i="4"/>
  <c r="AF90" i="4"/>
  <c r="AF74" i="4"/>
  <c r="AF58" i="4"/>
  <c r="AF42" i="4"/>
  <c r="AF26" i="4"/>
  <c r="AF10" i="4"/>
  <c r="AE90" i="4"/>
  <c r="AE74" i="4"/>
  <c r="AE58" i="4"/>
  <c r="AE42" i="4"/>
  <c r="AE26" i="4"/>
  <c r="AE10" i="4"/>
  <c r="AD90" i="4"/>
  <c r="AD74" i="4"/>
  <c r="AG81" i="4"/>
  <c r="AG65" i="4"/>
  <c r="AG49" i="4"/>
  <c r="AG33" i="4"/>
  <c r="AG17" i="4"/>
  <c r="AF101" i="4"/>
  <c r="AF85" i="4"/>
  <c r="AF69" i="4"/>
  <c r="AF53" i="4"/>
  <c r="AF37" i="4"/>
  <c r="AF21" i="4"/>
  <c r="AE6" i="4"/>
  <c r="AE89" i="4"/>
  <c r="AE73" i="4"/>
  <c r="AE57" i="4"/>
  <c r="AE41" i="4"/>
  <c r="AE25" i="4"/>
  <c r="AE9" i="4"/>
  <c r="AD93" i="4"/>
  <c r="AD77" i="4"/>
  <c r="AD57" i="4"/>
  <c r="AG76" i="4"/>
  <c r="AG60" i="4"/>
  <c r="AG44" i="4"/>
  <c r="AG28" i="4"/>
  <c r="AG12" i="4"/>
  <c r="AF96" i="4"/>
  <c r="AF80" i="4"/>
  <c r="AF64" i="4"/>
  <c r="AF48" i="4"/>
  <c r="AF32" i="4"/>
  <c r="AF16" i="4"/>
  <c r="AE100" i="4"/>
  <c r="AE84" i="4"/>
  <c r="AE68" i="4"/>
  <c r="AE52" i="4"/>
  <c r="AE36" i="4"/>
  <c r="AE20" i="4"/>
  <c r="AD5" i="4"/>
  <c r="AD88" i="4"/>
  <c r="AD72" i="4"/>
  <c r="G54" i="4"/>
  <c r="G38" i="4"/>
  <c r="G22" i="4"/>
  <c r="F7" i="4"/>
  <c r="F90" i="4"/>
  <c r="F74" i="4"/>
  <c r="F58" i="4"/>
  <c r="F42" i="4"/>
  <c r="F26" i="4"/>
  <c r="F10" i="4"/>
  <c r="E93" i="4"/>
  <c r="E77" i="4"/>
  <c r="G61" i="4"/>
  <c r="G45" i="4"/>
  <c r="G29" i="4"/>
  <c r="G13" i="4"/>
  <c r="F97" i="4"/>
  <c r="F81" i="4"/>
  <c r="F65" i="4"/>
  <c r="F49" i="4"/>
  <c r="F33" i="4"/>
  <c r="F17" i="4"/>
  <c r="E100" i="4"/>
  <c r="E84" i="4"/>
  <c r="E68" i="4"/>
  <c r="G60" i="4"/>
  <c r="G44" i="4"/>
  <c r="G28" i="4"/>
  <c r="G12" i="4"/>
  <c r="F96" i="4"/>
  <c r="F80" i="4"/>
  <c r="F64" i="4"/>
  <c r="F48" i="4"/>
  <c r="F32" i="4"/>
  <c r="F16" i="4"/>
  <c r="E99" i="4"/>
  <c r="E83" i="4"/>
  <c r="E67" i="4"/>
  <c r="G71" i="4"/>
  <c r="G55" i="4"/>
  <c r="G39" i="4"/>
  <c r="G23" i="4"/>
  <c r="F4" i="4"/>
  <c r="F87" i="4"/>
  <c r="F71" i="4"/>
  <c r="F55" i="4"/>
  <c r="F39" i="4"/>
  <c r="F23" i="4"/>
  <c r="E7" i="4"/>
  <c r="E90" i="4"/>
  <c r="E74" i="4"/>
  <c r="AG83" i="4"/>
  <c r="AG67" i="4"/>
  <c r="AG51" i="4"/>
  <c r="AG35" i="4"/>
  <c r="AG19" i="4"/>
  <c r="AF4" i="4"/>
  <c r="AF87" i="4"/>
  <c r="AF71" i="4"/>
  <c r="AF55" i="4"/>
  <c r="AF39" i="4"/>
  <c r="AF23" i="4"/>
  <c r="AF7" i="4"/>
  <c r="AE91" i="4"/>
  <c r="AE75" i="4"/>
  <c r="AE59" i="4"/>
  <c r="AE43" i="4"/>
  <c r="AE27" i="4"/>
  <c r="AE11" i="4"/>
  <c r="AD95" i="4"/>
  <c r="AD79" i="4"/>
  <c r="AD61" i="4"/>
  <c r="AG86" i="4"/>
  <c r="AG70" i="4"/>
  <c r="AG54" i="4"/>
  <c r="AG38" i="4"/>
  <c r="AG22" i="4"/>
  <c r="AF3" i="4"/>
  <c r="AF86" i="4"/>
  <c r="AF70" i="4"/>
  <c r="AF54" i="4"/>
  <c r="AF38" i="4"/>
  <c r="AF22" i="4"/>
  <c r="AE3" i="4"/>
  <c r="AE86" i="4"/>
  <c r="AE70" i="4"/>
  <c r="AE54" i="4"/>
  <c r="AE38" i="4"/>
  <c r="AE22" i="4"/>
  <c r="AD3" i="4"/>
  <c r="AD86" i="4"/>
  <c r="AD70" i="4"/>
  <c r="AG77" i="4"/>
  <c r="AG61" i="4"/>
  <c r="AG45" i="4"/>
  <c r="AG29" i="4"/>
  <c r="AG13" i="4"/>
  <c r="AF97" i="4"/>
  <c r="AF81" i="4"/>
  <c r="AF65" i="4"/>
  <c r="AF49" i="4"/>
  <c r="AF33" i="4"/>
  <c r="AF17" i="4"/>
  <c r="AE101" i="4"/>
  <c r="AE85" i="4"/>
  <c r="AE69" i="4"/>
  <c r="AE53" i="4"/>
  <c r="AE37" i="4"/>
  <c r="AE21" i="4"/>
  <c r="AD6" i="4"/>
  <c r="AD89" i="4"/>
  <c r="AD73" i="4"/>
  <c r="AG88" i="4"/>
  <c r="AG72" i="4"/>
  <c r="AG56" i="4"/>
  <c r="AG40" i="4"/>
  <c r="AG24" i="4"/>
  <c r="AG8" i="4"/>
  <c r="AF92" i="4"/>
  <c r="AF76" i="4"/>
  <c r="AF60" i="4"/>
  <c r="AF44" i="4"/>
  <c r="AF28" i="4"/>
  <c r="AF12" i="4"/>
  <c r="AE96" i="4"/>
  <c r="AE80" i="4"/>
  <c r="AE64" i="4"/>
  <c r="AE48" i="4"/>
  <c r="AE32" i="4"/>
  <c r="AE16" i="4"/>
  <c r="AD100" i="4"/>
  <c r="AD84" i="4"/>
  <c r="AD68" i="4"/>
  <c r="G50" i="4"/>
  <c r="G34" i="4"/>
  <c r="G18" i="4"/>
  <c r="F3" i="4"/>
  <c r="F86" i="4"/>
  <c r="F70" i="4"/>
  <c r="F54" i="4"/>
  <c r="F38" i="4"/>
  <c r="F22" i="4"/>
  <c r="E6" i="4"/>
  <c r="E89" i="4"/>
  <c r="E73" i="4"/>
  <c r="G57" i="4"/>
  <c r="G41" i="4"/>
  <c r="G25" i="4"/>
  <c r="G9" i="4"/>
  <c r="F93" i="4"/>
  <c r="F77" i="4"/>
  <c r="F61" i="4"/>
  <c r="F45" i="4"/>
  <c r="F29" i="4"/>
  <c r="F13" i="4"/>
  <c r="E96" i="4"/>
  <c r="E80" i="4"/>
  <c r="E64" i="4"/>
  <c r="G56" i="4"/>
  <c r="G40" i="4"/>
  <c r="G24" i="4"/>
  <c r="G8" i="4"/>
  <c r="F92" i="4"/>
  <c r="F76" i="4"/>
  <c r="F60" i="4"/>
  <c r="F44" i="4"/>
  <c r="F28" i="4"/>
  <c r="F12" i="4"/>
  <c r="E95" i="4"/>
  <c r="E79" i="4"/>
  <c r="E60" i="4"/>
  <c r="G67" i="4"/>
  <c r="G51" i="4"/>
  <c r="G35" i="4"/>
  <c r="G19" i="4"/>
  <c r="F99" i="4"/>
  <c r="F83" i="4"/>
  <c r="F67" i="4"/>
  <c r="F51" i="4"/>
  <c r="F35" i="4"/>
  <c r="F19" i="4"/>
  <c r="E3" i="4"/>
  <c r="E86" i="4"/>
  <c r="E70" i="4"/>
  <c r="AG79" i="4"/>
  <c r="AG63" i="4"/>
  <c r="AG47" i="4"/>
  <c r="AG31" i="4"/>
  <c r="AG15" i="4"/>
  <c r="AF99" i="4"/>
  <c r="AF83" i="4"/>
  <c r="AF67" i="4"/>
  <c r="AF51" i="4"/>
  <c r="AF35" i="4"/>
  <c r="AF19" i="4"/>
  <c r="AE4" i="4"/>
  <c r="AE87" i="4"/>
  <c r="AE71" i="4"/>
  <c r="AE55" i="4"/>
  <c r="AE39" i="4"/>
  <c r="AE23" i="4"/>
  <c r="AE7" i="4"/>
  <c r="AD91" i="4"/>
  <c r="AD75" i="4"/>
  <c r="AD49" i="4"/>
  <c r="AG82" i="4"/>
  <c r="AG66" i="4"/>
  <c r="AG50" i="4"/>
  <c r="AG34" i="4"/>
  <c r="AG18" i="4"/>
  <c r="AF98" i="4"/>
  <c r="AF82" i="4"/>
  <c r="AF66" i="4"/>
  <c r="AF50" i="4"/>
  <c r="AF34" i="4"/>
  <c r="AF18" i="4"/>
  <c r="AE98" i="4"/>
  <c r="AE82" i="4"/>
  <c r="AE66" i="4"/>
  <c r="AE50" i="4"/>
  <c r="AE34" i="4"/>
  <c r="AE18" i="4"/>
  <c r="AD98" i="4"/>
  <c r="AD82" i="4"/>
  <c r="AD65" i="4"/>
  <c r="AG73" i="4"/>
  <c r="AG57" i="4"/>
  <c r="AG41" i="4"/>
  <c r="AG25" i="4"/>
  <c r="AG9" i="4"/>
  <c r="AF93" i="4"/>
  <c r="AF77" i="4"/>
  <c r="AF61" i="4"/>
  <c r="AF45" i="4"/>
  <c r="AF29" i="4"/>
  <c r="AF13" i="4"/>
  <c r="AE97" i="4"/>
  <c r="AE81" i="4"/>
  <c r="AE65" i="4"/>
  <c r="AE49" i="4"/>
  <c r="AE33" i="4"/>
  <c r="AE17" i="4"/>
  <c r="AD101" i="4"/>
  <c r="AD85" i="4"/>
  <c r="AD69" i="4"/>
  <c r="AG84" i="4"/>
  <c r="AG68" i="4"/>
  <c r="AG52" i="4"/>
  <c r="AG36" i="4"/>
  <c r="AG20" i="4"/>
  <c r="AF5" i="4"/>
  <c r="AF88" i="4"/>
  <c r="AF72" i="4"/>
  <c r="AF56" i="4"/>
  <c r="AF40" i="4"/>
  <c r="AF24" i="4"/>
  <c r="AF8" i="4"/>
  <c r="AE92" i="4"/>
  <c r="AE76" i="4"/>
  <c r="AE60" i="4"/>
  <c r="AE44" i="4"/>
  <c r="AE28" i="4"/>
  <c r="AE12" i="4"/>
  <c r="AD96" i="4"/>
  <c r="AD80" i="4"/>
  <c r="AX78" i="4"/>
  <c r="AX84" i="4"/>
  <c r="AX88" i="4"/>
  <c r="AX92" i="4"/>
  <c r="AX96" i="4"/>
  <c r="AX100" i="4"/>
  <c r="AY4" i="4"/>
  <c r="AY8" i="4"/>
  <c r="AY12" i="4"/>
  <c r="AY16" i="4"/>
  <c r="AY20" i="4"/>
  <c r="AY24" i="4"/>
  <c r="AY28" i="4"/>
  <c r="AY32" i="4"/>
  <c r="AY36" i="4"/>
  <c r="AY40" i="4"/>
  <c r="AY44" i="4"/>
  <c r="AY48" i="4"/>
  <c r="AY52" i="4"/>
  <c r="AY56" i="4"/>
  <c r="AY60" i="4"/>
  <c r="AY64" i="4"/>
  <c r="AY68" i="4"/>
  <c r="AY72" i="4"/>
  <c r="AY76" i="4"/>
  <c r="AY80" i="4"/>
  <c r="AY84" i="4"/>
  <c r="AY88" i="4"/>
  <c r="AY92" i="4"/>
  <c r="AY96" i="4"/>
  <c r="AY100" i="4"/>
  <c r="AZ4" i="4"/>
  <c r="AZ8" i="4"/>
  <c r="AZ12" i="4"/>
  <c r="AZ16" i="4"/>
  <c r="AZ20" i="4"/>
  <c r="AZ24" i="4"/>
  <c r="AZ28" i="4"/>
  <c r="AZ32" i="4"/>
  <c r="AZ36" i="4"/>
  <c r="AZ40" i="4"/>
  <c r="AZ44" i="4"/>
  <c r="AZ48" i="4"/>
  <c r="AZ52" i="4"/>
  <c r="AZ56" i="4"/>
  <c r="AZ60" i="4"/>
  <c r="AZ64" i="4"/>
  <c r="AZ68" i="4"/>
  <c r="AZ72" i="4"/>
  <c r="AZ76" i="4"/>
  <c r="AZ80" i="4"/>
  <c r="AZ84" i="4"/>
  <c r="AZ88" i="4"/>
  <c r="AZ92" i="4"/>
  <c r="AZ96" i="4"/>
  <c r="AZ100" i="4"/>
  <c r="BA4" i="4"/>
  <c r="BA8" i="4"/>
  <c r="BA12" i="4"/>
  <c r="BA16" i="4"/>
  <c r="BA20" i="4"/>
  <c r="BA24" i="4"/>
  <c r="BA28" i="4"/>
  <c r="BA32" i="4"/>
  <c r="BA36" i="4"/>
  <c r="BA40" i="4"/>
  <c r="BA44" i="4"/>
  <c r="BA48" i="4"/>
  <c r="BA52" i="4"/>
  <c r="BA56" i="4"/>
  <c r="BA60" i="4"/>
  <c r="BA64" i="4"/>
  <c r="BA68" i="4"/>
  <c r="BA72" i="4"/>
  <c r="BA76" i="4"/>
  <c r="BA80" i="4"/>
  <c r="BA84" i="4"/>
  <c r="BA88" i="4"/>
  <c r="BA92" i="4"/>
  <c r="BA96" i="4"/>
  <c r="BA100" i="4"/>
  <c r="AX81" i="4"/>
  <c r="AX85" i="4"/>
  <c r="AX89" i="4"/>
  <c r="AX93" i="4"/>
  <c r="AX97" i="4"/>
  <c r="AX101" i="4"/>
  <c r="AY5" i="4"/>
  <c r="AY9" i="4"/>
  <c r="AY13" i="4"/>
  <c r="AY17" i="4"/>
  <c r="AY21" i="4"/>
  <c r="AY25" i="4"/>
  <c r="AY29" i="4"/>
  <c r="AY33" i="4"/>
  <c r="AY37" i="4"/>
  <c r="AY41" i="4"/>
  <c r="AY45" i="4"/>
  <c r="AY49" i="4"/>
  <c r="AY53" i="4"/>
  <c r="AY57" i="4"/>
  <c r="AY61" i="4"/>
  <c r="AY65" i="4"/>
  <c r="AY69" i="4"/>
  <c r="AY73" i="4"/>
  <c r="AY77" i="4"/>
  <c r="AY81" i="4"/>
  <c r="AY85" i="4"/>
  <c r="AY89" i="4"/>
  <c r="AY93" i="4"/>
  <c r="AY97" i="4"/>
  <c r="AY101" i="4"/>
  <c r="AZ5" i="4"/>
  <c r="AZ9" i="4"/>
  <c r="AZ13" i="4"/>
  <c r="AZ17" i="4"/>
  <c r="AZ21" i="4"/>
  <c r="AZ25" i="4"/>
  <c r="AZ29" i="4"/>
  <c r="AZ33" i="4"/>
  <c r="AZ37" i="4"/>
  <c r="AZ41" i="4"/>
  <c r="AZ45" i="4"/>
  <c r="AZ49" i="4"/>
  <c r="AZ53" i="4"/>
  <c r="AZ57" i="4"/>
  <c r="AZ61" i="4"/>
  <c r="AZ65" i="4"/>
  <c r="AZ69" i="4"/>
  <c r="AZ73" i="4"/>
  <c r="AZ77" i="4"/>
  <c r="AZ81" i="4"/>
  <c r="AZ85" i="4"/>
  <c r="AZ89" i="4"/>
  <c r="AZ93" i="4"/>
  <c r="AZ97" i="4"/>
  <c r="AZ101" i="4"/>
  <c r="BA5" i="4"/>
  <c r="BA9" i="4"/>
  <c r="BA13" i="4"/>
  <c r="BA17" i="4"/>
  <c r="BA21" i="4"/>
  <c r="BA25" i="4"/>
  <c r="BA29" i="4"/>
  <c r="BA33" i="4"/>
  <c r="BA37" i="4"/>
  <c r="BA41" i="4"/>
  <c r="BA45" i="4"/>
  <c r="BA49" i="4"/>
  <c r="BA53" i="4"/>
  <c r="BA57" i="4"/>
  <c r="BA61" i="4"/>
  <c r="BA65" i="4"/>
  <c r="BA69" i="4"/>
  <c r="BA73" i="4"/>
  <c r="BA77" i="4"/>
  <c r="BA81" i="4"/>
  <c r="BA85" i="4"/>
  <c r="BA89" i="4"/>
  <c r="BA93" i="4"/>
  <c r="BA97" i="4"/>
  <c r="BA101" i="4"/>
  <c r="BB5" i="4"/>
  <c r="BB9" i="4"/>
  <c r="BB13" i="4"/>
  <c r="AX70" i="4"/>
  <c r="AX82" i="4"/>
  <c r="AX86" i="4"/>
  <c r="AX90" i="4"/>
  <c r="AX94" i="4"/>
  <c r="AX98" i="4"/>
  <c r="AY6" i="4"/>
  <c r="AY10" i="4"/>
  <c r="AY14" i="4"/>
  <c r="AY18" i="4"/>
  <c r="AY22" i="4"/>
  <c r="AY26" i="4"/>
  <c r="AY30" i="4"/>
  <c r="AY34" i="4"/>
  <c r="AY38" i="4"/>
  <c r="AY42" i="4"/>
  <c r="AY46" i="4"/>
  <c r="AY50" i="4"/>
  <c r="AY54" i="4"/>
  <c r="AY58" i="4"/>
  <c r="AY62" i="4"/>
  <c r="AY66" i="4"/>
  <c r="AY70" i="4"/>
  <c r="AY74" i="4"/>
  <c r="AY78" i="4"/>
  <c r="AY82" i="4"/>
  <c r="AY86" i="4"/>
  <c r="AY90" i="4"/>
  <c r="AY94" i="4"/>
  <c r="AY98" i="4"/>
  <c r="AZ6" i="4"/>
  <c r="AZ10" i="4"/>
  <c r="AZ14" i="4"/>
  <c r="AZ18" i="4"/>
  <c r="AZ22" i="4"/>
  <c r="AZ26" i="4"/>
  <c r="AZ30" i="4"/>
  <c r="AZ34" i="4"/>
  <c r="AZ38" i="4"/>
  <c r="AZ42" i="4"/>
  <c r="AZ46" i="4"/>
  <c r="AZ50" i="4"/>
  <c r="AZ54" i="4"/>
  <c r="AZ58" i="4"/>
  <c r="AZ62" i="4"/>
  <c r="AZ66" i="4"/>
  <c r="AZ70" i="4"/>
  <c r="AZ74" i="4"/>
  <c r="AZ78" i="4"/>
  <c r="AZ82" i="4"/>
  <c r="AZ86" i="4"/>
  <c r="AZ90" i="4"/>
  <c r="AZ94" i="4"/>
  <c r="AZ98" i="4"/>
  <c r="BA6" i="4"/>
  <c r="BA10" i="4"/>
  <c r="BA14" i="4"/>
  <c r="BA18" i="4"/>
  <c r="BA22" i="4"/>
  <c r="BA26" i="4"/>
  <c r="BA30" i="4"/>
  <c r="BA34" i="4"/>
  <c r="BA38" i="4"/>
  <c r="BA42" i="4"/>
  <c r="BA46" i="4"/>
  <c r="BA50" i="4"/>
  <c r="BA54" i="4"/>
  <c r="BA58" i="4"/>
  <c r="BA62" i="4"/>
  <c r="BA66" i="4"/>
  <c r="BA70" i="4"/>
  <c r="BA74" i="4"/>
  <c r="BA78" i="4"/>
  <c r="BA82" i="4"/>
  <c r="BA86" i="4"/>
  <c r="BA90" i="4"/>
  <c r="BA94" i="4"/>
  <c r="BA98" i="4"/>
  <c r="BB6" i="4"/>
  <c r="BB10" i="4"/>
  <c r="BB14" i="4"/>
  <c r="AX74" i="4"/>
  <c r="AX83" i="4"/>
  <c r="AX87" i="4"/>
  <c r="AX91" i="4"/>
  <c r="AX95" i="4"/>
  <c r="AX99" i="4"/>
  <c r="AY3" i="4"/>
  <c r="AY102" i="4" s="1"/>
  <c r="AY7" i="4"/>
  <c r="AY11" i="4"/>
  <c r="AY15" i="4"/>
  <c r="AY19" i="4"/>
  <c r="AY23" i="4"/>
  <c r="AY27" i="4"/>
  <c r="AY31" i="4"/>
  <c r="AY35" i="4"/>
  <c r="AY39" i="4"/>
  <c r="AY43" i="4"/>
  <c r="AY47" i="4"/>
  <c r="AY51" i="4"/>
  <c r="AY55" i="4"/>
  <c r="AY59" i="4"/>
  <c r="AY63" i="4"/>
  <c r="AY67" i="4"/>
  <c r="AY71" i="4"/>
  <c r="AY75" i="4"/>
  <c r="AY79" i="4"/>
  <c r="AY83" i="4"/>
  <c r="AY87" i="4"/>
  <c r="AY91" i="4"/>
  <c r="AY95" i="4"/>
  <c r="AY99" i="4"/>
  <c r="AZ3" i="4"/>
  <c r="AZ102" i="4" s="1"/>
  <c r="AZ7" i="4"/>
  <c r="AZ11" i="4"/>
  <c r="AZ15" i="4"/>
  <c r="AZ19" i="4"/>
  <c r="AZ23" i="4"/>
  <c r="AZ27" i="4"/>
  <c r="AZ31" i="4"/>
  <c r="AZ35" i="4"/>
  <c r="AZ39" i="4"/>
  <c r="AZ43" i="4"/>
  <c r="AZ47" i="4"/>
  <c r="AZ51" i="4"/>
  <c r="AZ55" i="4"/>
  <c r="AZ59" i="4"/>
  <c r="AZ63" i="4"/>
  <c r="AZ67" i="4"/>
  <c r="AZ71" i="4"/>
  <c r="AZ75" i="4"/>
  <c r="AZ79" i="4"/>
  <c r="AZ83" i="4"/>
  <c r="AZ87" i="4"/>
  <c r="AZ91" i="4"/>
  <c r="AZ95" i="4"/>
  <c r="AZ99" i="4"/>
  <c r="BA3" i="4"/>
  <c r="BA102" i="4" s="1"/>
  <c r="BA7" i="4"/>
  <c r="BA11" i="4"/>
  <c r="BA15" i="4"/>
  <c r="BA19" i="4"/>
  <c r="BA23" i="4"/>
  <c r="BA27" i="4"/>
  <c r="BA31" i="4"/>
  <c r="BA35" i="4"/>
  <c r="BA39" i="4"/>
  <c r="BA43" i="4"/>
  <c r="BA47" i="4"/>
  <c r="BA51" i="4"/>
  <c r="BA55" i="4"/>
  <c r="BA59" i="4"/>
  <c r="BA63" i="4"/>
  <c r="BA67" i="4"/>
  <c r="BA71" i="4"/>
  <c r="BA75" i="4"/>
  <c r="BA79" i="4"/>
  <c r="BA83" i="4"/>
  <c r="BA87" i="4"/>
  <c r="BA91" i="4"/>
  <c r="BA95" i="4"/>
  <c r="BA99" i="4"/>
  <c r="BB3" i="4"/>
  <c r="BB7" i="4"/>
  <c r="BB11" i="4"/>
  <c r="BB15" i="4"/>
  <c r="BB12" i="4"/>
  <c r="BB19" i="4"/>
  <c r="BB23" i="4"/>
  <c r="BB27" i="4"/>
  <c r="BB31" i="4"/>
  <c r="BB35" i="4"/>
  <c r="BB39" i="4"/>
  <c r="BB43" i="4"/>
  <c r="BB47" i="4"/>
  <c r="BB51" i="4"/>
  <c r="BB55" i="4"/>
  <c r="BB59" i="4"/>
  <c r="BB63" i="4"/>
  <c r="BB67" i="4"/>
  <c r="BB71" i="4"/>
  <c r="BB75" i="4"/>
  <c r="BB79" i="4"/>
  <c r="BB83" i="4"/>
  <c r="BB87" i="4"/>
  <c r="BB91" i="4"/>
  <c r="BB95" i="4"/>
  <c r="BB99" i="4"/>
  <c r="BC3" i="4"/>
  <c r="BC7" i="4"/>
  <c r="BC11" i="4"/>
  <c r="BC15" i="4"/>
  <c r="BC19" i="4"/>
  <c r="BC23" i="4"/>
  <c r="BC27" i="4"/>
  <c r="BC31" i="4"/>
  <c r="BC35" i="4"/>
  <c r="BC39" i="4"/>
  <c r="BC43" i="4"/>
  <c r="BC47" i="4"/>
  <c r="BC51" i="4"/>
  <c r="BC55" i="4"/>
  <c r="BC59" i="4"/>
  <c r="BC63" i="4"/>
  <c r="BC67" i="4"/>
  <c r="BC71" i="4"/>
  <c r="BC75" i="4"/>
  <c r="BC79" i="4"/>
  <c r="BC83" i="4"/>
  <c r="BC87" i="4"/>
  <c r="BC91" i="4"/>
  <c r="BC95" i="4"/>
  <c r="BC99" i="4"/>
  <c r="BD3" i="4"/>
  <c r="BD7" i="4"/>
  <c r="BD11" i="4"/>
  <c r="BD15" i="4"/>
  <c r="BD19" i="4"/>
  <c r="BD23" i="4"/>
  <c r="BD27" i="4"/>
  <c r="BD31" i="4"/>
  <c r="BD35" i="4"/>
  <c r="BD39" i="4"/>
  <c r="BD43" i="4"/>
  <c r="BD47" i="4"/>
  <c r="BD51" i="4"/>
  <c r="BD55" i="4"/>
  <c r="BD59" i="4"/>
  <c r="BD63" i="4"/>
  <c r="BD67" i="4"/>
  <c r="BD71" i="4"/>
  <c r="BD75" i="4"/>
  <c r="BD79" i="4"/>
  <c r="BD83" i="4"/>
  <c r="BD87" i="4"/>
  <c r="BD91" i="4"/>
  <c r="BD95" i="4"/>
  <c r="BD99" i="4"/>
  <c r="BE3" i="4"/>
  <c r="BE7" i="4"/>
  <c r="BE11" i="4"/>
  <c r="BE15" i="4"/>
  <c r="BE19" i="4"/>
  <c r="BE23" i="4"/>
  <c r="BE27" i="4"/>
  <c r="BE31" i="4"/>
  <c r="BE35" i="4"/>
  <c r="BB16" i="4"/>
  <c r="BB20" i="4"/>
  <c r="BB24" i="4"/>
  <c r="BB28" i="4"/>
  <c r="BB32" i="4"/>
  <c r="BB36" i="4"/>
  <c r="BB40" i="4"/>
  <c r="BB44" i="4"/>
  <c r="BB48" i="4"/>
  <c r="BB52" i="4"/>
  <c r="BB56" i="4"/>
  <c r="BB60" i="4"/>
  <c r="BB64" i="4"/>
  <c r="BB68" i="4"/>
  <c r="BB72" i="4"/>
  <c r="BB76" i="4"/>
  <c r="BB80" i="4"/>
  <c r="BB84" i="4"/>
  <c r="BB88" i="4"/>
  <c r="BB92" i="4"/>
  <c r="BB96" i="4"/>
  <c r="BB100" i="4"/>
  <c r="BC4" i="4"/>
  <c r="BC8" i="4"/>
  <c r="BC12" i="4"/>
  <c r="BC16" i="4"/>
  <c r="BC20" i="4"/>
  <c r="BC24" i="4"/>
  <c r="BC28" i="4"/>
  <c r="BC32" i="4"/>
  <c r="BC36" i="4"/>
  <c r="BC40" i="4"/>
  <c r="BC44" i="4"/>
  <c r="BC48" i="4"/>
  <c r="BC52" i="4"/>
  <c r="BC56" i="4"/>
  <c r="BC60" i="4"/>
  <c r="BC64" i="4"/>
  <c r="BC68" i="4"/>
  <c r="BC72" i="4"/>
  <c r="BC76" i="4"/>
  <c r="BC80" i="4"/>
  <c r="BC84" i="4"/>
  <c r="BC88" i="4"/>
  <c r="BC92" i="4"/>
  <c r="BC96" i="4"/>
  <c r="BC100" i="4"/>
  <c r="BD4" i="4"/>
  <c r="BD8" i="4"/>
  <c r="BD12" i="4"/>
  <c r="BD16" i="4"/>
  <c r="BD20" i="4"/>
  <c r="BD24" i="4"/>
  <c r="BD28" i="4"/>
  <c r="BD32" i="4"/>
  <c r="BD36" i="4"/>
  <c r="BD40" i="4"/>
  <c r="BD44" i="4"/>
  <c r="BD48" i="4"/>
  <c r="BD52" i="4"/>
  <c r="BD56" i="4"/>
  <c r="BD60" i="4"/>
  <c r="BD64" i="4"/>
  <c r="BD68" i="4"/>
  <c r="BD72" i="4"/>
  <c r="BD76" i="4"/>
  <c r="BD80" i="4"/>
  <c r="BD84" i="4"/>
  <c r="BD88" i="4"/>
  <c r="BD92" i="4"/>
  <c r="BD96" i="4"/>
  <c r="BD100" i="4"/>
  <c r="BE4" i="4"/>
  <c r="BE8" i="4"/>
  <c r="BE12" i="4"/>
  <c r="BE16" i="4"/>
  <c r="BE20" i="4"/>
  <c r="BE24" i="4"/>
  <c r="BE28" i="4"/>
  <c r="BE32" i="4"/>
  <c r="BE36" i="4"/>
  <c r="BE40" i="4"/>
  <c r="BE44" i="4"/>
  <c r="BE48" i="4"/>
  <c r="BE52" i="4"/>
  <c r="BB4" i="4"/>
  <c r="BB17" i="4"/>
  <c r="BB21" i="4"/>
  <c r="BB25" i="4"/>
  <c r="BB29" i="4"/>
  <c r="BB33" i="4"/>
  <c r="BB37" i="4"/>
  <c r="BB41" i="4"/>
  <c r="BB45" i="4"/>
  <c r="BB49" i="4"/>
  <c r="BB53" i="4"/>
  <c r="BB57" i="4"/>
  <c r="BB61" i="4"/>
  <c r="BB65" i="4"/>
  <c r="BB69" i="4"/>
  <c r="BB73" i="4"/>
  <c r="BB77" i="4"/>
  <c r="BB81" i="4"/>
  <c r="BB85" i="4"/>
  <c r="BB89" i="4"/>
  <c r="BB93" i="4"/>
  <c r="BB97" i="4"/>
  <c r="BB101" i="4"/>
  <c r="BC5" i="4"/>
  <c r="BC9" i="4"/>
  <c r="BC13" i="4"/>
  <c r="BC17" i="4"/>
  <c r="BC21" i="4"/>
  <c r="BC25" i="4"/>
  <c r="BC29" i="4"/>
  <c r="BC33" i="4"/>
  <c r="BC37" i="4"/>
  <c r="BC41" i="4"/>
  <c r="BC45" i="4"/>
  <c r="BC49" i="4"/>
  <c r="BC53" i="4"/>
  <c r="BC57" i="4"/>
  <c r="BC61" i="4"/>
  <c r="BC65" i="4"/>
  <c r="BC69" i="4"/>
  <c r="BC73" i="4"/>
  <c r="BC77" i="4"/>
  <c r="BC81" i="4"/>
  <c r="BC85" i="4"/>
  <c r="BC89" i="4"/>
  <c r="BC93" i="4"/>
  <c r="BC97" i="4"/>
  <c r="BC101" i="4"/>
  <c r="BD5" i="4"/>
  <c r="BD9" i="4"/>
  <c r="BD13" i="4"/>
  <c r="BD17" i="4"/>
  <c r="BD21" i="4"/>
  <c r="BD25" i="4"/>
  <c r="BD29" i="4"/>
  <c r="BD33" i="4"/>
  <c r="BD37" i="4"/>
  <c r="BD41" i="4"/>
  <c r="BD45" i="4"/>
  <c r="BD49" i="4"/>
  <c r="BD53" i="4"/>
  <c r="BD57" i="4"/>
  <c r="BD61" i="4"/>
  <c r="BD65" i="4"/>
  <c r="BD69" i="4"/>
  <c r="BD73" i="4"/>
  <c r="BD77" i="4"/>
  <c r="BD81" i="4"/>
  <c r="BD85" i="4"/>
  <c r="BD89" i="4"/>
  <c r="BD93" i="4"/>
  <c r="BD97" i="4"/>
  <c r="BD101" i="4"/>
  <c r="BE5" i="4"/>
  <c r="BE9" i="4"/>
  <c r="BE13" i="4"/>
  <c r="BE17" i="4"/>
  <c r="BE21" i="4"/>
  <c r="BE25" i="4"/>
  <c r="BE29" i="4"/>
  <c r="BE33" i="4"/>
  <c r="BE37" i="4"/>
  <c r="BE41" i="4"/>
  <c r="BE45" i="4"/>
  <c r="BE49" i="4"/>
  <c r="BB8" i="4"/>
  <c r="BB18" i="4"/>
  <c r="BB22" i="4"/>
  <c r="BB26" i="4"/>
  <c r="BB30" i="4"/>
  <c r="BB34" i="4"/>
  <c r="BB38" i="4"/>
  <c r="BB42" i="4"/>
  <c r="BB46" i="4"/>
  <c r="BB50" i="4"/>
  <c r="BB54" i="4"/>
  <c r="BB58" i="4"/>
  <c r="BB62" i="4"/>
  <c r="BB66" i="4"/>
  <c r="BB70" i="4"/>
  <c r="BB74" i="4"/>
  <c r="BB78" i="4"/>
  <c r="BB82" i="4"/>
  <c r="BB86" i="4"/>
  <c r="BB90" i="4"/>
  <c r="BB94" i="4"/>
  <c r="BB98" i="4"/>
  <c r="BC6" i="4"/>
  <c r="BC10" i="4"/>
  <c r="BC14" i="4"/>
  <c r="BC18" i="4"/>
  <c r="BC22" i="4"/>
  <c r="BC26" i="4"/>
  <c r="BC30" i="4"/>
  <c r="BC34" i="4"/>
  <c r="BC38" i="4"/>
  <c r="BC42" i="4"/>
  <c r="BC46" i="4"/>
  <c r="BC50" i="4"/>
  <c r="BC54" i="4"/>
  <c r="BC58" i="4"/>
  <c r="BC62" i="4"/>
  <c r="BC66" i="4"/>
  <c r="BC70" i="4"/>
  <c r="BC74" i="4"/>
  <c r="BC78" i="4"/>
  <c r="BC82" i="4"/>
  <c r="BC86" i="4"/>
  <c r="BC90" i="4"/>
  <c r="BC94" i="4"/>
  <c r="BC98" i="4"/>
  <c r="BD6" i="4"/>
  <c r="BD10" i="4"/>
  <c r="BD14" i="4"/>
  <c r="BD18" i="4"/>
  <c r="BD22" i="4"/>
  <c r="BD26" i="4"/>
  <c r="BD30" i="4"/>
  <c r="BD34" i="4"/>
  <c r="BD38" i="4"/>
  <c r="BD42" i="4"/>
  <c r="BD46" i="4"/>
  <c r="BD50" i="4"/>
  <c r="BD54" i="4"/>
  <c r="BD58" i="4"/>
  <c r="BD62" i="4"/>
  <c r="BD66" i="4"/>
  <c r="BD70" i="4"/>
  <c r="BD74" i="4"/>
  <c r="BD78" i="4"/>
  <c r="BD82" i="4"/>
  <c r="BD86" i="4"/>
  <c r="BD90" i="4"/>
  <c r="BD94" i="4"/>
  <c r="BD98" i="4"/>
  <c r="BE6" i="4"/>
  <c r="BE10" i="4"/>
  <c r="BE14" i="4"/>
  <c r="BE18" i="4"/>
  <c r="BE22" i="4"/>
  <c r="BE26" i="4"/>
  <c r="BE30" i="4"/>
  <c r="BE34" i="4"/>
  <c r="BE42" i="4"/>
  <c r="BE50" i="4"/>
  <c r="BE55" i="4"/>
  <c r="BE59" i="4"/>
  <c r="BE63" i="4"/>
  <c r="BE67" i="4"/>
  <c r="BE71" i="4"/>
  <c r="BE75" i="4"/>
  <c r="BE79" i="4"/>
  <c r="BE83" i="4"/>
  <c r="BE87" i="4"/>
  <c r="BE91" i="4"/>
  <c r="BE95" i="4"/>
  <c r="BE99" i="4"/>
  <c r="BF3" i="4"/>
  <c r="BF7" i="4"/>
  <c r="BF11" i="4"/>
  <c r="BF15" i="4"/>
  <c r="BF19" i="4"/>
  <c r="BF23" i="4"/>
  <c r="BF27" i="4"/>
  <c r="BF31" i="4"/>
  <c r="BF35" i="4"/>
  <c r="BF39" i="4"/>
  <c r="BF43" i="4"/>
  <c r="BF47" i="4"/>
  <c r="BF51" i="4"/>
  <c r="BF55" i="4"/>
  <c r="BF59" i="4"/>
  <c r="BF63" i="4"/>
  <c r="BF67" i="4"/>
  <c r="BF71" i="4"/>
  <c r="BF75" i="4"/>
  <c r="BF79" i="4"/>
  <c r="BF83" i="4"/>
  <c r="BF87" i="4"/>
  <c r="BF91" i="4"/>
  <c r="BF95" i="4"/>
  <c r="BF99" i="4"/>
  <c r="BG3" i="4"/>
  <c r="BG7" i="4"/>
  <c r="BG11" i="4"/>
  <c r="BG15" i="4"/>
  <c r="BG19" i="4"/>
  <c r="BG23" i="4"/>
  <c r="BG27" i="4"/>
  <c r="BG31" i="4"/>
  <c r="BG35" i="4"/>
  <c r="BG39" i="4"/>
  <c r="BG43" i="4"/>
  <c r="BG47" i="4"/>
  <c r="BG51" i="4"/>
  <c r="BG55" i="4"/>
  <c r="BG59" i="4"/>
  <c r="BG63" i="4"/>
  <c r="BG67" i="4"/>
  <c r="BG71" i="4"/>
  <c r="BG75" i="4"/>
  <c r="BG79" i="4"/>
  <c r="BG83" i="4"/>
  <c r="BG87" i="4"/>
  <c r="BG91" i="4"/>
  <c r="BG95" i="4"/>
  <c r="BG99" i="4"/>
  <c r="BH3" i="4"/>
  <c r="BH7" i="4"/>
  <c r="BH11" i="4"/>
  <c r="BH15" i="4"/>
  <c r="BH19" i="4"/>
  <c r="BH23" i="4"/>
  <c r="BH27" i="4"/>
  <c r="BH31" i="4"/>
  <c r="BH35" i="4"/>
  <c r="BH39" i="4"/>
  <c r="BH43" i="4"/>
  <c r="BH47" i="4"/>
  <c r="BH51" i="4"/>
  <c r="BH55" i="4"/>
  <c r="BH59" i="4"/>
  <c r="BH63" i="4"/>
  <c r="BH67" i="4"/>
  <c r="BH71" i="4"/>
  <c r="BH75" i="4"/>
  <c r="BH79" i="4"/>
  <c r="BH83" i="4"/>
  <c r="BE43" i="4"/>
  <c r="BE51" i="4"/>
  <c r="BE56" i="4"/>
  <c r="BE60" i="4"/>
  <c r="BE64" i="4"/>
  <c r="BE68" i="4"/>
  <c r="BE72" i="4"/>
  <c r="BE76" i="4"/>
  <c r="BE80" i="4"/>
  <c r="BE84" i="4"/>
  <c r="BE88" i="4"/>
  <c r="BE92" i="4"/>
  <c r="BE96" i="4"/>
  <c r="BE100" i="4"/>
  <c r="BF4" i="4"/>
  <c r="BF8" i="4"/>
  <c r="BF12" i="4"/>
  <c r="BF16" i="4"/>
  <c r="BF20" i="4"/>
  <c r="BF24" i="4"/>
  <c r="BF28" i="4"/>
  <c r="BF32" i="4"/>
  <c r="BF36" i="4"/>
  <c r="BF40" i="4"/>
  <c r="BF44" i="4"/>
  <c r="BF48" i="4"/>
  <c r="BF52" i="4"/>
  <c r="BF56" i="4"/>
  <c r="BF60" i="4"/>
  <c r="BF64" i="4"/>
  <c r="BF68" i="4"/>
  <c r="BF72" i="4"/>
  <c r="BF76" i="4"/>
  <c r="BF80" i="4"/>
  <c r="BF84" i="4"/>
  <c r="BF88" i="4"/>
  <c r="BF92" i="4"/>
  <c r="BF96" i="4"/>
  <c r="BF100" i="4"/>
  <c r="BG4" i="4"/>
  <c r="BG8" i="4"/>
  <c r="BG12" i="4"/>
  <c r="BG16" i="4"/>
  <c r="BG20" i="4"/>
  <c r="BG24" i="4"/>
  <c r="BG28" i="4"/>
  <c r="BG32" i="4"/>
  <c r="BG36" i="4"/>
  <c r="BG40" i="4"/>
  <c r="BG44" i="4"/>
  <c r="BG48" i="4"/>
  <c r="BG52" i="4"/>
  <c r="BG56" i="4"/>
  <c r="BG60" i="4"/>
  <c r="BG64" i="4"/>
  <c r="BG68" i="4"/>
  <c r="BG72" i="4"/>
  <c r="BG76" i="4"/>
  <c r="BG80" i="4"/>
  <c r="BG84" i="4"/>
  <c r="BG88" i="4"/>
  <c r="BG92" i="4"/>
  <c r="BG96" i="4"/>
  <c r="BG100" i="4"/>
  <c r="BH4" i="4"/>
  <c r="BH8" i="4"/>
  <c r="BH12" i="4"/>
  <c r="BH16" i="4"/>
  <c r="BH20" i="4"/>
  <c r="BH24" i="4"/>
  <c r="BH28" i="4"/>
  <c r="BH32" i="4"/>
  <c r="BH36" i="4"/>
  <c r="BH40" i="4"/>
  <c r="BH44" i="4"/>
  <c r="BH48" i="4"/>
  <c r="BH52" i="4"/>
  <c r="BH56" i="4"/>
  <c r="BH60" i="4"/>
  <c r="BH64" i="4"/>
  <c r="BH68" i="4"/>
  <c r="BH72" i="4"/>
  <c r="BH76" i="4"/>
  <c r="BH80" i="4"/>
  <c r="BH84" i="4"/>
  <c r="BE38" i="4"/>
  <c r="BE46" i="4"/>
  <c r="BE53" i="4"/>
  <c r="BE57" i="4"/>
  <c r="BE61" i="4"/>
  <c r="BE65" i="4"/>
  <c r="BE69" i="4"/>
  <c r="BE73" i="4"/>
  <c r="BE77" i="4"/>
  <c r="BE81" i="4"/>
  <c r="BE85" i="4"/>
  <c r="BE89" i="4"/>
  <c r="BE93" i="4"/>
  <c r="BE97" i="4"/>
  <c r="BE101" i="4"/>
  <c r="BF5" i="4"/>
  <c r="BF9" i="4"/>
  <c r="BF13" i="4"/>
  <c r="BF17" i="4"/>
  <c r="BF21" i="4"/>
  <c r="BF25" i="4"/>
  <c r="BF29" i="4"/>
  <c r="BF33" i="4"/>
  <c r="BF37" i="4"/>
  <c r="BF41" i="4"/>
  <c r="BF45" i="4"/>
  <c r="BF49" i="4"/>
  <c r="BF53" i="4"/>
  <c r="BF57" i="4"/>
  <c r="BF61" i="4"/>
  <c r="BF65" i="4"/>
  <c r="BF69" i="4"/>
  <c r="BF73" i="4"/>
  <c r="BF77" i="4"/>
  <c r="BF81" i="4"/>
  <c r="BF85" i="4"/>
  <c r="BF89" i="4"/>
  <c r="BF93" i="4"/>
  <c r="BF97" i="4"/>
  <c r="BF101" i="4"/>
  <c r="BG5" i="4"/>
  <c r="BG9" i="4"/>
  <c r="BG13" i="4"/>
  <c r="BG17" i="4"/>
  <c r="BG21" i="4"/>
  <c r="BG25" i="4"/>
  <c r="BG29" i="4"/>
  <c r="BG33" i="4"/>
  <c r="BG37" i="4"/>
  <c r="BG41" i="4"/>
  <c r="BG45" i="4"/>
  <c r="BG49" i="4"/>
  <c r="BG53" i="4"/>
  <c r="BG57" i="4"/>
  <c r="BG61" i="4"/>
  <c r="BG65" i="4"/>
  <c r="BG69" i="4"/>
  <c r="BG73" i="4"/>
  <c r="BG77" i="4"/>
  <c r="BG81" i="4"/>
  <c r="BG85" i="4"/>
  <c r="BG89" i="4"/>
  <c r="BG93" i="4"/>
  <c r="BG97" i="4"/>
  <c r="BG101" i="4"/>
  <c r="BH5" i="4"/>
  <c r="BH9" i="4"/>
  <c r="BH13" i="4"/>
  <c r="BH17" i="4"/>
  <c r="BH21" i="4"/>
  <c r="BH25" i="4"/>
  <c r="BH29" i="4"/>
  <c r="BH33" i="4"/>
  <c r="BH37" i="4"/>
  <c r="BH41" i="4"/>
  <c r="BH45" i="4"/>
  <c r="BH49" i="4"/>
  <c r="BH53" i="4"/>
  <c r="BH57" i="4"/>
  <c r="BH61" i="4"/>
  <c r="BH65" i="4"/>
  <c r="BH69" i="4"/>
  <c r="BH73" i="4"/>
  <c r="BH77" i="4"/>
  <c r="BH81" i="4"/>
  <c r="BH85" i="4"/>
  <c r="BH89" i="4"/>
  <c r="BH93" i="4"/>
  <c r="BE39" i="4"/>
  <c r="BE47" i="4"/>
  <c r="BE54" i="4"/>
  <c r="BE58" i="4"/>
  <c r="BE62" i="4"/>
  <c r="BE66" i="4"/>
  <c r="BE70" i="4"/>
  <c r="BE74" i="4"/>
  <c r="BE78" i="4"/>
  <c r="BE82" i="4"/>
  <c r="BE86" i="4"/>
  <c r="BE90" i="4"/>
  <c r="BE94" i="4"/>
  <c r="BE98" i="4"/>
  <c r="BF6" i="4"/>
  <c r="BF10" i="4"/>
  <c r="BF14" i="4"/>
  <c r="BF18" i="4"/>
  <c r="BF22" i="4"/>
  <c r="BF26" i="4"/>
  <c r="BF30" i="4"/>
  <c r="BF34" i="4"/>
  <c r="BF38" i="4"/>
  <c r="BF42" i="4"/>
  <c r="BF46" i="4"/>
  <c r="BF50" i="4"/>
  <c r="BF54" i="4"/>
  <c r="BF58" i="4"/>
  <c r="BF62" i="4"/>
  <c r="BF66" i="4"/>
  <c r="BF70" i="4"/>
  <c r="BF74" i="4"/>
  <c r="BF78" i="4"/>
  <c r="BF82" i="4"/>
  <c r="BF86" i="4"/>
  <c r="BF90" i="4"/>
  <c r="BF94" i="4"/>
  <c r="BF98" i="4"/>
  <c r="BG6" i="4"/>
  <c r="BG10" i="4"/>
  <c r="BG14" i="4"/>
  <c r="BG18" i="4"/>
  <c r="BG22" i="4"/>
  <c r="BG26" i="4"/>
  <c r="BG30" i="4"/>
  <c r="BG34" i="4"/>
  <c r="BG38" i="4"/>
  <c r="BG42" i="4"/>
  <c r="BG46" i="4"/>
  <c r="BG50" i="4"/>
  <c r="BG54" i="4"/>
  <c r="BG58" i="4"/>
  <c r="BG62" i="4"/>
  <c r="BG66" i="4"/>
  <c r="BG70" i="4"/>
  <c r="BG74" i="4"/>
  <c r="BG78" i="4"/>
  <c r="BG82" i="4"/>
  <c r="BG86" i="4"/>
  <c r="BG90" i="4"/>
  <c r="BG94" i="4"/>
  <c r="BG98" i="4"/>
  <c r="BH6" i="4"/>
  <c r="BH10" i="4"/>
  <c r="BH14" i="4"/>
  <c r="BH18" i="4"/>
  <c r="BH22" i="4"/>
  <c r="BH26" i="4"/>
  <c r="BH30" i="4"/>
  <c r="BH34" i="4"/>
  <c r="BH38" i="4"/>
  <c r="BH42" i="4"/>
  <c r="BH46" i="4"/>
  <c r="BH50" i="4"/>
  <c r="BH54" i="4"/>
  <c r="BH58" i="4"/>
  <c r="BH62" i="4"/>
  <c r="BH66" i="4"/>
  <c r="BH70" i="4"/>
  <c r="BH74" i="4"/>
  <c r="BH78" i="4"/>
  <c r="BH87" i="4"/>
  <c r="BH92" i="4"/>
  <c r="BH97" i="4"/>
  <c r="BH101" i="4"/>
  <c r="BI5" i="4"/>
  <c r="BI9" i="4"/>
  <c r="BI13" i="4"/>
  <c r="BI17" i="4"/>
  <c r="BI21" i="4"/>
  <c r="BI25" i="4"/>
  <c r="BI29" i="4"/>
  <c r="BI33" i="4"/>
  <c r="BI37" i="4"/>
  <c r="BI41" i="4"/>
  <c r="BI45" i="4"/>
  <c r="BI49" i="4"/>
  <c r="BI53" i="4"/>
  <c r="BI57" i="4"/>
  <c r="BI61" i="4"/>
  <c r="BI65" i="4"/>
  <c r="BI69" i="4"/>
  <c r="BI73" i="4"/>
  <c r="BI77" i="4"/>
  <c r="BI81" i="4"/>
  <c r="BI85" i="4"/>
  <c r="BI89" i="4"/>
  <c r="BI93" i="4"/>
  <c r="BI97" i="4"/>
  <c r="BI101" i="4"/>
  <c r="BJ6" i="4"/>
  <c r="BJ10" i="4"/>
  <c r="BJ14" i="4"/>
  <c r="BJ18" i="4"/>
  <c r="BJ22" i="4"/>
  <c r="BJ26" i="4"/>
  <c r="BJ30" i="4"/>
  <c r="BJ34" i="4"/>
  <c r="BJ38" i="4"/>
  <c r="BJ42" i="4"/>
  <c r="BJ46" i="4"/>
  <c r="BJ50" i="4"/>
  <c r="BJ54" i="4"/>
  <c r="BJ58" i="4"/>
  <c r="BJ62" i="4"/>
  <c r="BJ66" i="4"/>
  <c r="BJ70" i="4"/>
  <c r="BJ74" i="4"/>
  <c r="BJ78" i="4"/>
  <c r="BJ82" i="4"/>
  <c r="BJ86" i="4"/>
  <c r="BJ90" i="4"/>
  <c r="BJ94" i="4"/>
  <c r="BJ98" i="4"/>
  <c r="BK3" i="4"/>
  <c r="BK7" i="4"/>
  <c r="BK11" i="4"/>
  <c r="BK15" i="4"/>
  <c r="BK19" i="4"/>
  <c r="BK23" i="4"/>
  <c r="BK27" i="4"/>
  <c r="BK31" i="4"/>
  <c r="BK35" i="4"/>
  <c r="BK39" i="4"/>
  <c r="BK43" i="4"/>
  <c r="BK47" i="4"/>
  <c r="BK51" i="4"/>
  <c r="BK55" i="4"/>
  <c r="BK59" i="4"/>
  <c r="BK63" i="4"/>
  <c r="BK67" i="4"/>
  <c r="BK71" i="4"/>
  <c r="BK75" i="4"/>
  <c r="BK79" i="4"/>
  <c r="BK83" i="4"/>
  <c r="BK87" i="4"/>
  <c r="BK91" i="4"/>
  <c r="BK95" i="4"/>
  <c r="BK99" i="4"/>
  <c r="BL4" i="4"/>
  <c r="BL8" i="4"/>
  <c r="BL12" i="4"/>
  <c r="BL16" i="4"/>
  <c r="BL20" i="4"/>
  <c r="BL24" i="4"/>
  <c r="BL28" i="4"/>
  <c r="BH88" i="4"/>
  <c r="BH94" i="4"/>
  <c r="BH98" i="4"/>
  <c r="BI6" i="4"/>
  <c r="BI10" i="4"/>
  <c r="BI14" i="4"/>
  <c r="BI18" i="4"/>
  <c r="BI22" i="4"/>
  <c r="BI26" i="4"/>
  <c r="BI30" i="4"/>
  <c r="BI34" i="4"/>
  <c r="BI38" i="4"/>
  <c r="BI42" i="4"/>
  <c r="BI46" i="4"/>
  <c r="BI50" i="4"/>
  <c r="BI54" i="4"/>
  <c r="BI58" i="4"/>
  <c r="BI62" i="4"/>
  <c r="BI66" i="4"/>
  <c r="BI70" i="4"/>
  <c r="BI74" i="4"/>
  <c r="BI78" i="4"/>
  <c r="BI82" i="4"/>
  <c r="BI86" i="4"/>
  <c r="BI90" i="4"/>
  <c r="BI94" i="4"/>
  <c r="BI98" i="4"/>
  <c r="BJ3" i="4"/>
  <c r="BJ7" i="4"/>
  <c r="BJ11" i="4"/>
  <c r="BJ15" i="4"/>
  <c r="BJ19" i="4"/>
  <c r="BJ23" i="4"/>
  <c r="BJ27" i="4"/>
  <c r="BJ31" i="4"/>
  <c r="BJ35" i="4"/>
  <c r="BJ39" i="4"/>
  <c r="BJ43" i="4"/>
  <c r="BJ47" i="4"/>
  <c r="BJ51" i="4"/>
  <c r="BJ55" i="4"/>
  <c r="BJ59" i="4"/>
  <c r="BJ63" i="4"/>
  <c r="BJ67" i="4"/>
  <c r="BJ71" i="4"/>
  <c r="BJ75" i="4"/>
  <c r="BJ79" i="4"/>
  <c r="BJ83" i="4"/>
  <c r="BJ87" i="4"/>
  <c r="BJ91" i="4"/>
  <c r="BJ95" i="4"/>
  <c r="BJ99" i="4"/>
  <c r="BK4" i="4"/>
  <c r="BK8" i="4"/>
  <c r="BK12" i="4"/>
  <c r="BK16" i="4"/>
  <c r="BK20" i="4"/>
  <c r="BK24" i="4"/>
  <c r="BK28" i="4"/>
  <c r="BK32" i="4"/>
  <c r="BK36" i="4"/>
  <c r="BK40" i="4"/>
  <c r="BK44" i="4"/>
  <c r="BK48" i="4"/>
  <c r="BK52" i="4"/>
  <c r="BK56" i="4"/>
  <c r="BK60" i="4"/>
  <c r="BK64" i="4"/>
  <c r="BK68" i="4"/>
  <c r="BK72" i="4"/>
  <c r="BK76" i="4"/>
  <c r="BK80" i="4"/>
  <c r="BK84" i="4"/>
  <c r="BK88" i="4"/>
  <c r="BK92" i="4"/>
  <c r="BK96" i="4"/>
  <c r="BK100" i="4"/>
  <c r="BL5" i="4"/>
  <c r="BL9" i="4"/>
  <c r="BL13" i="4"/>
  <c r="BL17" i="4"/>
  <c r="BL21" i="4"/>
  <c r="BL25" i="4"/>
  <c r="BL29" i="4"/>
  <c r="BL33" i="4"/>
  <c r="BL37" i="4"/>
  <c r="BL41" i="4"/>
  <c r="BL45" i="4"/>
  <c r="BL49" i="4"/>
  <c r="BL53" i="4"/>
  <c r="BL57" i="4"/>
  <c r="BH82" i="4"/>
  <c r="BH90" i="4"/>
  <c r="BH95" i="4"/>
  <c r="BH99" i="4"/>
  <c r="BI3" i="4"/>
  <c r="BI7" i="4"/>
  <c r="BI11" i="4"/>
  <c r="BI15" i="4"/>
  <c r="BI19" i="4"/>
  <c r="BI23" i="4"/>
  <c r="BI27" i="4"/>
  <c r="BI31" i="4"/>
  <c r="BI35" i="4"/>
  <c r="BI39" i="4"/>
  <c r="BI43" i="4"/>
  <c r="BI47" i="4"/>
  <c r="BI51" i="4"/>
  <c r="BI55" i="4"/>
  <c r="BI59" i="4"/>
  <c r="BI63" i="4"/>
  <c r="BI67" i="4"/>
  <c r="BI71" i="4"/>
  <c r="BI75" i="4"/>
  <c r="BI79" i="4"/>
  <c r="BI83" i="4"/>
  <c r="BI87" i="4"/>
  <c r="BI91" i="4"/>
  <c r="BI95" i="4"/>
  <c r="BI99" i="4"/>
  <c r="BJ4" i="4"/>
  <c r="BJ8" i="4"/>
  <c r="BJ12" i="4"/>
  <c r="BJ16" i="4"/>
  <c r="BJ20" i="4"/>
  <c r="BJ24" i="4"/>
  <c r="BJ28" i="4"/>
  <c r="BJ32" i="4"/>
  <c r="BJ36" i="4"/>
  <c r="BJ40" i="4"/>
  <c r="BJ44" i="4"/>
  <c r="BJ48" i="4"/>
  <c r="BJ52" i="4"/>
  <c r="BJ56" i="4"/>
  <c r="BJ60" i="4"/>
  <c r="BJ64" i="4"/>
  <c r="BJ68" i="4"/>
  <c r="BJ72" i="4"/>
  <c r="BJ76" i="4"/>
  <c r="BJ80" i="4"/>
  <c r="BJ84" i="4"/>
  <c r="BJ88" i="4"/>
  <c r="BJ92" i="4"/>
  <c r="BJ96" i="4"/>
  <c r="BJ100" i="4"/>
  <c r="BK5" i="4"/>
  <c r="BK9" i="4"/>
  <c r="BK13" i="4"/>
  <c r="BK17" i="4"/>
  <c r="BK21" i="4"/>
  <c r="BK25" i="4"/>
  <c r="BK29" i="4"/>
  <c r="BK33" i="4"/>
  <c r="BK37" i="4"/>
  <c r="BK41" i="4"/>
  <c r="BK45" i="4"/>
  <c r="BK49" i="4"/>
  <c r="BK53" i="4"/>
  <c r="BK57" i="4"/>
  <c r="BK61" i="4"/>
  <c r="BK65" i="4"/>
  <c r="BK69" i="4"/>
  <c r="BK73" i="4"/>
  <c r="BK77" i="4"/>
  <c r="BK81" i="4"/>
  <c r="BK85" i="4"/>
  <c r="BK89" i="4"/>
  <c r="BK93" i="4"/>
  <c r="BK97" i="4"/>
  <c r="BK101" i="4"/>
  <c r="BL6" i="4"/>
  <c r="BL10" i="4"/>
  <c r="BL14" i="4"/>
  <c r="BL18" i="4"/>
  <c r="BL22" i="4"/>
  <c r="BL26" i="4"/>
  <c r="BL30" i="4"/>
  <c r="BL34" i="4"/>
  <c r="BL38" i="4"/>
  <c r="BH86" i="4"/>
  <c r="BH91" i="4"/>
  <c r="BH96" i="4"/>
  <c r="BH100" i="4"/>
  <c r="BI4" i="4"/>
  <c r="BI8" i="4"/>
  <c r="BI12" i="4"/>
  <c r="BI16" i="4"/>
  <c r="BI20" i="4"/>
  <c r="BI24" i="4"/>
  <c r="BI28" i="4"/>
  <c r="BI32" i="4"/>
  <c r="BI36" i="4"/>
  <c r="BI40" i="4"/>
  <c r="BI44" i="4"/>
  <c r="BI48" i="4"/>
  <c r="BI52" i="4"/>
  <c r="BI56" i="4"/>
  <c r="BI60" i="4"/>
  <c r="BI64" i="4"/>
  <c r="BI68" i="4"/>
  <c r="BI72" i="4"/>
  <c r="BI76" i="4"/>
  <c r="BI80" i="4"/>
  <c r="BI84" i="4"/>
  <c r="BI88" i="4"/>
  <c r="BI92" i="4"/>
  <c r="BI96" i="4"/>
  <c r="BI100" i="4"/>
  <c r="BJ5" i="4"/>
  <c r="BJ9" i="4"/>
  <c r="BJ13" i="4"/>
  <c r="BJ17" i="4"/>
  <c r="BJ21" i="4"/>
  <c r="BJ25" i="4"/>
  <c r="BJ29" i="4"/>
  <c r="BJ33" i="4"/>
  <c r="BJ37" i="4"/>
  <c r="BJ41" i="4"/>
  <c r="BJ45" i="4"/>
  <c r="BJ49" i="4"/>
  <c r="BJ53" i="4"/>
  <c r="BJ57" i="4"/>
  <c r="BJ61" i="4"/>
  <c r="BJ65" i="4"/>
  <c r="BJ69" i="4"/>
  <c r="BJ73" i="4"/>
  <c r="BJ77" i="4"/>
  <c r="BJ81" i="4"/>
  <c r="BJ85" i="4"/>
  <c r="BJ89" i="4"/>
  <c r="BJ93" i="4"/>
  <c r="BJ97" i="4"/>
  <c r="BJ101" i="4"/>
  <c r="BK6" i="4"/>
  <c r="BK10" i="4"/>
  <c r="BK14" i="4"/>
  <c r="BK18" i="4"/>
  <c r="BK22" i="4"/>
  <c r="BK26" i="4"/>
  <c r="BK30" i="4"/>
  <c r="BK34" i="4"/>
  <c r="BK38" i="4"/>
  <c r="BK42" i="4"/>
  <c r="BK46" i="4"/>
  <c r="BK50" i="4"/>
  <c r="BK54" i="4"/>
  <c r="BK58" i="4"/>
  <c r="BK62" i="4"/>
  <c r="BK66" i="4"/>
  <c r="BK70" i="4"/>
  <c r="BK74" i="4"/>
  <c r="BK78" i="4"/>
  <c r="BK82" i="4"/>
  <c r="BK86" i="4"/>
  <c r="BK90" i="4"/>
  <c r="BK94" i="4"/>
  <c r="BK98" i="4"/>
  <c r="BL3" i="4"/>
  <c r="BL7" i="4"/>
  <c r="BL11" i="4"/>
  <c r="BL15" i="4"/>
  <c r="BL19" i="4"/>
  <c r="BL23" i="4"/>
  <c r="BL27" i="4"/>
  <c r="BL31" i="4"/>
  <c r="BL35" i="4"/>
  <c r="BL39" i="4"/>
  <c r="BL43" i="4"/>
  <c r="BL47" i="4"/>
  <c r="BL51" i="4"/>
  <c r="BL40" i="4"/>
  <c r="BL48" i="4"/>
  <c r="BL55" i="4"/>
  <c r="BL60" i="4"/>
  <c r="BL64" i="4"/>
  <c r="BL68" i="4"/>
  <c r="BL72" i="4"/>
  <c r="BL76" i="4"/>
  <c r="BL80" i="4"/>
  <c r="BL84" i="4"/>
  <c r="BL88" i="4"/>
  <c r="BL92" i="4"/>
  <c r="BL96" i="4"/>
  <c r="BL100" i="4"/>
  <c r="D48" i="7"/>
  <c r="D32" i="7"/>
  <c r="D16" i="7"/>
  <c r="D50" i="7"/>
  <c r="D33" i="7"/>
  <c r="D18" i="7"/>
  <c r="D3" i="7"/>
  <c r="D38" i="7"/>
  <c r="D23" i="7"/>
  <c r="D7" i="7"/>
  <c r="D39" i="7"/>
  <c r="D21" i="7"/>
  <c r="D4" i="7"/>
  <c r="BL42" i="4"/>
  <c r="BL50" i="4"/>
  <c r="BL56" i="4"/>
  <c r="BL61" i="4"/>
  <c r="BL65" i="4"/>
  <c r="BL69" i="4"/>
  <c r="BL73" i="4"/>
  <c r="BL77" i="4"/>
  <c r="BL81" i="4"/>
  <c r="BL85" i="4"/>
  <c r="BL89" i="4"/>
  <c r="BL93" i="4"/>
  <c r="BL97" i="4"/>
  <c r="BL101" i="4"/>
  <c r="D44" i="7"/>
  <c r="D28" i="7"/>
  <c r="D12" i="7"/>
  <c r="D45" i="7"/>
  <c r="D29" i="7"/>
  <c r="D14" i="7"/>
  <c r="D49" i="7"/>
  <c r="D34" i="7"/>
  <c r="D19" i="7"/>
  <c r="D51" i="7"/>
  <c r="D35" i="7"/>
  <c r="D17" i="7"/>
  <c r="BL32" i="4"/>
  <c r="BL44" i="4"/>
  <c r="BL52" i="4"/>
  <c r="BL58" i="4"/>
  <c r="BL62" i="4"/>
  <c r="BL66" i="4"/>
  <c r="BL70" i="4"/>
  <c r="BL74" i="4"/>
  <c r="BL78" i="4"/>
  <c r="BL82" i="4"/>
  <c r="BL86" i="4"/>
  <c r="BL90" i="4"/>
  <c r="BL94" i="4"/>
  <c r="BL98" i="4"/>
  <c r="D40" i="7"/>
  <c r="D24" i="7"/>
  <c r="D9" i="7"/>
  <c r="D41" i="7"/>
  <c r="D27" i="7"/>
  <c r="D10" i="7"/>
  <c r="D46" i="7"/>
  <c r="D30" i="7"/>
  <c r="D15" i="7"/>
  <c r="D47" i="7"/>
  <c r="D31" i="7"/>
  <c r="BL36" i="4"/>
  <c r="BL46" i="4"/>
  <c r="BL54" i="4"/>
  <c r="BL59" i="4"/>
  <c r="BL63" i="4"/>
  <c r="BL67" i="4"/>
  <c r="BL71" i="4"/>
  <c r="BL75" i="4"/>
  <c r="BL79" i="4"/>
  <c r="BL83" i="4"/>
  <c r="BL87" i="4"/>
  <c r="BL91" i="4"/>
  <c r="BL95" i="4"/>
  <c r="BL99" i="4"/>
  <c r="O45" i="5"/>
  <c r="G16" i="1" s="1"/>
  <c r="D36" i="7"/>
  <c r="D20" i="7"/>
  <c r="D6" i="7"/>
  <c r="D37" i="7"/>
  <c r="D22" i="7"/>
  <c r="D5" i="7"/>
  <c r="D42" i="7"/>
  <c r="D25" i="7"/>
  <c r="D11" i="7"/>
  <c r="D43" i="7"/>
  <c r="D26" i="7"/>
  <c r="D8" i="7"/>
  <c r="D13" i="7"/>
  <c r="G46" i="4"/>
  <c r="G30" i="4"/>
  <c r="G14" i="4"/>
  <c r="F98" i="4"/>
  <c r="F82" i="4"/>
  <c r="F66" i="4"/>
  <c r="F50" i="4"/>
  <c r="F34" i="4"/>
  <c r="F18" i="4"/>
  <c r="E101" i="4"/>
  <c r="E85" i="4"/>
  <c r="E69" i="4"/>
  <c r="G53" i="4"/>
  <c r="G37" i="4"/>
  <c r="G21" i="4"/>
  <c r="F6" i="4"/>
  <c r="F89" i="4"/>
  <c r="F73" i="4"/>
  <c r="F57" i="4"/>
  <c r="F41" i="4"/>
  <c r="F25" i="4"/>
  <c r="F9" i="4"/>
  <c r="E92" i="4"/>
  <c r="E76" i="4"/>
  <c r="G68" i="4"/>
  <c r="G52" i="4"/>
  <c r="G36" i="4"/>
  <c r="G20" i="4"/>
  <c r="F5" i="4"/>
  <c r="F88" i="4"/>
  <c r="F72" i="4"/>
  <c r="F56" i="4"/>
  <c r="F40" i="4"/>
  <c r="F24" i="4"/>
  <c r="F8" i="4"/>
  <c r="E91" i="4"/>
  <c r="E75" i="4"/>
  <c r="G79" i="4"/>
  <c r="G63" i="4"/>
  <c r="G47" i="4"/>
  <c r="G31" i="4"/>
  <c r="G15" i="4"/>
  <c r="F95" i="4"/>
  <c r="F79" i="4"/>
  <c r="F63" i="4"/>
  <c r="F47" i="4"/>
  <c r="F31" i="4"/>
  <c r="F15" i="4"/>
  <c r="E98" i="4"/>
  <c r="E82" i="4"/>
  <c r="E66" i="4"/>
  <c r="AG75" i="4"/>
  <c r="AG59" i="4"/>
  <c r="AG43" i="4"/>
  <c r="AG27" i="4"/>
  <c r="AG11" i="4"/>
  <c r="AF95" i="4"/>
  <c r="AF79" i="4"/>
  <c r="AF63" i="4"/>
  <c r="AF47" i="4"/>
  <c r="AF31" i="4"/>
  <c r="AF15" i="4"/>
  <c r="AE99" i="4"/>
  <c r="AE83" i="4"/>
  <c r="AE67" i="4"/>
  <c r="AE51" i="4"/>
  <c r="AE35" i="4"/>
  <c r="AE19" i="4"/>
  <c r="AD4" i="4"/>
  <c r="AD87" i="4"/>
  <c r="AD71" i="4"/>
  <c r="AG94" i="4"/>
  <c r="AG78" i="4"/>
  <c r="AG62" i="4"/>
  <c r="AG46" i="4"/>
  <c r="AG30" i="4"/>
  <c r="AG14" i="4"/>
  <c r="AF94" i="4"/>
  <c r="AF78" i="4"/>
  <c r="AF62" i="4"/>
  <c r="AF46" i="4"/>
  <c r="AF30" i="4"/>
  <c r="AF14" i="4"/>
  <c r="AE94" i="4"/>
  <c r="AE78" i="4"/>
  <c r="AE62" i="4"/>
  <c r="AE46" i="4"/>
  <c r="AE30" i="4"/>
  <c r="AE14" i="4"/>
  <c r="AD94" i="4"/>
  <c r="AD78" i="4"/>
  <c r="AD59" i="4"/>
  <c r="AG69" i="4"/>
  <c r="AG53" i="4"/>
  <c r="AG37" i="4"/>
  <c r="AG21" i="4"/>
  <c r="AF6" i="4"/>
  <c r="AF89" i="4"/>
  <c r="AF73" i="4"/>
  <c r="AF57" i="4"/>
  <c r="AF41" i="4"/>
  <c r="AF25" i="4"/>
  <c r="AF9" i="4"/>
  <c r="AE93" i="4"/>
  <c r="AE77" i="4"/>
  <c r="AE61" i="4"/>
  <c r="AE45" i="4"/>
  <c r="AE29" i="4"/>
  <c r="AE13" i="4"/>
  <c r="AD97" i="4"/>
  <c r="AD81" i="4"/>
  <c r="AD64" i="4"/>
  <c r="AG80" i="4"/>
  <c r="AG64" i="4"/>
  <c r="AG48" i="4"/>
  <c r="AG32" i="4"/>
  <c r="AG16" i="4"/>
  <c r="AF100" i="4"/>
  <c r="AF84" i="4"/>
  <c r="AF68" i="4"/>
  <c r="AF52" i="4"/>
  <c r="AF36" i="4"/>
  <c r="AF20" i="4"/>
  <c r="AE5" i="4"/>
  <c r="AE88" i="4"/>
  <c r="AE72" i="4"/>
  <c r="AE56" i="4"/>
  <c r="AE40" i="4"/>
  <c r="AE24" i="4"/>
  <c r="AE8" i="4"/>
  <c r="AD92" i="4"/>
  <c r="AD76" i="4"/>
  <c r="AD53" i="4"/>
  <c r="AU43" i="4"/>
  <c r="AU48" i="4"/>
  <c r="AU52" i="4"/>
  <c r="AU56" i="4"/>
  <c r="AU60" i="4"/>
  <c r="AU64" i="4"/>
  <c r="AU68" i="4"/>
  <c r="AU72" i="4"/>
  <c r="AU76" i="4"/>
  <c r="AU80" i="4"/>
  <c r="AU84" i="4"/>
  <c r="AU88" i="4"/>
  <c r="AU92" i="4"/>
  <c r="AU96" i="4"/>
  <c r="AU100" i="4"/>
  <c r="AV4" i="4"/>
  <c r="AV8" i="4"/>
  <c r="AV12" i="4"/>
  <c r="AV16" i="4"/>
  <c r="AV20" i="4"/>
  <c r="AV24" i="4"/>
  <c r="AV28" i="4"/>
  <c r="AV32" i="4"/>
  <c r="AV36" i="4"/>
  <c r="AV40" i="4"/>
  <c r="AV44" i="4"/>
  <c r="AV48" i="4"/>
  <c r="AV52" i="4"/>
  <c r="AV56" i="4"/>
  <c r="AV60" i="4"/>
  <c r="AV64" i="4"/>
  <c r="AV68" i="4"/>
  <c r="AV72" i="4"/>
  <c r="AV76" i="4"/>
  <c r="AV80" i="4"/>
  <c r="AV84" i="4"/>
  <c r="AV88" i="4"/>
  <c r="AV92" i="4"/>
  <c r="AV96" i="4"/>
  <c r="AV100" i="4"/>
  <c r="AW4" i="4"/>
  <c r="AW8" i="4"/>
  <c r="AW12" i="4"/>
  <c r="AW16" i="4"/>
  <c r="AW20" i="4"/>
  <c r="AW24" i="4"/>
  <c r="AW28" i="4"/>
  <c r="AW32" i="4"/>
  <c r="AW36" i="4"/>
  <c r="AW40" i="4"/>
  <c r="AW44" i="4"/>
  <c r="AW48" i="4"/>
  <c r="AW52" i="4"/>
  <c r="AW56" i="4"/>
  <c r="AW60" i="4"/>
  <c r="AW64" i="4"/>
  <c r="AW68" i="4"/>
  <c r="AW72" i="4"/>
  <c r="AW76" i="4"/>
  <c r="AW80" i="4"/>
  <c r="AW84" i="4"/>
  <c r="AW88" i="4"/>
  <c r="AW92" i="4"/>
  <c r="AW96" i="4"/>
  <c r="AW100" i="4"/>
  <c r="AX4" i="4"/>
  <c r="AX8" i="4"/>
  <c r="AX12" i="4"/>
  <c r="AX16" i="4"/>
  <c r="AX20" i="4"/>
  <c r="AX24" i="4"/>
  <c r="AX28" i="4"/>
  <c r="AX32" i="4"/>
  <c r="AX36" i="4"/>
  <c r="AX40" i="4"/>
  <c r="AX44" i="4"/>
  <c r="AX48" i="4"/>
  <c r="AX52" i="4"/>
  <c r="AX56" i="4"/>
  <c r="AX60" i="4"/>
  <c r="AX64" i="4"/>
  <c r="AX68" i="4"/>
  <c r="AX72" i="4"/>
  <c r="AX76" i="4"/>
  <c r="AX80" i="4"/>
  <c r="AU44" i="4"/>
  <c r="AU49" i="4"/>
  <c r="AU53" i="4"/>
  <c r="AU57" i="4"/>
  <c r="AU61" i="4"/>
  <c r="AU65" i="4"/>
  <c r="AU69" i="4"/>
  <c r="AU73" i="4"/>
  <c r="AU77" i="4"/>
  <c r="AU81" i="4"/>
  <c r="AU85" i="4"/>
  <c r="AU89" i="4"/>
  <c r="AU93" i="4"/>
  <c r="AU97" i="4"/>
  <c r="AU101" i="4"/>
  <c r="AV5" i="4"/>
  <c r="AV9" i="4"/>
  <c r="AV13" i="4"/>
  <c r="AV17" i="4"/>
  <c r="AV21" i="4"/>
  <c r="AV25" i="4"/>
  <c r="AV29" i="4"/>
  <c r="AV33" i="4"/>
  <c r="AV37" i="4"/>
  <c r="AV41" i="4"/>
  <c r="AV45" i="4"/>
  <c r="AV49" i="4"/>
  <c r="AV53" i="4"/>
  <c r="AV57" i="4"/>
  <c r="AV61" i="4"/>
  <c r="AV65" i="4"/>
  <c r="AV69" i="4"/>
  <c r="AV73" i="4"/>
  <c r="AV77" i="4"/>
  <c r="AV81" i="4"/>
  <c r="AV85" i="4"/>
  <c r="AV89" i="4"/>
  <c r="AV93" i="4"/>
  <c r="AV97" i="4"/>
  <c r="AV101" i="4"/>
  <c r="AW5" i="4"/>
  <c r="AW9" i="4"/>
  <c r="AW13" i="4"/>
  <c r="AW17" i="4"/>
  <c r="AW21" i="4"/>
  <c r="AW25" i="4"/>
  <c r="AW29" i="4"/>
  <c r="AW33" i="4"/>
  <c r="AW37" i="4"/>
  <c r="AW41" i="4"/>
  <c r="AW45" i="4"/>
  <c r="AW49" i="4"/>
  <c r="AW53" i="4"/>
  <c r="AW57" i="4"/>
  <c r="AW61" i="4"/>
  <c r="AW65" i="4"/>
  <c r="AW69" i="4"/>
  <c r="AW73" i="4"/>
  <c r="AW77" i="4"/>
  <c r="AW81" i="4"/>
  <c r="AW85" i="4"/>
  <c r="AW89" i="4"/>
  <c r="AW93" i="4"/>
  <c r="AW97" i="4"/>
  <c r="AW101" i="4"/>
  <c r="AX5" i="4"/>
  <c r="AX9" i="4"/>
  <c r="AX13" i="4"/>
  <c r="AX17" i="4"/>
  <c r="AX21" i="4"/>
  <c r="AX25" i="4"/>
  <c r="AX29" i="4"/>
  <c r="AX33" i="4"/>
  <c r="AX37" i="4"/>
  <c r="AX41" i="4"/>
  <c r="AX45" i="4"/>
  <c r="AX49" i="4"/>
  <c r="AX53" i="4"/>
  <c r="AX57" i="4"/>
  <c r="AX61" i="4"/>
  <c r="AX65" i="4"/>
  <c r="AX69" i="4"/>
  <c r="AX73" i="4"/>
  <c r="AX77" i="4"/>
  <c r="AU36" i="4"/>
  <c r="AU46" i="4"/>
  <c r="AU50" i="4"/>
  <c r="AU54" i="4"/>
  <c r="AU58" i="4"/>
  <c r="AU62" i="4"/>
  <c r="AU66" i="4"/>
  <c r="AU70" i="4"/>
  <c r="AU74" i="4"/>
  <c r="AU78" i="4"/>
  <c r="AU82" i="4"/>
  <c r="AU86" i="4"/>
  <c r="AU90" i="4"/>
  <c r="AU94" i="4"/>
  <c r="AU98" i="4"/>
  <c r="AV6" i="4"/>
  <c r="AV10" i="4"/>
  <c r="AV14" i="4"/>
  <c r="AV18" i="4"/>
  <c r="AV22" i="4"/>
  <c r="AV26" i="4"/>
  <c r="AV30" i="4"/>
  <c r="AV34" i="4"/>
  <c r="AV38" i="4"/>
  <c r="AV42" i="4"/>
  <c r="AV46" i="4"/>
  <c r="AV50" i="4"/>
  <c r="AV54" i="4"/>
  <c r="AV58" i="4"/>
  <c r="AV62" i="4"/>
  <c r="AV66" i="4"/>
  <c r="AV70" i="4"/>
  <c r="AV74" i="4"/>
  <c r="AV78" i="4"/>
  <c r="AV82" i="4"/>
  <c r="AV86" i="4"/>
  <c r="AV90" i="4"/>
  <c r="AV94" i="4"/>
  <c r="AV98" i="4"/>
  <c r="AW6" i="4"/>
  <c r="AW10" i="4"/>
  <c r="AW14" i="4"/>
  <c r="AW18" i="4"/>
  <c r="AW22" i="4"/>
  <c r="AW26" i="4"/>
  <c r="AW30" i="4"/>
  <c r="AW34" i="4"/>
  <c r="AW38" i="4"/>
  <c r="AW42" i="4"/>
  <c r="AW46" i="4"/>
  <c r="AW50" i="4"/>
  <c r="AW54" i="4"/>
  <c r="AW58" i="4"/>
  <c r="AW62" i="4"/>
  <c r="AW66" i="4"/>
  <c r="AW70" i="4"/>
  <c r="AW74" i="4"/>
  <c r="AW78" i="4"/>
  <c r="AW82" i="4"/>
  <c r="AW86" i="4"/>
  <c r="AW90" i="4"/>
  <c r="AW94" i="4"/>
  <c r="AW98" i="4"/>
  <c r="AX6" i="4"/>
  <c r="AX10" i="4"/>
  <c r="AX14" i="4"/>
  <c r="AX18" i="4"/>
  <c r="AX22" i="4"/>
  <c r="AX26" i="4"/>
  <c r="AX30" i="4"/>
  <c r="AX34" i="4"/>
  <c r="AX38" i="4"/>
  <c r="AX42" i="4"/>
  <c r="AX46" i="4"/>
  <c r="AX50" i="4"/>
  <c r="AX54" i="4"/>
  <c r="AX58" i="4"/>
  <c r="AX62" i="4"/>
  <c r="AX66" i="4"/>
  <c r="AU40" i="4"/>
  <c r="AU47" i="4"/>
  <c r="AU51" i="4"/>
  <c r="AU55" i="4"/>
  <c r="AU59" i="4"/>
  <c r="AU63" i="4"/>
  <c r="AU67" i="4"/>
  <c r="AU71" i="4"/>
  <c r="AU75" i="4"/>
  <c r="AU79" i="4"/>
  <c r="AU83" i="4"/>
  <c r="AU87" i="4"/>
  <c r="AU91" i="4"/>
  <c r="AU95" i="4"/>
  <c r="AU99" i="4"/>
  <c r="AV3" i="4"/>
  <c r="AV7" i="4"/>
  <c r="AV11" i="4"/>
  <c r="AV15" i="4"/>
  <c r="AV19" i="4"/>
  <c r="AV23" i="4"/>
  <c r="AV27" i="4"/>
  <c r="AV31" i="4"/>
  <c r="AV35" i="4"/>
  <c r="AV39" i="4"/>
  <c r="AV43" i="4"/>
  <c r="AV47" i="4"/>
  <c r="AV51" i="4"/>
  <c r="AV55" i="4"/>
  <c r="AV59" i="4"/>
  <c r="AV63" i="4"/>
  <c r="AV67" i="4"/>
  <c r="AV71" i="4"/>
  <c r="AV75" i="4"/>
  <c r="AV79" i="4"/>
  <c r="AV83" i="4"/>
  <c r="AV87" i="4"/>
  <c r="AV91" i="4"/>
  <c r="AV95" i="4"/>
  <c r="AV99" i="4"/>
  <c r="AW3" i="4"/>
  <c r="AW7" i="4"/>
  <c r="AW11" i="4"/>
  <c r="AW15" i="4"/>
  <c r="AW19" i="4"/>
  <c r="AW23" i="4"/>
  <c r="AW27" i="4"/>
  <c r="AW31" i="4"/>
  <c r="AW35" i="4"/>
  <c r="AW39" i="4"/>
  <c r="AW43" i="4"/>
  <c r="AW47" i="4"/>
  <c r="AW51" i="4"/>
  <c r="AW55" i="4"/>
  <c r="AW59" i="4"/>
  <c r="AW63" i="4"/>
  <c r="AW67" i="4"/>
  <c r="AW71" i="4"/>
  <c r="AW75" i="4"/>
  <c r="AW79" i="4"/>
  <c r="AW83" i="4"/>
  <c r="AW87" i="4"/>
  <c r="AW91" i="4"/>
  <c r="AW95" i="4"/>
  <c r="AW99" i="4"/>
  <c r="AX3" i="4"/>
  <c r="AX7" i="4"/>
  <c r="AX11" i="4"/>
  <c r="AX15" i="4"/>
  <c r="AX19" i="4"/>
  <c r="AX23" i="4"/>
  <c r="AX27" i="4"/>
  <c r="AX31" i="4"/>
  <c r="AX35" i="4"/>
  <c r="AX39" i="4"/>
  <c r="AX43" i="4"/>
  <c r="AX47" i="4"/>
  <c r="AX51" i="4"/>
  <c r="AX55" i="4"/>
  <c r="AX59" i="4"/>
  <c r="AX63" i="4"/>
  <c r="AX67" i="4"/>
  <c r="AX71" i="4"/>
  <c r="AX75" i="4"/>
  <c r="AX79" i="4"/>
  <c r="AN65" i="4"/>
  <c r="AN71" i="4"/>
  <c r="AN75" i="4"/>
  <c r="AN79" i="4"/>
  <c r="AN83" i="4"/>
  <c r="AN87" i="4"/>
  <c r="AN91" i="4"/>
  <c r="AN95" i="4"/>
  <c r="AN99" i="4"/>
  <c r="AO3" i="4"/>
  <c r="AO7" i="4"/>
  <c r="AO11" i="4"/>
  <c r="AO15" i="4"/>
  <c r="AO19" i="4"/>
  <c r="AO23" i="4"/>
  <c r="AO27" i="4"/>
  <c r="AO31" i="4"/>
  <c r="AO35" i="4"/>
  <c r="AO39" i="4"/>
  <c r="AO43" i="4"/>
  <c r="AO47" i="4"/>
  <c r="AO51" i="4"/>
  <c r="AO55" i="4"/>
  <c r="AO59" i="4"/>
  <c r="AO63" i="4"/>
  <c r="AO67" i="4"/>
  <c r="AO71" i="4"/>
  <c r="AO75" i="4"/>
  <c r="AO79" i="4"/>
  <c r="AO83" i="4"/>
  <c r="AO87" i="4"/>
  <c r="AO91" i="4"/>
  <c r="AO95" i="4"/>
  <c r="AO99" i="4"/>
  <c r="AP3" i="4"/>
  <c r="AP7" i="4"/>
  <c r="AP11" i="4"/>
  <c r="AP15" i="4"/>
  <c r="AP19" i="4"/>
  <c r="AP23" i="4"/>
  <c r="AP27" i="4"/>
  <c r="AP31" i="4"/>
  <c r="AP35" i="4"/>
  <c r="AP39" i="4"/>
  <c r="AP43" i="4"/>
  <c r="AP47" i="4"/>
  <c r="AP51" i="4"/>
  <c r="AP55" i="4"/>
  <c r="AP59" i="4"/>
  <c r="AP63" i="4"/>
  <c r="AP67" i="4"/>
  <c r="AP71" i="4"/>
  <c r="AP75" i="4"/>
  <c r="AP79" i="4"/>
  <c r="AP83" i="4"/>
  <c r="AP87" i="4"/>
  <c r="AP91" i="4"/>
  <c r="AP95" i="4"/>
  <c r="AP99" i="4"/>
  <c r="AQ3" i="4"/>
  <c r="AQ7" i="4"/>
  <c r="AQ11" i="4"/>
  <c r="AQ15" i="4"/>
  <c r="AQ19" i="4"/>
  <c r="AQ23" i="4"/>
  <c r="AQ27" i="4"/>
  <c r="AQ31" i="4"/>
  <c r="AQ35" i="4"/>
  <c r="AQ39" i="4"/>
  <c r="AQ43" i="4"/>
  <c r="AQ47" i="4"/>
  <c r="AQ51" i="4"/>
  <c r="AQ55" i="4"/>
  <c r="AQ59" i="4"/>
  <c r="AQ63" i="4"/>
  <c r="AQ67" i="4"/>
  <c r="AQ71" i="4"/>
  <c r="AQ75" i="4"/>
  <c r="AQ79" i="4"/>
  <c r="AQ83" i="4"/>
  <c r="AQ87" i="4"/>
  <c r="AQ91" i="4"/>
  <c r="AQ95" i="4"/>
  <c r="AQ99" i="4"/>
  <c r="AR3" i="4"/>
  <c r="AN67" i="4"/>
  <c r="AN72" i="4"/>
  <c r="AN76" i="4"/>
  <c r="AN80" i="4"/>
  <c r="AN84" i="4"/>
  <c r="AN88" i="4"/>
  <c r="AN92" i="4"/>
  <c r="AN96" i="4"/>
  <c r="AN100" i="4"/>
  <c r="AO4" i="4"/>
  <c r="AO8" i="4"/>
  <c r="AO12" i="4"/>
  <c r="AO16" i="4"/>
  <c r="AO20" i="4"/>
  <c r="AO24" i="4"/>
  <c r="AO28" i="4"/>
  <c r="AO32" i="4"/>
  <c r="AO36" i="4"/>
  <c r="AO40" i="4"/>
  <c r="AO44" i="4"/>
  <c r="AO48" i="4"/>
  <c r="AO52" i="4"/>
  <c r="AO56" i="4"/>
  <c r="AO60" i="4"/>
  <c r="AO64" i="4"/>
  <c r="AO68" i="4"/>
  <c r="AO72" i="4"/>
  <c r="AO76" i="4"/>
  <c r="AO80" i="4"/>
  <c r="AO84" i="4"/>
  <c r="AO88" i="4"/>
  <c r="AO92" i="4"/>
  <c r="AO96" i="4"/>
  <c r="AO100" i="4"/>
  <c r="AP4" i="4"/>
  <c r="AP8" i="4"/>
  <c r="AP12" i="4"/>
  <c r="AP16" i="4"/>
  <c r="AP20" i="4"/>
  <c r="AP24" i="4"/>
  <c r="AP28" i="4"/>
  <c r="AP32" i="4"/>
  <c r="AP36" i="4"/>
  <c r="AP40" i="4"/>
  <c r="AP44" i="4"/>
  <c r="AP48" i="4"/>
  <c r="AP52" i="4"/>
  <c r="AP56" i="4"/>
  <c r="AP60" i="4"/>
  <c r="AP64" i="4"/>
  <c r="AP68" i="4"/>
  <c r="AP72" i="4"/>
  <c r="AP76" i="4"/>
  <c r="AP80" i="4"/>
  <c r="AP84" i="4"/>
  <c r="AP88" i="4"/>
  <c r="AP92" i="4"/>
  <c r="AP96" i="4"/>
  <c r="AP100" i="4"/>
  <c r="AQ4" i="4"/>
  <c r="AQ8" i="4"/>
  <c r="AQ12" i="4"/>
  <c r="AQ16" i="4"/>
  <c r="AQ20" i="4"/>
  <c r="AQ24" i="4"/>
  <c r="AQ28" i="4"/>
  <c r="AQ32" i="4"/>
  <c r="AQ36" i="4"/>
  <c r="AQ40" i="4"/>
  <c r="AQ44" i="4"/>
  <c r="AQ48" i="4"/>
  <c r="AQ52" i="4"/>
  <c r="AQ56" i="4"/>
  <c r="AQ60" i="4"/>
  <c r="AQ64" i="4"/>
  <c r="AQ68" i="4"/>
  <c r="AQ72" i="4"/>
  <c r="AQ76" i="4"/>
  <c r="AQ80" i="4"/>
  <c r="AQ84" i="4"/>
  <c r="AQ88" i="4"/>
  <c r="AQ92" i="4"/>
  <c r="AQ96" i="4"/>
  <c r="AQ100" i="4"/>
  <c r="AN60" i="4"/>
  <c r="AN68" i="4"/>
  <c r="AN73" i="4"/>
  <c r="AN77" i="4"/>
  <c r="AN81" i="4"/>
  <c r="AN85" i="4"/>
  <c r="AN89" i="4"/>
  <c r="AN93" i="4"/>
  <c r="AN97" i="4"/>
  <c r="AN101" i="4"/>
  <c r="AO5" i="4"/>
  <c r="AO9" i="4"/>
  <c r="AO13" i="4"/>
  <c r="AO17" i="4"/>
  <c r="AO21" i="4"/>
  <c r="AO25" i="4"/>
  <c r="AO29" i="4"/>
  <c r="AO33" i="4"/>
  <c r="AO37" i="4"/>
  <c r="AO41" i="4"/>
  <c r="AO45" i="4"/>
  <c r="AO49" i="4"/>
  <c r="AO53" i="4"/>
  <c r="AO57" i="4"/>
  <c r="AO61" i="4"/>
  <c r="AO65" i="4"/>
  <c r="AO69" i="4"/>
  <c r="AO73" i="4"/>
  <c r="AO77" i="4"/>
  <c r="AO81" i="4"/>
  <c r="AO85" i="4"/>
  <c r="AO89" i="4"/>
  <c r="AO93" i="4"/>
  <c r="AO97" i="4"/>
  <c r="AO101" i="4"/>
  <c r="AP5" i="4"/>
  <c r="AP9" i="4"/>
  <c r="AP13" i="4"/>
  <c r="AP17" i="4"/>
  <c r="AP21" i="4"/>
  <c r="AP25" i="4"/>
  <c r="AP29" i="4"/>
  <c r="AP33" i="4"/>
  <c r="AP37" i="4"/>
  <c r="AP41" i="4"/>
  <c r="AP45" i="4"/>
  <c r="AP49" i="4"/>
  <c r="AP53" i="4"/>
  <c r="AP57" i="4"/>
  <c r="AP61" i="4"/>
  <c r="AP65" i="4"/>
  <c r="AP69" i="4"/>
  <c r="AP73" i="4"/>
  <c r="AP77" i="4"/>
  <c r="AP81" i="4"/>
  <c r="AP85" i="4"/>
  <c r="AP89" i="4"/>
  <c r="AP93" i="4"/>
  <c r="AP97" i="4"/>
  <c r="AP101" i="4"/>
  <c r="AQ5" i="4"/>
  <c r="AQ9" i="4"/>
  <c r="AQ13" i="4"/>
  <c r="AQ17" i="4"/>
  <c r="AQ21" i="4"/>
  <c r="AQ25" i="4"/>
  <c r="AQ29" i="4"/>
  <c r="AQ33" i="4"/>
  <c r="AQ37" i="4"/>
  <c r="AQ41" i="4"/>
  <c r="AQ45" i="4"/>
  <c r="AQ49" i="4"/>
  <c r="AQ53" i="4"/>
  <c r="AQ57" i="4"/>
  <c r="AQ61" i="4"/>
  <c r="AQ65" i="4"/>
  <c r="AQ69" i="4"/>
  <c r="AQ73" i="4"/>
  <c r="AQ77" i="4"/>
  <c r="AQ81" i="4"/>
  <c r="AQ85" i="4"/>
  <c r="AQ89" i="4"/>
  <c r="AQ93" i="4"/>
  <c r="AN64" i="4"/>
  <c r="AN69" i="4"/>
  <c r="AN74" i="4"/>
  <c r="AN78" i="4"/>
  <c r="AN82" i="4"/>
  <c r="AN86" i="4"/>
  <c r="AN90" i="4"/>
  <c r="AN94" i="4"/>
  <c r="AN98" i="4"/>
  <c r="AO6" i="4"/>
  <c r="AO10" i="4"/>
  <c r="AO14" i="4"/>
  <c r="AO18" i="4"/>
  <c r="AO22" i="4"/>
  <c r="AO26" i="4"/>
  <c r="AO30" i="4"/>
  <c r="AO34" i="4"/>
  <c r="AO38" i="4"/>
  <c r="AO42" i="4"/>
  <c r="AO46" i="4"/>
  <c r="AO50" i="4"/>
  <c r="AO54" i="4"/>
  <c r="AO58" i="4"/>
  <c r="AO62" i="4"/>
  <c r="AO66" i="4"/>
  <c r="AO70" i="4"/>
  <c r="AO74" i="4"/>
  <c r="AO78" i="4"/>
  <c r="AO82" i="4"/>
  <c r="AO86" i="4"/>
  <c r="AO90" i="4"/>
  <c r="AO94" i="4"/>
  <c r="AO98" i="4"/>
  <c r="AP6" i="4"/>
  <c r="AP10" i="4"/>
  <c r="AP14" i="4"/>
  <c r="AP18" i="4"/>
  <c r="AP22" i="4"/>
  <c r="AP26" i="4"/>
  <c r="AP30" i="4"/>
  <c r="AP34" i="4"/>
  <c r="AP38" i="4"/>
  <c r="AP42" i="4"/>
  <c r="AP46" i="4"/>
  <c r="AP50" i="4"/>
  <c r="AP54" i="4"/>
  <c r="AP58" i="4"/>
  <c r="AP62" i="4"/>
  <c r="AP66" i="4"/>
  <c r="AP70" i="4"/>
  <c r="AP74" i="4"/>
  <c r="AP78" i="4"/>
  <c r="AP82" i="4"/>
  <c r="AP86" i="4"/>
  <c r="AP90" i="4"/>
  <c r="AP94" i="4"/>
  <c r="AP98" i="4"/>
  <c r="AQ6" i="4"/>
  <c r="AQ10" i="4"/>
  <c r="AQ14" i="4"/>
  <c r="AQ18" i="4"/>
  <c r="AQ22" i="4"/>
  <c r="AQ26" i="4"/>
  <c r="AQ30" i="4"/>
  <c r="AQ34" i="4"/>
  <c r="AQ38" i="4"/>
  <c r="AQ42" i="4"/>
  <c r="AQ46" i="4"/>
  <c r="AQ50" i="4"/>
  <c r="AQ54" i="4"/>
  <c r="AQ58" i="4"/>
  <c r="AQ62" i="4"/>
  <c r="AQ66" i="4"/>
  <c r="AQ70" i="4"/>
  <c r="AQ74" i="4"/>
  <c r="AQ78" i="4"/>
  <c r="AQ82" i="4"/>
  <c r="AQ86" i="4"/>
  <c r="AQ90" i="4"/>
  <c r="AQ94" i="4"/>
  <c r="AQ98" i="4"/>
  <c r="AR6" i="4"/>
  <c r="AR4" i="4"/>
  <c r="AR9" i="4"/>
  <c r="AR13" i="4"/>
  <c r="AR17" i="4"/>
  <c r="AR21" i="4"/>
  <c r="AR25" i="4"/>
  <c r="AR29" i="4"/>
  <c r="AR33" i="4"/>
  <c r="AR37" i="4"/>
  <c r="AR41" i="4"/>
  <c r="AR45" i="4"/>
  <c r="AR49" i="4"/>
  <c r="AR53" i="4"/>
  <c r="AR57" i="4"/>
  <c r="AR61" i="4"/>
  <c r="AR65" i="4"/>
  <c r="AR69" i="4"/>
  <c r="AR73" i="4"/>
  <c r="AR77" i="4"/>
  <c r="AR81" i="4"/>
  <c r="AR85" i="4"/>
  <c r="AR89" i="4"/>
  <c r="AR93" i="4"/>
  <c r="AR97" i="4"/>
  <c r="AR101" i="4"/>
  <c r="AS5" i="4"/>
  <c r="AS9" i="4"/>
  <c r="AS13" i="4"/>
  <c r="AS17" i="4"/>
  <c r="AS21" i="4"/>
  <c r="AS25" i="4"/>
  <c r="AS29" i="4"/>
  <c r="AS33" i="4"/>
  <c r="AS37" i="4"/>
  <c r="AS41" i="4"/>
  <c r="AS45" i="4"/>
  <c r="AS49" i="4"/>
  <c r="AS53" i="4"/>
  <c r="AS57" i="4"/>
  <c r="AS61" i="4"/>
  <c r="AS65" i="4"/>
  <c r="AS69" i="4"/>
  <c r="AS73" i="4"/>
  <c r="AS77" i="4"/>
  <c r="AS81" i="4"/>
  <c r="AS85" i="4"/>
  <c r="AS89" i="4"/>
  <c r="AS93" i="4"/>
  <c r="AS97" i="4"/>
  <c r="AS101" i="4"/>
  <c r="AT5" i="4"/>
  <c r="AT9" i="4"/>
  <c r="AT13" i="4"/>
  <c r="AT17" i="4"/>
  <c r="AT21" i="4"/>
  <c r="AT25" i="4"/>
  <c r="AT29" i="4"/>
  <c r="AT33" i="4"/>
  <c r="AT37" i="4"/>
  <c r="AT41" i="4"/>
  <c r="AT45" i="4"/>
  <c r="AT49" i="4"/>
  <c r="AT53" i="4"/>
  <c r="AT57" i="4"/>
  <c r="AT61" i="4"/>
  <c r="AT65" i="4"/>
  <c r="AT69" i="4"/>
  <c r="AT73" i="4"/>
  <c r="AT77" i="4"/>
  <c r="AT81" i="4"/>
  <c r="AT85" i="4"/>
  <c r="AT89" i="4"/>
  <c r="AT93" i="4"/>
  <c r="AT97" i="4"/>
  <c r="AT101" i="4"/>
  <c r="AU5" i="4"/>
  <c r="AU9" i="4"/>
  <c r="AU13" i="4"/>
  <c r="AU17" i="4"/>
  <c r="AU21" i="4"/>
  <c r="AU25" i="4"/>
  <c r="AU29" i="4"/>
  <c r="AU33" i="4"/>
  <c r="AU37" i="4"/>
  <c r="AU41" i="4"/>
  <c r="AU45" i="4"/>
  <c r="AR5" i="4"/>
  <c r="AR10" i="4"/>
  <c r="AR14" i="4"/>
  <c r="AR18" i="4"/>
  <c r="AR22" i="4"/>
  <c r="AR26" i="4"/>
  <c r="AR30" i="4"/>
  <c r="AR34" i="4"/>
  <c r="AR38" i="4"/>
  <c r="AR42" i="4"/>
  <c r="AR46" i="4"/>
  <c r="AR50" i="4"/>
  <c r="AR54" i="4"/>
  <c r="AR58" i="4"/>
  <c r="AR62" i="4"/>
  <c r="AR66" i="4"/>
  <c r="AR70" i="4"/>
  <c r="AR74" i="4"/>
  <c r="AR78" i="4"/>
  <c r="AR82" i="4"/>
  <c r="AR86" i="4"/>
  <c r="AR90" i="4"/>
  <c r="AR94" i="4"/>
  <c r="AR98" i="4"/>
  <c r="AS6" i="4"/>
  <c r="AS10" i="4"/>
  <c r="AS14" i="4"/>
  <c r="AS18" i="4"/>
  <c r="AS22" i="4"/>
  <c r="AS26" i="4"/>
  <c r="AS30" i="4"/>
  <c r="AS34" i="4"/>
  <c r="AS38" i="4"/>
  <c r="AS42" i="4"/>
  <c r="AS46" i="4"/>
  <c r="AS50" i="4"/>
  <c r="AS54" i="4"/>
  <c r="AS58" i="4"/>
  <c r="AS62" i="4"/>
  <c r="AS66" i="4"/>
  <c r="AS70" i="4"/>
  <c r="AS74" i="4"/>
  <c r="AS78" i="4"/>
  <c r="AS82" i="4"/>
  <c r="AS86" i="4"/>
  <c r="AS90" i="4"/>
  <c r="AS94" i="4"/>
  <c r="AS98" i="4"/>
  <c r="AT6" i="4"/>
  <c r="AT10" i="4"/>
  <c r="AT14" i="4"/>
  <c r="AT18" i="4"/>
  <c r="AT22" i="4"/>
  <c r="AT26" i="4"/>
  <c r="AT30" i="4"/>
  <c r="AT34" i="4"/>
  <c r="AT38" i="4"/>
  <c r="AT42" i="4"/>
  <c r="AT46" i="4"/>
  <c r="AT50" i="4"/>
  <c r="AT54" i="4"/>
  <c r="AT58" i="4"/>
  <c r="AT62" i="4"/>
  <c r="AT66" i="4"/>
  <c r="AT70" i="4"/>
  <c r="AT74" i="4"/>
  <c r="AT78" i="4"/>
  <c r="AT82" i="4"/>
  <c r="AT86" i="4"/>
  <c r="AT90" i="4"/>
  <c r="AT94" i="4"/>
  <c r="AT98" i="4"/>
  <c r="AU6" i="4"/>
  <c r="AU10" i="4"/>
  <c r="AU14" i="4"/>
  <c r="AU18" i="4"/>
  <c r="AU22" i="4"/>
  <c r="AU26" i="4"/>
  <c r="AU30" i="4"/>
  <c r="AU34" i="4"/>
  <c r="AU38" i="4"/>
  <c r="AU42" i="4"/>
  <c r="AQ97" i="4"/>
  <c r="AR7" i="4"/>
  <c r="AR11" i="4"/>
  <c r="AR15" i="4"/>
  <c r="AR19" i="4"/>
  <c r="AR23" i="4"/>
  <c r="AR27" i="4"/>
  <c r="AR31" i="4"/>
  <c r="AR35" i="4"/>
  <c r="AR39" i="4"/>
  <c r="AR43" i="4"/>
  <c r="AR47" i="4"/>
  <c r="AR51" i="4"/>
  <c r="AR55" i="4"/>
  <c r="AR59" i="4"/>
  <c r="AR63" i="4"/>
  <c r="AR67" i="4"/>
  <c r="AR71" i="4"/>
  <c r="AR75" i="4"/>
  <c r="AR79" i="4"/>
  <c r="AR83" i="4"/>
  <c r="AR87" i="4"/>
  <c r="AR91" i="4"/>
  <c r="AR95" i="4"/>
  <c r="AR99" i="4"/>
  <c r="AS3" i="4"/>
  <c r="AS7" i="4"/>
  <c r="AS11" i="4"/>
  <c r="AS15" i="4"/>
  <c r="AS19" i="4"/>
  <c r="AS23" i="4"/>
  <c r="AS27" i="4"/>
  <c r="AS31" i="4"/>
  <c r="AS35" i="4"/>
  <c r="AS39" i="4"/>
  <c r="AS43" i="4"/>
  <c r="AS47" i="4"/>
  <c r="AS51" i="4"/>
  <c r="AS55" i="4"/>
  <c r="AS59" i="4"/>
  <c r="AS63" i="4"/>
  <c r="AS67" i="4"/>
  <c r="AS71" i="4"/>
  <c r="AS75" i="4"/>
  <c r="AS79" i="4"/>
  <c r="AS83" i="4"/>
  <c r="AS87" i="4"/>
  <c r="AS91" i="4"/>
  <c r="AS95" i="4"/>
  <c r="AS99" i="4"/>
  <c r="AT3" i="4"/>
  <c r="AT7" i="4"/>
  <c r="AT11" i="4"/>
  <c r="AT15" i="4"/>
  <c r="AT19" i="4"/>
  <c r="AT23" i="4"/>
  <c r="AT27" i="4"/>
  <c r="AT31" i="4"/>
  <c r="AT35" i="4"/>
  <c r="AT39" i="4"/>
  <c r="AT43" i="4"/>
  <c r="AT47" i="4"/>
  <c r="AT51" i="4"/>
  <c r="AT55" i="4"/>
  <c r="AT59" i="4"/>
  <c r="AT63" i="4"/>
  <c r="AT67" i="4"/>
  <c r="AT71" i="4"/>
  <c r="AT75" i="4"/>
  <c r="AT79" i="4"/>
  <c r="AT83" i="4"/>
  <c r="AT87" i="4"/>
  <c r="AT91" i="4"/>
  <c r="AT95" i="4"/>
  <c r="AT99" i="4"/>
  <c r="AU3" i="4"/>
  <c r="AU7" i="4"/>
  <c r="AU11" i="4"/>
  <c r="AU15" i="4"/>
  <c r="AU19" i="4"/>
  <c r="AU23" i="4"/>
  <c r="AU27" i="4"/>
  <c r="AU31" i="4"/>
  <c r="AU35" i="4"/>
  <c r="AU39" i="4"/>
  <c r="AQ101" i="4"/>
  <c r="AR8" i="4"/>
  <c r="AR12" i="4"/>
  <c r="AR16" i="4"/>
  <c r="AR20" i="4"/>
  <c r="AR24" i="4"/>
  <c r="AR28" i="4"/>
  <c r="AR32" i="4"/>
  <c r="AR36" i="4"/>
  <c r="AR40" i="4"/>
  <c r="AR44" i="4"/>
  <c r="AR48" i="4"/>
  <c r="AR52" i="4"/>
  <c r="AR56" i="4"/>
  <c r="AR60" i="4"/>
  <c r="AR64" i="4"/>
  <c r="AR68" i="4"/>
  <c r="AR72" i="4"/>
  <c r="AR76" i="4"/>
  <c r="AR80" i="4"/>
  <c r="AR84" i="4"/>
  <c r="AR88" i="4"/>
  <c r="AR92" i="4"/>
  <c r="AR96" i="4"/>
  <c r="AR100" i="4"/>
  <c r="AS4" i="4"/>
  <c r="AS8" i="4"/>
  <c r="AS12" i="4"/>
  <c r="AS16" i="4"/>
  <c r="AS20" i="4"/>
  <c r="AS24" i="4"/>
  <c r="AS28" i="4"/>
  <c r="AS32" i="4"/>
  <c r="AS36" i="4"/>
  <c r="AS40" i="4"/>
  <c r="AS44" i="4"/>
  <c r="AS48" i="4"/>
  <c r="AS52" i="4"/>
  <c r="AS56" i="4"/>
  <c r="AS60" i="4"/>
  <c r="AS64" i="4"/>
  <c r="AS68" i="4"/>
  <c r="AS72" i="4"/>
  <c r="AS76" i="4"/>
  <c r="AS80" i="4"/>
  <c r="AS84" i="4"/>
  <c r="AS88" i="4"/>
  <c r="AS92" i="4"/>
  <c r="AS96" i="4"/>
  <c r="AS100" i="4"/>
  <c r="AT4" i="4"/>
  <c r="AT8" i="4"/>
  <c r="AT12" i="4"/>
  <c r="AT16" i="4"/>
  <c r="AT20" i="4"/>
  <c r="AT24" i="4"/>
  <c r="AT28" i="4"/>
  <c r="AT32" i="4"/>
  <c r="AT36" i="4"/>
  <c r="AT40" i="4"/>
  <c r="AT44" i="4"/>
  <c r="AT48" i="4"/>
  <c r="AT52" i="4"/>
  <c r="AT56" i="4"/>
  <c r="AT60" i="4"/>
  <c r="AT64" i="4"/>
  <c r="AT68" i="4"/>
  <c r="AT72" i="4"/>
  <c r="AT76" i="4"/>
  <c r="AT80" i="4"/>
  <c r="AT84" i="4"/>
  <c r="AT88" i="4"/>
  <c r="AT92" i="4"/>
  <c r="AT96" i="4"/>
  <c r="AT100" i="4"/>
  <c r="AU4" i="4"/>
  <c r="AU8" i="4"/>
  <c r="AU12" i="4"/>
  <c r="AU16" i="4"/>
  <c r="AU20" i="4"/>
  <c r="AU24" i="4"/>
  <c r="AU28" i="4"/>
  <c r="AU32" i="4"/>
  <c r="AG91" i="4"/>
  <c r="AG96" i="4"/>
  <c r="AG100" i="4"/>
  <c r="AG5" i="4"/>
  <c r="AH8" i="4"/>
  <c r="AH12" i="4"/>
  <c r="AH16" i="4"/>
  <c r="AH20" i="4"/>
  <c r="AH24" i="4"/>
  <c r="AH28" i="4"/>
  <c r="AH32" i="4"/>
  <c r="AH36" i="4"/>
  <c r="AH40" i="4"/>
  <c r="AH44" i="4"/>
  <c r="AH48" i="4"/>
  <c r="AH52" i="4"/>
  <c r="AH56" i="4"/>
  <c r="AH60" i="4"/>
  <c r="AH64" i="4"/>
  <c r="AH68" i="4"/>
  <c r="AH72" i="4"/>
  <c r="AH76" i="4"/>
  <c r="AH80" i="4"/>
  <c r="AH84" i="4"/>
  <c r="AH88" i="4"/>
  <c r="AH92" i="4"/>
  <c r="AH96" i="4"/>
  <c r="AH100" i="4"/>
  <c r="AH5" i="4"/>
  <c r="AI4" i="4"/>
  <c r="AI8" i="4"/>
  <c r="AI12" i="4"/>
  <c r="AI16" i="4"/>
  <c r="AI20" i="4"/>
  <c r="AI24" i="4"/>
  <c r="AI28" i="4"/>
  <c r="AI32" i="4"/>
  <c r="AI36" i="4"/>
  <c r="AI40" i="4"/>
  <c r="AI44" i="4"/>
  <c r="AI48" i="4"/>
  <c r="AI52" i="4"/>
  <c r="AI56" i="4"/>
  <c r="AI60" i="4"/>
  <c r="AI64" i="4"/>
  <c r="AI68" i="4"/>
  <c r="AI72" i="4"/>
  <c r="AI76" i="4"/>
  <c r="AI80" i="4"/>
  <c r="AI84" i="4"/>
  <c r="AI88" i="4"/>
  <c r="AI92" i="4"/>
  <c r="AI96" i="4"/>
  <c r="AI100" i="4"/>
  <c r="AJ4" i="4"/>
  <c r="AJ8" i="4"/>
  <c r="AJ12" i="4"/>
  <c r="AJ16" i="4"/>
  <c r="AJ20" i="4"/>
  <c r="AJ24" i="4"/>
  <c r="AJ28" i="4"/>
  <c r="AJ32" i="4"/>
  <c r="AJ36" i="4"/>
  <c r="AJ40" i="4"/>
  <c r="AJ44" i="4"/>
  <c r="AJ48" i="4"/>
  <c r="AJ52" i="4"/>
  <c r="AJ56" i="4"/>
  <c r="AJ60" i="4"/>
  <c r="AJ64" i="4"/>
  <c r="AJ68" i="4"/>
  <c r="AJ72" i="4"/>
  <c r="AJ76" i="4"/>
  <c r="AJ80" i="4"/>
  <c r="AJ84" i="4"/>
  <c r="AJ88" i="4"/>
  <c r="AJ92" i="4"/>
  <c r="AJ96" i="4"/>
  <c r="AJ100" i="4"/>
  <c r="AK4" i="4"/>
  <c r="AK8" i="4"/>
  <c r="AK12" i="4"/>
  <c r="AK16" i="4"/>
  <c r="AK20" i="4"/>
  <c r="AK24" i="4"/>
  <c r="AG92" i="4"/>
  <c r="AG97" i="4"/>
  <c r="AG101" i="4"/>
  <c r="AG6" i="4"/>
  <c r="AH9" i="4"/>
  <c r="AH13" i="4"/>
  <c r="AH17" i="4"/>
  <c r="AH21" i="4"/>
  <c r="AH25" i="4"/>
  <c r="AH29" i="4"/>
  <c r="AH33" i="4"/>
  <c r="AH37" i="4"/>
  <c r="AH41" i="4"/>
  <c r="AH45" i="4"/>
  <c r="AH49" i="4"/>
  <c r="AH53" i="4"/>
  <c r="AH57" i="4"/>
  <c r="AH61" i="4"/>
  <c r="AH65" i="4"/>
  <c r="AH69" i="4"/>
  <c r="AH73" i="4"/>
  <c r="AH77" i="4"/>
  <c r="AH81" i="4"/>
  <c r="AH85" i="4"/>
  <c r="AH89" i="4"/>
  <c r="AH93" i="4"/>
  <c r="AH97" i="4"/>
  <c r="AH101" i="4"/>
  <c r="AH6" i="4"/>
  <c r="AI5" i="4"/>
  <c r="AI9" i="4"/>
  <c r="AI13" i="4"/>
  <c r="AI17" i="4"/>
  <c r="AI21" i="4"/>
  <c r="AI25" i="4"/>
  <c r="AI29" i="4"/>
  <c r="AI33" i="4"/>
  <c r="AI37" i="4"/>
  <c r="AI41" i="4"/>
  <c r="AI45" i="4"/>
  <c r="AI49" i="4"/>
  <c r="AI53" i="4"/>
  <c r="AI57" i="4"/>
  <c r="AI61" i="4"/>
  <c r="AI65" i="4"/>
  <c r="AI69" i="4"/>
  <c r="AI73" i="4"/>
  <c r="AI77" i="4"/>
  <c r="AI81" i="4"/>
  <c r="AI85" i="4"/>
  <c r="AI89" i="4"/>
  <c r="AI93" i="4"/>
  <c r="AI97" i="4"/>
  <c r="AI101" i="4"/>
  <c r="AJ5" i="4"/>
  <c r="AJ9" i="4"/>
  <c r="AJ13" i="4"/>
  <c r="AJ17" i="4"/>
  <c r="AJ21" i="4"/>
  <c r="AJ25" i="4"/>
  <c r="AJ29" i="4"/>
  <c r="AJ33" i="4"/>
  <c r="AJ37" i="4"/>
  <c r="AJ41" i="4"/>
  <c r="AJ45" i="4"/>
  <c r="AJ49" i="4"/>
  <c r="AJ53" i="4"/>
  <c r="AJ57" i="4"/>
  <c r="AJ61" i="4"/>
  <c r="AJ65" i="4"/>
  <c r="AJ69" i="4"/>
  <c r="AJ73" i="4"/>
  <c r="AJ77" i="4"/>
  <c r="AJ81" i="4"/>
  <c r="AJ85" i="4"/>
  <c r="AJ89" i="4"/>
  <c r="AJ93" i="4"/>
  <c r="AJ97" i="4"/>
  <c r="AJ101" i="4"/>
  <c r="AK5" i="4"/>
  <c r="AK9" i="4"/>
  <c r="AK13" i="4"/>
  <c r="AK17" i="4"/>
  <c r="AK21" i="4"/>
  <c r="AK25" i="4"/>
  <c r="AG85" i="4"/>
  <c r="AG93" i="4"/>
  <c r="AG98" i="4"/>
  <c r="AG3" i="4"/>
  <c r="AH10" i="4"/>
  <c r="AH14" i="4"/>
  <c r="AH18" i="4"/>
  <c r="AH22" i="4"/>
  <c r="AH26" i="4"/>
  <c r="AH30" i="4"/>
  <c r="AH34" i="4"/>
  <c r="AH38" i="4"/>
  <c r="AH42" i="4"/>
  <c r="AH46" i="4"/>
  <c r="AH50" i="4"/>
  <c r="AH54" i="4"/>
  <c r="AH58" i="4"/>
  <c r="AH62" i="4"/>
  <c r="AH66" i="4"/>
  <c r="AH70" i="4"/>
  <c r="AH74" i="4"/>
  <c r="AH78" i="4"/>
  <c r="AH82" i="4"/>
  <c r="AH86" i="4"/>
  <c r="AH90" i="4"/>
  <c r="AH94" i="4"/>
  <c r="AH98" i="4"/>
  <c r="AH3" i="4"/>
  <c r="AI6" i="4"/>
  <c r="AI10" i="4"/>
  <c r="AI14" i="4"/>
  <c r="AI18" i="4"/>
  <c r="AI22" i="4"/>
  <c r="AI26" i="4"/>
  <c r="AI30" i="4"/>
  <c r="AI34" i="4"/>
  <c r="AI38" i="4"/>
  <c r="AI42" i="4"/>
  <c r="AI46" i="4"/>
  <c r="AI50" i="4"/>
  <c r="AI54" i="4"/>
  <c r="AI58" i="4"/>
  <c r="AI62" i="4"/>
  <c r="AI66" i="4"/>
  <c r="AI70" i="4"/>
  <c r="AI74" i="4"/>
  <c r="AI78" i="4"/>
  <c r="AI82" i="4"/>
  <c r="AI86" i="4"/>
  <c r="AI90" i="4"/>
  <c r="AI94" i="4"/>
  <c r="AI98" i="4"/>
  <c r="AJ6" i="4"/>
  <c r="AJ10" i="4"/>
  <c r="AJ14" i="4"/>
  <c r="AJ18" i="4"/>
  <c r="AJ22" i="4"/>
  <c r="AJ26" i="4"/>
  <c r="AJ30" i="4"/>
  <c r="AJ34" i="4"/>
  <c r="AJ38" i="4"/>
  <c r="AJ42" i="4"/>
  <c r="AJ46" i="4"/>
  <c r="AJ50" i="4"/>
  <c r="AJ54" i="4"/>
  <c r="AJ58" i="4"/>
  <c r="AJ62" i="4"/>
  <c r="AJ66" i="4"/>
  <c r="AJ70" i="4"/>
  <c r="AJ74" i="4"/>
  <c r="AJ78" i="4"/>
  <c r="AJ82" i="4"/>
  <c r="AJ86" i="4"/>
  <c r="AJ90" i="4"/>
  <c r="AJ94" i="4"/>
  <c r="AJ98" i="4"/>
  <c r="AK6" i="4"/>
  <c r="AK10" i="4"/>
  <c r="AK14" i="4"/>
  <c r="AK18" i="4"/>
  <c r="AG89" i="4"/>
  <c r="AG95" i="4"/>
  <c r="AG99" i="4"/>
  <c r="AG4" i="4"/>
  <c r="AH7" i="4"/>
  <c r="AH11" i="4"/>
  <c r="AH15" i="4"/>
  <c r="AH19" i="4"/>
  <c r="AH23" i="4"/>
  <c r="AH27" i="4"/>
  <c r="AH31" i="4"/>
  <c r="AH35" i="4"/>
  <c r="AH39" i="4"/>
  <c r="AH43" i="4"/>
  <c r="AH47" i="4"/>
  <c r="AH51" i="4"/>
  <c r="AH55" i="4"/>
  <c r="AH59" i="4"/>
  <c r="AH63" i="4"/>
  <c r="AH67" i="4"/>
  <c r="AH71" i="4"/>
  <c r="AH75" i="4"/>
  <c r="AH79" i="4"/>
  <c r="AH83" i="4"/>
  <c r="AH87" i="4"/>
  <c r="AH91" i="4"/>
  <c r="AH95" i="4"/>
  <c r="AH99" i="4"/>
  <c r="AH4" i="4"/>
  <c r="AI3" i="4"/>
  <c r="AI7" i="4"/>
  <c r="AI11" i="4"/>
  <c r="AI15" i="4"/>
  <c r="AI19" i="4"/>
  <c r="AI23" i="4"/>
  <c r="AI27" i="4"/>
  <c r="AI31" i="4"/>
  <c r="AI35" i="4"/>
  <c r="AI39" i="4"/>
  <c r="AI43" i="4"/>
  <c r="AI47" i="4"/>
  <c r="AI51" i="4"/>
  <c r="AI55" i="4"/>
  <c r="AI59" i="4"/>
  <c r="AI63" i="4"/>
  <c r="AI67" i="4"/>
  <c r="AI71" i="4"/>
  <c r="AI75" i="4"/>
  <c r="AI79" i="4"/>
  <c r="AI83" i="4"/>
  <c r="AI87" i="4"/>
  <c r="AI91" i="4"/>
  <c r="AI95" i="4"/>
  <c r="AI99" i="4"/>
  <c r="AJ3" i="4"/>
  <c r="AJ7" i="4"/>
  <c r="AJ11" i="4"/>
  <c r="AJ15" i="4"/>
  <c r="AJ19" i="4"/>
  <c r="AJ23" i="4"/>
  <c r="AJ27" i="4"/>
  <c r="AJ31" i="4"/>
  <c r="AJ35" i="4"/>
  <c r="AJ39" i="4"/>
  <c r="AJ43" i="4"/>
  <c r="AJ47" i="4"/>
  <c r="AJ51" i="4"/>
  <c r="AJ55" i="4"/>
  <c r="AJ59" i="4"/>
  <c r="AJ63" i="4"/>
  <c r="AJ67" i="4"/>
  <c r="AJ71" i="4"/>
  <c r="AJ75" i="4"/>
  <c r="AJ79" i="4"/>
  <c r="AJ83" i="4"/>
  <c r="AJ87" i="4"/>
  <c r="AJ91" i="4"/>
  <c r="AJ95" i="4"/>
  <c r="AJ99" i="4"/>
  <c r="AK3" i="4"/>
  <c r="AK7" i="4"/>
  <c r="AK11" i="4"/>
  <c r="AK15" i="4"/>
  <c r="AK19" i="4"/>
  <c r="AK26" i="4"/>
  <c r="AK30" i="4"/>
  <c r="AK34" i="4"/>
  <c r="AK38" i="4"/>
  <c r="AK42" i="4"/>
  <c r="AK46" i="4"/>
  <c r="AK50" i="4"/>
  <c r="AK54" i="4"/>
  <c r="AK58" i="4"/>
  <c r="AK62" i="4"/>
  <c r="AK66" i="4"/>
  <c r="AK70" i="4"/>
  <c r="AK74" i="4"/>
  <c r="AK78" i="4"/>
  <c r="AK82" i="4"/>
  <c r="AK86" i="4"/>
  <c r="AK90" i="4"/>
  <c r="AK94" i="4"/>
  <c r="AK98" i="4"/>
  <c r="AL6" i="4"/>
  <c r="AL10" i="4"/>
  <c r="AL14" i="4"/>
  <c r="AL18" i="4"/>
  <c r="AL22" i="4"/>
  <c r="AL26" i="4"/>
  <c r="AL30" i="4"/>
  <c r="AL34" i="4"/>
  <c r="AL38" i="4"/>
  <c r="AL42" i="4"/>
  <c r="AL46" i="4"/>
  <c r="AL50" i="4"/>
  <c r="AL54" i="4"/>
  <c r="AL58" i="4"/>
  <c r="AL62" i="4"/>
  <c r="AL66" i="4"/>
  <c r="AL70" i="4"/>
  <c r="AL74" i="4"/>
  <c r="AL78" i="4"/>
  <c r="AL82" i="4"/>
  <c r="AL86" i="4"/>
  <c r="AL90" i="4"/>
  <c r="AL94" i="4"/>
  <c r="AL98" i="4"/>
  <c r="AM6" i="4"/>
  <c r="AM10" i="4"/>
  <c r="AM14" i="4"/>
  <c r="AM18" i="4"/>
  <c r="AM22" i="4"/>
  <c r="AM26" i="4"/>
  <c r="AM30" i="4"/>
  <c r="AM34" i="4"/>
  <c r="AM38" i="4"/>
  <c r="AM42" i="4"/>
  <c r="AM46" i="4"/>
  <c r="AM50" i="4"/>
  <c r="AM54" i="4"/>
  <c r="AM58" i="4"/>
  <c r="AM62" i="4"/>
  <c r="AM66" i="4"/>
  <c r="AM70" i="4"/>
  <c r="AM74" i="4"/>
  <c r="AM78" i="4"/>
  <c r="AM82" i="4"/>
  <c r="AM86" i="4"/>
  <c r="AM90" i="4"/>
  <c r="AM94" i="4"/>
  <c r="AM98" i="4"/>
  <c r="AN6" i="4"/>
  <c r="AN10" i="4"/>
  <c r="AN14" i="4"/>
  <c r="AN18" i="4"/>
  <c r="AN22" i="4"/>
  <c r="AN26" i="4"/>
  <c r="AN30" i="4"/>
  <c r="AN34" i="4"/>
  <c r="AN38" i="4"/>
  <c r="AN42" i="4"/>
  <c r="AN46" i="4"/>
  <c r="AN50" i="4"/>
  <c r="AN54" i="4"/>
  <c r="AN58" i="4"/>
  <c r="AN62" i="4"/>
  <c r="AN66" i="4"/>
  <c r="AN70" i="4"/>
  <c r="AK27" i="4"/>
  <c r="AK31" i="4"/>
  <c r="AK35" i="4"/>
  <c r="AK39" i="4"/>
  <c r="AK43" i="4"/>
  <c r="AK47" i="4"/>
  <c r="AK51" i="4"/>
  <c r="AK55" i="4"/>
  <c r="AK59" i="4"/>
  <c r="AK63" i="4"/>
  <c r="AK67" i="4"/>
  <c r="AK71" i="4"/>
  <c r="AK75" i="4"/>
  <c r="AK79" i="4"/>
  <c r="AK83" i="4"/>
  <c r="AK87" i="4"/>
  <c r="AK91" i="4"/>
  <c r="AK95" i="4"/>
  <c r="AK99" i="4"/>
  <c r="AL3" i="4"/>
  <c r="AL7" i="4"/>
  <c r="AL11" i="4"/>
  <c r="AL15" i="4"/>
  <c r="AL19" i="4"/>
  <c r="AL23" i="4"/>
  <c r="AL27" i="4"/>
  <c r="AL31" i="4"/>
  <c r="AL35" i="4"/>
  <c r="AL39" i="4"/>
  <c r="AL43" i="4"/>
  <c r="AL47" i="4"/>
  <c r="AL51" i="4"/>
  <c r="AL55" i="4"/>
  <c r="AL59" i="4"/>
  <c r="AL63" i="4"/>
  <c r="AL67" i="4"/>
  <c r="AL71" i="4"/>
  <c r="AL75" i="4"/>
  <c r="AL79" i="4"/>
  <c r="AL83" i="4"/>
  <c r="AL87" i="4"/>
  <c r="AL91" i="4"/>
  <c r="AL95" i="4"/>
  <c r="AL99" i="4"/>
  <c r="AM3" i="4"/>
  <c r="AM7" i="4"/>
  <c r="AM11" i="4"/>
  <c r="AM15" i="4"/>
  <c r="AM19" i="4"/>
  <c r="AM23" i="4"/>
  <c r="AM27" i="4"/>
  <c r="AM31" i="4"/>
  <c r="AM35" i="4"/>
  <c r="AM39" i="4"/>
  <c r="AM43" i="4"/>
  <c r="AM47" i="4"/>
  <c r="AM51" i="4"/>
  <c r="AM55" i="4"/>
  <c r="AM59" i="4"/>
  <c r="AM63" i="4"/>
  <c r="AM67" i="4"/>
  <c r="AM71" i="4"/>
  <c r="AM75" i="4"/>
  <c r="AM79" i="4"/>
  <c r="AM83" i="4"/>
  <c r="AM87" i="4"/>
  <c r="AM91" i="4"/>
  <c r="AM95" i="4"/>
  <c r="AM99" i="4"/>
  <c r="AN3" i="4"/>
  <c r="AN7" i="4"/>
  <c r="AN11" i="4"/>
  <c r="AN15" i="4"/>
  <c r="AN19" i="4"/>
  <c r="AN23" i="4"/>
  <c r="AN27" i="4"/>
  <c r="AN31" i="4"/>
  <c r="AN35" i="4"/>
  <c r="AN39" i="4"/>
  <c r="AN43" i="4"/>
  <c r="AN47" i="4"/>
  <c r="AN51" i="4"/>
  <c r="AN55" i="4"/>
  <c r="AN59" i="4"/>
  <c r="AN63" i="4"/>
  <c r="AK22" i="4"/>
  <c r="AK28" i="4"/>
  <c r="AK32" i="4"/>
  <c r="AK36" i="4"/>
  <c r="AK40" i="4"/>
  <c r="AK44" i="4"/>
  <c r="AK48" i="4"/>
  <c r="AK52" i="4"/>
  <c r="AK56" i="4"/>
  <c r="AK60" i="4"/>
  <c r="AK64" i="4"/>
  <c r="AK68" i="4"/>
  <c r="AK72" i="4"/>
  <c r="AK76" i="4"/>
  <c r="AK80" i="4"/>
  <c r="AK84" i="4"/>
  <c r="AK88" i="4"/>
  <c r="AK92" i="4"/>
  <c r="AK96" i="4"/>
  <c r="AK100" i="4"/>
  <c r="AL4" i="4"/>
  <c r="AL8" i="4"/>
  <c r="AL12" i="4"/>
  <c r="AL16" i="4"/>
  <c r="AL20" i="4"/>
  <c r="AL24" i="4"/>
  <c r="AL28" i="4"/>
  <c r="AL32" i="4"/>
  <c r="AL36" i="4"/>
  <c r="AL40" i="4"/>
  <c r="AL44" i="4"/>
  <c r="AL48" i="4"/>
  <c r="AL52" i="4"/>
  <c r="AL56" i="4"/>
  <c r="AL60" i="4"/>
  <c r="AL64" i="4"/>
  <c r="AL68" i="4"/>
  <c r="AL72" i="4"/>
  <c r="AL76" i="4"/>
  <c r="AL80" i="4"/>
  <c r="AL84" i="4"/>
  <c r="AL88" i="4"/>
  <c r="AL92" i="4"/>
  <c r="AL96" i="4"/>
  <c r="AL100" i="4"/>
  <c r="AM4" i="4"/>
  <c r="AM8" i="4"/>
  <c r="AM12" i="4"/>
  <c r="AM16" i="4"/>
  <c r="AM20" i="4"/>
  <c r="AM24" i="4"/>
  <c r="AM28" i="4"/>
  <c r="AM32" i="4"/>
  <c r="AM36" i="4"/>
  <c r="AM40" i="4"/>
  <c r="AM44" i="4"/>
  <c r="AM48" i="4"/>
  <c r="AM52" i="4"/>
  <c r="AM56" i="4"/>
  <c r="AM60" i="4"/>
  <c r="AM64" i="4"/>
  <c r="AM68" i="4"/>
  <c r="AM72" i="4"/>
  <c r="AM76" i="4"/>
  <c r="AM80" i="4"/>
  <c r="AM84" i="4"/>
  <c r="AM88" i="4"/>
  <c r="AM92" i="4"/>
  <c r="AM96" i="4"/>
  <c r="AM100" i="4"/>
  <c r="AN4" i="4"/>
  <c r="AN8" i="4"/>
  <c r="AN12" i="4"/>
  <c r="AN16" i="4"/>
  <c r="AN20" i="4"/>
  <c r="AN24" i="4"/>
  <c r="AN28" i="4"/>
  <c r="AN32" i="4"/>
  <c r="AN36" i="4"/>
  <c r="AN40" i="4"/>
  <c r="AN44" i="4"/>
  <c r="AN48" i="4"/>
  <c r="AN52" i="4"/>
  <c r="AN56" i="4"/>
  <c r="AK23" i="4"/>
  <c r="AK29" i="4"/>
  <c r="AK33" i="4"/>
  <c r="AK37" i="4"/>
  <c r="AK41" i="4"/>
  <c r="AK45" i="4"/>
  <c r="AK49" i="4"/>
  <c r="AK53" i="4"/>
  <c r="AK57" i="4"/>
  <c r="AK61" i="4"/>
  <c r="AK65" i="4"/>
  <c r="AK69" i="4"/>
  <c r="AK73" i="4"/>
  <c r="AK77" i="4"/>
  <c r="AK81" i="4"/>
  <c r="AK85" i="4"/>
  <c r="AK89" i="4"/>
  <c r="AK93" i="4"/>
  <c r="AK97" i="4"/>
  <c r="AK101" i="4"/>
  <c r="AL5" i="4"/>
  <c r="AL9" i="4"/>
  <c r="AL13" i="4"/>
  <c r="AL17" i="4"/>
  <c r="AL21" i="4"/>
  <c r="AL25" i="4"/>
  <c r="AL29" i="4"/>
  <c r="AL33" i="4"/>
  <c r="AL37" i="4"/>
  <c r="AL41" i="4"/>
  <c r="AL45" i="4"/>
  <c r="AL49" i="4"/>
  <c r="AL53" i="4"/>
  <c r="AL57" i="4"/>
  <c r="AL61" i="4"/>
  <c r="AL65" i="4"/>
  <c r="AL69" i="4"/>
  <c r="AL73" i="4"/>
  <c r="AL77" i="4"/>
  <c r="AL81" i="4"/>
  <c r="AL85" i="4"/>
  <c r="AL89" i="4"/>
  <c r="AL93" i="4"/>
  <c r="AL97" i="4"/>
  <c r="AL101" i="4"/>
  <c r="AM5" i="4"/>
  <c r="AM9" i="4"/>
  <c r="AM13" i="4"/>
  <c r="AM17" i="4"/>
  <c r="AM21" i="4"/>
  <c r="AM25" i="4"/>
  <c r="AM29" i="4"/>
  <c r="AM33" i="4"/>
  <c r="AM37" i="4"/>
  <c r="AM41" i="4"/>
  <c r="AM45" i="4"/>
  <c r="AM49" i="4"/>
  <c r="AM53" i="4"/>
  <c r="AM57" i="4"/>
  <c r="AM61" i="4"/>
  <c r="AM65" i="4"/>
  <c r="AM69" i="4"/>
  <c r="AM73" i="4"/>
  <c r="AM77" i="4"/>
  <c r="AM81" i="4"/>
  <c r="AM85" i="4"/>
  <c r="AM89" i="4"/>
  <c r="AM93" i="4"/>
  <c r="AM97" i="4"/>
  <c r="AM101" i="4"/>
  <c r="AN5" i="4"/>
  <c r="AN9" i="4"/>
  <c r="AN13" i="4"/>
  <c r="AN17" i="4"/>
  <c r="AN21" i="4"/>
  <c r="AN25" i="4"/>
  <c r="AN29" i="4"/>
  <c r="AN33" i="4"/>
  <c r="AN37" i="4"/>
  <c r="AN41" i="4"/>
  <c r="AN45" i="4"/>
  <c r="AN49" i="4"/>
  <c r="AN53" i="4"/>
  <c r="AN57" i="4"/>
  <c r="AN61" i="4"/>
  <c r="W78" i="4"/>
  <c r="W86" i="4"/>
  <c r="W94" i="4"/>
  <c r="W3" i="4"/>
  <c r="X8" i="4"/>
  <c r="X13" i="4"/>
  <c r="X18" i="4"/>
  <c r="X24" i="4"/>
  <c r="X29" i="4"/>
  <c r="X34" i="4"/>
  <c r="X39" i="4"/>
  <c r="X43" i="4"/>
  <c r="X47" i="4"/>
  <c r="X51" i="4"/>
  <c r="X55" i="4"/>
  <c r="X59" i="4"/>
  <c r="X63" i="4"/>
  <c r="X67" i="4"/>
  <c r="X71" i="4"/>
  <c r="X75" i="4"/>
  <c r="X79" i="4"/>
  <c r="X83" i="4"/>
  <c r="X87" i="4"/>
  <c r="X91" i="4"/>
  <c r="X95" i="4"/>
  <c r="X99" i="4"/>
  <c r="X4" i="4"/>
  <c r="Y10" i="4"/>
  <c r="Y14" i="4"/>
  <c r="Y18" i="4"/>
  <c r="Y22" i="4"/>
  <c r="Y26" i="4"/>
  <c r="Y30" i="4"/>
  <c r="Y34" i="4"/>
  <c r="Y38" i="4"/>
  <c r="Y42" i="4"/>
  <c r="Y46" i="4"/>
  <c r="Y50" i="4"/>
  <c r="Y54" i="4"/>
  <c r="Y58" i="4"/>
  <c r="Y62" i="4"/>
  <c r="Y66" i="4"/>
  <c r="Y70" i="4"/>
  <c r="Y74" i="4"/>
  <c r="Y78" i="4"/>
  <c r="Y82" i="4"/>
  <c r="Y86" i="4"/>
  <c r="Y90" i="4"/>
  <c r="Y94" i="4"/>
  <c r="Y98" i="4"/>
  <c r="Y3" i="4"/>
  <c r="Z10" i="4"/>
  <c r="Z14" i="4"/>
  <c r="Z18" i="4"/>
  <c r="Z22" i="4"/>
  <c r="Z26" i="4"/>
  <c r="Z30" i="4"/>
  <c r="Z34" i="4"/>
  <c r="Z38" i="4"/>
  <c r="Z42" i="4"/>
  <c r="Z46" i="4"/>
  <c r="Z50" i="4"/>
  <c r="Z54" i="4"/>
  <c r="Z58" i="4"/>
  <c r="Z62" i="4"/>
  <c r="Z66" i="4"/>
  <c r="Z70" i="4"/>
  <c r="Z74" i="4"/>
  <c r="Z78" i="4"/>
  <c r="Z82" i="4"/>
  <c r="Z86" i="4"/>
  <c r="Z90" i="4"/>
  <c r="Z94" i="4"/>
  <c r="Z98" i="4"/>
  <c r="Z3" i="4"/>
  <c r="AA10" i="4"/>
  <c r="AA14" i="4"/>
  <c r="AA18" i="4"/>
  <c r="AA22" i="4"/>
  <c r="AA26" i="4"/>
  <c r="AA30" i="4"/>
  <c r="AA34" i="4"/>
  <c r="W81" i="4"/>
  <c r="W89" i="4"/>
  <c r="W97" i="4"/>
  <c r="W5" i="4"/>
  <c r="X9" i="4"/>
  <c r="X14" i="4"/>
  <c r="X20" i="4"/>
  <c r="X25" i="4"/>
  <c r="X30" i="4"/>
  <c r="X36" i="4"/>
  <c r="X40" i="4"/>
  <c r="X44" i="4"/>
  <c r="X48" i="4"/>
  <c r="X52" i="4"/>
  <c r="X56" i="4"/>
  <c r="X60" i="4"/>
  <c r="X64" i="4"/>
  <c r="X68" i="4"/>
  <c r="X72" i="4"/>
  <c r="X76" i="4"/>
  <c r="X80" i="4"/>
  <c r="X84" i="4"/>
  <c r="X88" i="4"/>
  <c r="X92" i="4"/>
  <c r="X96" i="4"/>
  <c r="X100" i="4"/>
  <c r="X5" i="4"/>
  <c r="Y7" i="4"/>
  <c r="Y11" i="4"/>
  <c r="Y15" i="4"/>
  <c r="Y19" i="4"/>
  <c r="Y23" i="4"/>
  <c r="Y27" i="4"/>
  <c r="Y31" i="4"/>
  <c r="Y35" i="4"/>
  <c r="Y39" i="4"/>
  <c r="Y43" i="4"/>
  <c r="Y47" i="4"/>
  <c r="Y51" i="4"/>
  <c r="Y55" i="4"/>
  <c r="Y59" i="4"/>
  <c r="Y63" i="4"/>
  <c r="Y67" i="4"/>
  <c r="Y71" i="4"/>
  <c r="Y75" i="4"/>
  <c r="Y79" i="4"/>
  <c r="Y83" i="4"/>
  <c r="Y87" i="4"/>
  <c r="Y91" i="4"/>
  <c r="Y95" i="4"/>
  <c r="Y99" i="4"/>
  <c r="Y4" i="4"/>
  <c r="Z7" i="4"/>
  <c r="Z11" i="4"/>
  <c r="Z15" i="4"/>
  <c r="Z19" i="4"/>
  <c r="Z23" i="4"/>
  <c r="Z27" i="4"/>
  <c r="Z31" i="4"/>
  <c r="Z35" i="4"/>
  <c r="Z39" i="4"/>
  <c r="Z43" i="4"/>
  <c r="Z47" i="4"/>
  <c r="Z51" i="4"/>
  <c r="Z55" i="4"/>
  <c r="Z59" i="4"/>
  <c r="Z63" i="4"/>
  <c r="Z67" i="4"/>
  <c r="Z71" i="4"/>
  <c r="Z75" i="4"/>
  <c r="Z79" i="4"/>
  <c r="Z83" i="4"/>
  <c r="Z87" i="4"/>
  <c r="Z91" i="4"/>
  <c r="Z95" i="4"/>
  <c r="Z99" i="4"/>
  <c r="Z4" i="4"/>
  <c r="AA7" i="4"/>
  <c r="AA11" i="4"/>
  <c r="AA15" i="4"/>
  <c r="AA19" i="4"/>
  <c r="AA23" i="4"/>
  <c r="AA27" i="4"/>
  <c r="W82" i="4"/>
  <c r="W90" i="4"/>
  <c r="W98" i="4"/>
  <c r="W6" i="4"/>
  <c r="X10" i="4"/>
  <c r="X16" i="4"/>
  <c r="X21" i="4"/>
  <c r="X26" i="4"/>
  <c r="X32" i="4"/>
  <c r="X37" i="4"/>
  <c r="X41" i="4"/>
  <c r="X45" i="4"/>
  <c r="X49" i="4"/>
  <c r="X53" i="4"/>
  <c r="X57" i="4"/>
  <c r="X61" i="4"/>
  <c r="X65" i="4"/>
  <c r="X69" i="4"/>
  <c r="X73" i="4"/>
  <c r="X77" i="4"/>
  <c r="X81" i="4"/>
  <c r="X85" i="4"/>
  <c r="X89" i="4"/>
  <c r="X93" i="4"/>
  <c r="X97" i="4"/>
  <c r="X101" i="4"/>
  <c r="X6" i="4"/>
  <c r="Y8" i="4"/>
  <c r="Y12" i="4"/>
  <c r="Y16" i="4"/>
  <c r="Y20" i="4"/>
  <c r="Y24" i="4"/>
  <c r="Y28" i="4"/>
  <c r="Y32" i="4"/>
  <c r="Y36" i="4"/>
  <c r="Y40" i="4"/>
  <c r="Y44" i="4"/>
  <c r="Y48" i="4"/>
  <c r="Y52" i="4"/>
  <c r="Y56" i="4"/>
  <c r="Y60" i="4"/>
  <c r="Y64" i="4"/>
  <c r="Y68" i="4"/>
  <c r="Y72" i="4"/>
  <c r="Y76" i="4"/>
  <c r="Y80" i="4"/>
  <c r="Y84" i="4"/>
  <c r="Y88" i="4"/>
  <c r="Y92" i="4"/>
  <c r="Y96" i="4"/>
  <c r="Y100" i="4"/>
  <c r="Y5" i="4"/>
  <c r="Z8" i="4"/>
  <c r="Z12" i="4"/>
  <c r="Z16" i="4"/>
  <c r="Z20" i="4"/>
  <c r="Z24" i="4"/>
  <c r="Z28" i="4"/>
  <c r="Z32" i="4"/>
  <c r="Z36" i="4"/>
  <c r="Z40" i="4"/>
  <c r="Z44" i="4"/>
  <c r="Z48" i="4"/>
  <c r="Z52" i="4"/>
  <c r="Z56" i="4"/>
  <c r="Z60" i="4"/>
  <c r="Z64" i="4"/>
  <c r="Z68" i="4"/>
  <c r="Z72" i="4"/>
  <c r="Z76" i="4"/>
  <c r="Z80" i="4"/>
  <c r="Z84" i="4"/>
  <c r="Z88" i="4"/>
  <c r="Z92" i="4"/>
  <c r="Z96" i="4"/>
  <c r="Z100" i="4"/>
  <c r="Z5" i="4"/>
  <c r="AA8" i="4"/>
  <c r="AA12" i="4"/>
  <c r="AA16" i="4"/>
  <c r="AA20" i="4"/>
  <c r="W85" i="4"/>
  <c r="W93" i="4"/>
  <c r="W101" i="4"/>
  <c r="W7" i="4"/>
  <c r="X12" i="4"/>
  <c r="X17" i="4"/>
  <c r="X22" i="4"/>
  <c r="X28" i="4"/>
  <c r="X33" i="4"/>
  <c r="X38" i="4"/>
  <c r="X42" i="4"/>
  <c r="X46" i="4"/>
  <c r="X50" i="4"/>
  <c r="X54" i="4"/>
  <c r="X58" i="4"/>
  <c r="X62" i="4"/>
  <c r="X66" i="4"/>
  <c r="X70" i="4"/>
  <c r="X74" i="4"/>
  <c r="X78" i="4"/>
  <c r="X82" i="4"/>
  <c r="X86" i="4"/>
  <c r="X90" i="4"/>
  <c r="X94" i="4"/>
  <c r="X98" i="4"/>
  <c r="X3" i="4"/>
  <c r="X7" i="4"/>
  <c r="Y9" i="4"/>
  <c r="Y13" i="4"/>
  <c r="Y17" i="4"/>
  <c r="Y21" i="4"/>
  <c r="Y25" i="4"/>
  <c r="Y29" i="4"/>
  <c r="Y33" i="4"/>
  <c r="Y37" i="4"/>
  <c r="Y41" i="4"/>
  <c r="Y45" i="4"/>
  <c r="Y49" i="4"/>
  <c r="Y53" i="4"/>
  <c r="Y57" i="4"/>
  <c r="Y61" i="4"/>
  <c r="Y65" i="4"/>
  <c r="Y69" i="4"/>
  <c r="Y73" i="4"/>
  <c r="Y77" i="4"/>
  <c r="Y81" i="4"/>
  <c r="Y85" i="4"/>
  <c r="Y89" i="4"/>
  <c r="Y93" i="4"/>
  <c r="Y97" i="4"/>
  <c r="Y101" i="4"/>
  <c r="Y6" i="4"/>
  <c r="Z9" i="4"/>
  <c r="Z13" i="4"/>
  <c r="Z17" i="4"/>
  <c r="Z21" i="4"/>
  <c r="Z25" i="4"/>
  <c r="Z29" i="4"/>
  <c r="Z33" i="4"/>
  <c r="Z37" i="4"/>
  <c r="Z41" i="4"/>
  <c r="Z45" i="4"/>
  <c r="Z49" i="4"/>
  <c r="Z53" i="4"/>
  <c r="Z57" i="4"/>
  <c r="Z61" i="4"/>
  <c r="Z65" i="4"/>
  <c r="Z69" i="4"/>
  <c r="Z73" i="4"/>
  <c r="Z77" i="4"/>
  <c r="Z81" i="4"/>
  <c r="Z85" i="4"/>
  <c r="Z89" i="4"/>
  <c r="Z93" i="4"/>
  <c r="Z97" i="4"/>
  <c r="Z101" i="4"/>
  <c r="Z6" i="4"/>
  <c r="AA9" i="4"/>
  <c r="AA13" i="4"/>
  <c r="AA17" i="4"/>
  <c r="AA21" i="4"/>
  <c r="AA24" i="4"/>
  <c r="AA31" i="4"/>
  <c r="AA36" i="4"/>
  <c r="AA40" i="4"/>
  <c r="AA44" i="4"/>
  <c r="AA48" i="4"/>
  <c r="AA52" i="4"/>
  <c r="AA56" i="4"/>
  <c r="AA60" i="4"/>
  <c r="AA64" i="4"/>
  <c r="AA68" i="4"/>
  <c r="AA72" i="4"/>
  <c r="AA76" i="4"/>
  <c r="AA80" i="4"/>
  <c r="AA84" i="4"/>
  <c r="AA88" i="4"/>
  <c r="AA92" i="4"/>
  <c r="AA96" i="4"/>
  <c r="AA100" i="4"/>
  <c r="AA5" i="4"/>
  <c r="AB8" i="4"/>
  <c r="AB12" i="4"/>
  <c r="AB16" i="4"/>
  <c r="AB20" i="4"/>
  <c r="AB24" i="4"/>
  <c r="AB28" i="4"/>
  <c r="AB32" i="4"/>
  <c r="AB36" i="4"/>
  <c r="AB40" i="4"/>
  <c r="AB44" i="4"/>
  <c r="AB48" i="4"/>
  <c r="AB52" i="4"/>
  <c r="AB56" i="4"/>
  <c r="AB60" i="4"/>
  <c r="AB64" i="4"/>
  <c r="AB68" i="4"/>
  <c r="AB72" i="4"/>
  <c r="AB76" i="4"/>
  <c r="AB80" i="4"/>
  <c r="AB84" i="4"/>
  <c r="AB88" i="4"/>
  <c r="AB92" i="4"/>
  <c r="AB96" i="4"/>
  <c r="AB100" i="4"/>
  <c r="AB5" i="4"/>
  <c r="AC8" i="4"/>
  <c r="AC12" i="4"/>
  <c r="AC16" i="4"/>
  <c r="AC20" i="4"/>
  <c r="AC24" i="4"/>
  <c r="AC28" i="4"/>
  <c r="AC32" i="4"/>
  <c r="AC36" i="4"/>
  <c r="AC40" i="4"/>
  <c r="AC44" i="4"/>
  <c r="AC48" i="4"/>
  <c r="AC52" i="4"/>
  <c r="AC56" i="4"/>
  <c r="AC60" i="4"/>
  <c r="AC64" i="4"/>
  <c r="AC68" i="4"/>
  <c r="AC72" i="4"/>
  <c r="AC76" i="4"/>
  <c r="AC80" i="4"/>
  <c r="AC84" i="4"/>
  <c r="AC88" i="4"/>
  <c r="AC92" i="4"/>
  <c r="AC96" i="4"/>
  <c r="AC100" i="4"/>
  <c r="AC5" i="4"/>
  <c r="AD8" i="4"/>
  <c r="AD12" i="4"/>
  <c r="AD16" i="4"/>
  <c r="AD20" i="4"/>
  <c r="AD24" i="4"/>
  <c r="AD28" i="4"/>
  <c r="AD32" i="4"/>
  <c r="AD36" i="4"/>
  <c r="AD40" i="4"/>
  <c r="AD44" i="4"/>
  <c r="AD48" i="4"/>
  <c r="AD52" i="4"/>
  <c r="AD56" i="4"/>
  <c r="AD60" i="4"/>
  <c r="AA25" i="4"/>
  <c r="AA32" i="4"/>
  <c r="AA37" i="4"/>
  <c r="AA41" i="4"/>
  <c r="AA45" i="4"/>
  <c r="AA49" i="4"/>
  <c r="AA53" i="4"/>
  <c r="AA57" i="4"/>
  <c r="AA61" i="4"/>
  <c r="AA65" i="4"/>
  <c r="AA69" i="4"/>
  <c r="AA73" i="4"/>
  <c r="AA77" i="4"/>
  <c r="AA81" i="4"/>
  <c r="AA85" i="4"/>
  <c r="AA89" i="4"/>
  <c r="AA93" i="4"/>
  <c r="AA97" i="4"/>
  <c r="AA101" i="4"/>
  <c r="AA6" i="4"/>
  <c r="AB9" i="4"/>
  <c r="AB13" i="4"/>
  <c r="AB17" i="4"/>
  <c r="AB21" i="4"/>
  <c r="AB25" i="4"/>
  <c r="AB29" i="4"/>
  <c r="AB33" i="4"/>
  <c r="AB37" i="4"/>
  <c r="AB41" i="4"/>
  <c r="AB45" i="4"/>
  <c r="AB49" i="4"/>
  <c r="AB53" i="4"/>
  <c r="AB57" i="4"/>
  <c r="AB61" i="4"/>
  <c r="AB65" i="4"/>
  <c r="AB69" i="4"/>
  <c r="AB73" i="4"/>
  <c r="AB77" i="4"/>
  <c r="AB81" i="4"/>
  <c r="AB85" i="4"/>
  <c r="AB89" i="4"/>
  <c r="AB93" i="4"/>
  <c r="AB97" i="4"/>
  <c r="AB101" i="4"/>
  <c r="AB6" i="4"/>
  <c r="AC9" i="4"/>
  <c r="AC13" i="4"/>
  <c r="AC17" i="4"/>
  <c r="AC21" i="4"/>
  <c r="AC25" i="4"/>
  <c r="AC29" i="4"/>
  <c r="AC33" i="4"/>
  <c r="AC37" i="4"/>
  <c r="AC41" i="4"/>
  <c r="AC45" i="4"/>
  <c r="AC49" i="4"/>
  <c r="AC53" i="4"/>
  <c r="AC57" i="4"/>
  <c r="AC61" i="4"/>
  <c r="AC65" i="4"/>
  <c r="AC69" i="4"/>
  <c r="AC73" i="4"/>
  <c r="AC77" i="4"/>
  <c r="AC81" i="4"/>
  <c r="AC85" i="4"/>
  <c r="AC89" i="4"/>
  <c r="AC93" i="4"/>
  <c r="AC97" i="4"/>
  <c r="AC101" i="4"/>
  <c r="AC6" i="4"/>
  <c r="AD9" i="4"/>
  <c r="AD13" i="4"/>
  <c r="AD17" i="4"/>
  <c r="AD21" i="4"/>
  <c r="AD25" i="4"/>
  <c r="AD29" i="4"/>
  <c r="AD33" i="4"/>
  <c r="AD37" i="4"/>
  <c r="AD41" i="4"/>
  <c r="AD45" i="4"/>
  <c r="AA28" i="4"/>
  <c r="AA33" i="4"/>
  <c r="AA38" i="4"/>
  <c r="AA42" i="4"/>
  <c r="AA46" i="4"/>
  <c r="AA50" i="4"/>
  <c r="AA54" i="4"/>
  <c r="AA58" i="4"/>
  <c r="AA62" i="4"/>
  <c r="AA66" i="4"/>
  <c r="AA70" i="4"/>
  <c r="AA74" i="4"/>
  <c r="AA78" i="4"/>
  <c r="AA82" i="4"/>
  <c r="AA86" i="4"/>
  <c r="AA90" i="4"/>
  <c r="AA94" i="4"/>
  <c r="AA98" i="4"/>
  <c r="AA3" i="4"/>
  <c r="AB10" i="4"/>
  <c r="AB14" i="4"/>
  <c r="AB18" i="4"/>
  <c r="AB22" i="4"/>
  <c r="AB26" i="4"/>
  <c r="AB30" i="4"/>
  <c r="AB34" i="4"/>
  <c r="AB38" i="4"/>
  <c r="AB42" i="4"/>
  <c r="AB46" i="4"/>
  <c r="AB50" i="4"/>
  <c r="AB54" i="4"/>
  <c r="AB58" i="4"/>
  <c r="AB62" i="4"/>
  <c r="AB66" i="4"/>
  <c r="AB70" i="4"/>
  <c r="AB74" i="4"/>
  <c r="AB78" i="4"/>
  <c r="AB82" i="4"/>
  <c r="AB86" i="4"/>
  <c r="AB90" i="4"/>
  <c r="AB94" i="4"/>
  <c r="AB98" i="4"/>
  <c r="AB3" i="4"/>
  <c r="AC10" i="4"/>
  <c r="AC14" i="4"/>
  <c r="AC18" i="4"/>
  <c r="AC22" i="4"/>
  <c r="AC26" i="4"/>
  <c r="AC30" i="4"/>
  <c r="AC34" i="4"/>
  <c r="AC38" i="4"/>
  <c r="AC42" i="4"/>
  <c r="AC46" i="4"/>
  <c r="AC50" i="4"/>
  <c r="AC54" i="4"/>
  <c r="AC58" i="4"/>
  <c r="AC62" i="4"/>
  <c r="AC66" i="4"/>
  <c r="AC70" i="4"/>
  <c r="AC74" i="4"/>
  <c r="AC78" i="4"/>
  <c r="AC82" i="4"/>
  <c r="AC86" i="4"/>
  <c r="AC90" i="4"/>
  <c r="AC94" i="4"/>
  <c r="AC98" i="4"/>
  <c r="AC3" i="4"/>
  <c r="AD10" i="4"/>
  <c r="AD14" i="4"/>
  <c r="AD18" i="4"/>
  <c r="AD22" i="4"/>
  <c r="AD26" i="4"/>
  <c r="AD30" i="4"/>
  <c r="AD34" i="4"/>
  <c r="AD38" i="4"/>
  <c r="AD42" i="4"/>
  <c r="AD46" i="4"/>
  <c r="AD50" i="4"/>
  <c r="AD54" i="4"/>
  <c r="AD58" i="4"/>
  <c r="AD62" i="4"/>
  <c r="AD66" i="4"/>
  <c r="AA29" i="4"/>
  <c r="AA35" i="4"/>
  <c r="AA39" i="4"/>
  <c r="AA43" i="4"/>
  <c r="AA47" i="4"/>
  <c r="AA51" i="4"/>
  <c r="AA55" i="4"/>
  <c r="AA59" i="4"/>
  <c r="AA63" i="4"/>
  <c r="AA67" i="4"/>
  <c r="AA71" i="4"/>
  <c r="AA75" i="4"/>
  <c r="AA79" i="4"/>
  <c r="AA83" i="4"/>
  <c r="AA87" i="4"/>
  <c r="AA91" i="4"/>
  <c r="AA95" i="4"/>
  <c r="AA99" i="4"/>
  <c r="AA4" i="4"/>
  <c r="AB7" i="4"/>
  <c r="AB11" i="4"/>
  <c r="AB15" i="4"/>
  <c r="AB19" i="4"/>
  <c r="AB23" i="4"/>
  <c r="AB27" i="4"/>
  <c r="AB31" i="4"/>
  <c r="AB35" i="4"/>
  <c r="AB39" i="4"/>
  <c r="AB43" i="4"/>
  <c r="AB47" i="4"/>
  <c r="AB51" i="4"/>
  <c r="AB55" i="4"/>
  <c r="AB59" i="4"/>
  <c r="AB63" i="4"/>
  <c r="AB67" i="4"/>
  <c r="AB71" i="4"/>
  <c r="AB75" i="4"/>
  <c r="AB79" i="4"/>
  <c r="AB83" i="4"/>
  <c r="AB87" i="4"/>
  <c r="AB91" i="4"/>
  <c r="AB95" i="4"/>
  <c r="AB99" i="4"/>
  <c r="AB4" i="4"/>
  <c r="AC7" i="4"/>
  <c r="AC11" i="4"/>
  <c r="AC15" i="4"/>
  <c r="AC19" i="4"/>
  <c r="AC23" i="4"/>
  <c r="AC27" i="4"/>
  <c r="AC31" i="4"/>
  <c r="AC35" i="4"/>
  <c r="AC39" i="4"/>
  <c r="AC43" i="4"/>
  <c r="AC47" i="4"/>
  <c r="AC51" i="4"/>
  <c r="AC55" i="4"/>
  <c r="AC59" i="4"/>
  <c r="AC63" i="4"/>
  <c r="AC67" i="4"/>
  <c r="AC71" i="4"/>
  <c r="AC75" i="4"/>
  <c r="AC79" i="4"/>
  <c r="AC83" i="4"/>
  <c r="AC87" i="4"/>
  <c r="AC91" i="4"/>
  <c r="AC95" i="4"/>
  <c r="AC99" i="4"/>
  <c r="AC4" i="4"/>
  <c r="AD7" i="4"/>
  <c r="AD11" i="4"/>
  <c r="AD15" i="4"/>
  <c r="AD19" i="4"/>
  <c r="AD23" i="4"/>
  <c r="AD27" i="4"/>
  <c r="AD31" i="4"/>
  <c r="AD35" i="4"/>
  <c r="AD39" i="4"/>
  <c r="AD43" i="4"/>
  <c r="AD47" i="4"/>
  <c r="AD51" i="4"/>
  <c r="AD55" i="4"/>
  <c r="G62" i="4"/>
  <c r="G70" i="4"/>
  <c r="G76" i="4"/>
  <c r="G81" i="4"/>
  <c r="G85" i="4"/>
  <c r="G89" i="4"/>
  <c r="G93" i="4"/>
  <c r="G97" i="4"/>
  <c r="G101" i="4"/>
  <c r="G6" i="4"/>
  <c r="H9" i="4"/>
  <c r="H13" i="4"/>
  <c r="H17" i="4"/>
  <c r="H21" i="4"/>
  <c r="H25" i="4"/>
  <c r="H29" i="4"/>
  <c r="H33" i="4"/>
  <c r="H37" i="4"/>
  <c r="H41" i="4"/>
  <c r="H45" i="4"/>
  <c r="H49" i="4"/>
  <c r="H53" i="4"/>
  <c r="H57" i="4"/>
  <c r="H61" i="4"/>
  <c r="H65" i="4"/>
  <c r="H69" i="4"/>
  <c r="H73" i="4"/>
  <c r="H77" i="4"/>
  <c r="H81" i="4"/>
  <c r="H85" i="4"/>
  <c r="H89" i="4"/>
  <c r="H93" i="4"/>
  <c r="H97" i="4"/>
  <c r="H101" i="4"/>
  <c r="H6" i="4"/>
  <c r="I9" i="4"/>
  <c r="I13" i="4"/>
  <c r="I17" i="4"/>
  <c r="I21" i="4"/>
  <c r="I25" i="4"/>
  <c r="I29" i="4"/>
  <c r="I33" i="4"/>
  <c r="I37" i="4"/>
  <c r="I41" i="4"/>
  <c r="I45" i="4"/>
  <c r="I49" i="4"/>
  <c r="I53" i="4"/>
  <c r="I57" i="4"/>
  <c r="I61" i="4"/>
  <c r="I65" i="4"/>
  <c r="I69" i="4"/>
  <c r="I73" i="4"/>
  <c r="I77" i="4"/>
  <c r="I81" i="4"/>
  <c r="I85" i="4"/>
  <c r="I89" i="4"/>
  <c r="I93" i="4"/>
  <c r="I97" i="4"/>
  <c r="I101" i="4"/>
  <c r="I6" i="4"/>
  <c r="J9" i="4"/>
  <c r="J13" i="4"/>
  <c r="J17" i="4"/>
  <c r="J21" i="4"/>
  <c r="J25" i="4"/>
  <c r="J29" i="4"/>
  <c r="J33" i="4"/>
  <c r="J37" i="4"/>
  <c r="J41" i="4"/>
  <c r="J45" i="4"/>
  <c r="J49" i="4"/>
  <c r="J53" i="4"/>
  <c r="J57" i="4"/>
  <c r="J61" i="4"/>
  <c r="J65" i="4"/>
  <c r="J69" i="4"/>
  <c r="J73" i="4"/>
  <c r="J77" i="4"/>
  <c r="J81" i="4"/>
  <c r="J85" i="4"/>
  <c r="J89" i="4"/>
  <c r="G65" i="4"/>
  <c r="G72" i="4"/>
  <c r="G77" i="4"/>
  <c r="G82" i="4"/>
  <c r="G86" i="4"/>
  <c r="G90" i="4"/>
  <c r="G94" i="4"/>
  <c r="G98" i="4"/>
  <c r="G3" i="4"/>
  <c r="G7" i="4"/>
  <c r="H10" i="4"/>
  <c r="H14" i="4"/>
  <c r="H18" i="4"/>
  <c r="H22" i="4"/>
  <c r="H26" i="4"/>
  <c r="H30" i="4"/>
  <c r="H34" i="4"/>
  <c r="H38" i="4"/>
  <c r="H42" i="4"/>
  <c r="H46" i="4"/>
  <c r="H50" i="4"/>
  <c r="H54" i="4"/>
  <c r="H58" i="4"/>
  <c r="H62" i="4"/>
  <c r="H66" i="4"/>
  <c r="H70" i="4"/>
  <c r="H74" i="4"/>
  <c r="H78" i="4"/>
  <c r="H82" i="4"/>
  <c r="H86" i="4"/>
  <c r="H90" i="4"/>
  <c r="H94" i="4"/>
  <c r="H98" i="4"/>
  <c r="H3" i="4"/>
  <c r="H7" i="4"/>
  <c r="I10" i="4"/>
  <c r="I14" i="4"/>
  <c r="I18" i="4"/>
  <c r="I22" i="4"/>
  <c r="I26" i="4"/>
  <c r="I30" i="4"/>
  <c r="I34" i="4"/>
  <c r="I38" i="4"/>
  <c r="I42" i="4"/>
  <c r="I46" i="4"/>
  <c r="I50" i="4"/>
  <c r="I54" i="4"/>
  <c r="I58" i="4"/>
  <c r="I62" i="4"/>
  <c r="I66" i="4"/>
  <c r="I70" i="4"/>
  <c r="I74" i="4"/>
  <c r="I78" i="4"/>
  <c r="I82" i="4"/>
  <c r="I86" i="4"/>
  <c r="I90" i="4"/>
  <c r="I94" i="4"/>
  <c r="I98" i="4"/>
  <c r="I3" i="4"/>
  <c r="I7" i="4"/>
  <c r="J10" i="4"/>
  <c r="J14" i="4"/>
  <c r="J18" i="4"/>
  <c r="J22" i="4"/>
  <c r="J26" i="4"/>
  <c r="J30" i="4"/>
  <c r="J34" i="4"/>
  <c r="J38" i="4"/>
  <c r="J42" i="4"/>
  <c r="J46" i="4"/>
  <c r="J50" i="4"/>
  <c r="J54" i="4"/>
  <c r="J58" i="4"/>
  <c r="J62" i="4"/>
  <c r="J66" i="4"/>
  <c r="J70" i="4"/>
  <c r="J74" i="4"/>
  <c r="J78" i="4"/>
  <c r="J82" i="4"/>
  <c r="J86" i="4"/>
  <c r="J90" i="4"/>
  <c r="J94" i="4"/>
  <c r="J98" i="4"/>
  <c r="J3" i="4"/>
  <c r="J7" i="4"/>
  <c r="G66" i="4"/>
  <c r="G73" i="4"/>
  <c r="G78" i="4"/>
  <c r="G83" i="4"/>
  <c r="G87" i="4"/>
  <c r="G91" i="4"/>
  <c r="G95" i="4"/>
  <c r="G99" i="4"/>
  <c r="G4" i="4"/>
  <c r="H11" i="4"/>
  <c r="H15" i="4"/>
  <c r="H19" i="4"/>
  <c r="H23" i="4"/>
  <c r="H27" i="4"/>
  <c r="H31" i="4"/>
  <c r="H35" i="4"/>
  <c r="H39" i="4"/>
  <c r="H43" i="4"/>
  <c r="H47" i="4"/>
  <c r="H51" i="4"/>
  <c r="H55" i="4"/>
  <c r="H59" i="4"/>
  <c r="H63" i="4"/>
  <c r="H67" i="4"/>
  <c r="H71" i="4"/>
  <c r="H75" i="4"/>
  <c r="H79" i="4"/>
  <c r="H83" i="4"/>
  <c r="H87" i="4"/>
  <c r="H91" i="4"/>
  <c r="H95" i="4"/>
  <c r="H99" i="4"/>
  <c r="H4" i="4"/>
  <c r="I11" i="4"/>
  <c r="I15" i="4"/>
  <c r="I19" i="4"/>
  <c r="I23" i="4"/>
  <c r="I27" i="4"/>
  <c r="I31" i="4"/>
  <c r="I35" i="4"/>
  <c r="I39" i="4"/>
  <c r="I43" i="4"/>
  <c r="I47" i="4"/>
  <c r="I51" i="4"/>
  <c r="I55" i="4"/>
  <c r="I59" i="4"/>
  <c r="I63" i="4"/>
  <c r="I67" i="4"/>
  <c r="I71" i="4"/>
  <c r="I75" i="4"/>
  <c r="I79" i="4"/>
  <c r="I83" i="4"/>
  <c r="I87" i="4"/>
  <c r="I91" i="4"/>
  <c r="I95" i="4"/>
  <c r="I99" i="4"/>
  <c r="I4" i="4"/>
  <c r="J11" i="4"/>
  <c r="J15" i="4"/>
  <c r="J19" i="4"/>
  <c r="J23" i="4"/>
  <c r="J27" i="4"/>
  <c r="J31" i="4"/>
  <c r="J35" i="4"/>
  <c r="J39" i="4"/>
  <c r="J43" i="4"/>
  <c r="J47" i="4"/>
  <c r="J51" i="4"/>
  <c r="J55" i="4"/>
  <c r="J59" i="4"/>
  <c r="J63" i="4"/>
  <c r="J67" i="4"/>
  <c r="J71" i="4"/>
  <c r="J75" i="4"/>
  <c r="J79" i="4"/>
  <c r="J83" i="4"/>
  <c r="J87" i="4"/>
  <c r="J91" i="4"/>
  <c r="J95" i="4"/>
  <c r="J99" i="4"/>
  <c r="J4" i="4"/>
  <c r="K11" i="4"/>
  <c r="K15" i="4"/>
  <c r="K19" i="4"/>
  <c r="K23" i="4"/>
  <c r="K27" i="4"/>
  <c r="G69" i="4"/>
  <c r="G74" i="4"/>
  <c r="G80" i="4"/>
  <c r="G84" i="4"/>
  <c r="G88" i="4"/>
  <c r="G92" i="4"/>
  <c r="G96" i="4"/>
  <c r="G100" i="4"/>
  <c r="G5" i="4"/>
  <c r="H8" i="4"/>
  <c r="H12" i="4"/>
  <c r="H16" i="4"/>
  <c r="H20" i="4"/>
  <c r="H24" i="4"/>
  <c r="H28" i="4"/>
  <c r="H32" i="4"/>
  <c r="H36" i="4"/>
  <c r="H40" i="4"/>
  <c r="H44" i="4"/>
  <c r="H48" i="4"/>
  <c r="H52" i="4"/>
  <c r="H56" i="4"/>
  <c r="H60" i="4"/>
  <c r="H64" i="4"/>
  <c r="H68" i="4"/>
  <c r="H72" i="4"/>
  <c r="H76" i="4"/>
  <c r="H80" i="4"/>
  <c r="H84" i="4"/>
  <c r="H88" i="4"/>
  <c r="H92" i="4"/>
  <c r="H96" i="4"/>
  <c r="H100" i="4"/>
  <c r="H5" i="4"/>
  <c r="I8" i="4"/>
  <c r="I12" i="4"/>
  <c r="I16" i="4"/>
  <c r="I20" i="4"/>
  <c r="I24" i="4"/>
  <c r="I28" i="4"/>
  <c r="I32" i="4"/>
  <c r="I36" i="4"/>
  <c r="I40" i="4"/>
  <c r="I44" i="4"/>
  <c r="I48" i="4"/>
  <c r="I52" i="4"/>
  <c r="I56" i="4"/>
  <c r="I60" i="4"/>
  <c r="I64" i="4"/>
  <c r="I68" i="4"/>
  <c r="I72" i="4"/>
  <c r="I76" i="4"/>
  <c r="I80" i="4"/>
  <c r="I84" i="4"/>
  <c r="I88" i="4"/>
  <c r="I92" i="4"/>
  <c r="I96" i="4"/>
  <c r="I100" i="4"/>
  <c r="I5" i="4"/>
  <c r="J8" i="4"/>
  <c r="J12" i="4"/>
  <c r="J16" i="4"/>
  <c r="J20" i="4"/>
  <c r="J24" i="4"/>
  <c r="J28" i="4"/>
  <c r="J32" i="4"/>
  <c r="J36" i="4"/>
  <c r="J40" i="4"/>
  <c r="J44" i="4"/>
  <c r="J48" i="4"/>
  <c r="J52" i="4"/>
  <c r="J56" i="4"/>
  <c r="J60" i="4"/>
  <c r="J64" i="4"/>
  <c r="J68" i="4"/>
  <c r="J72" i="4"/>
  <c r="J76" i="4"/>
  <c r="J80" i="4"/>
  <c r="J84" i="4"/>
  <c r="J88" i="4"/>
  <c r="J92" i="4"/>
  <c r="J96" i="4"/>
  <c r="J100" i="4"/>
  <c r="J93" i="4"/>
  <c r="J6" i="4"/>
  <c r="K12" i="4"/>
  <c r="K17" i="4"/>
  <c r="K22" i="4"/>
  <c r="K28" i="4"/>
  <c r="K32" i="4"/>
  <c r="K36" i="4"/>
  <c r="K40" i="4"/>
  <c r="K44" i="4"/>
  <c r="K48" i="4"/>
  <c r="K52" i="4"/>
  <c r="K56" i="4"/>
  <c r="K60" i="4"/>
  <c r="K64" i="4"/>
  <c r="K68" i="4"/>
  <c r="K72" i="4"/>
  <c r="K76" i="4"/>
  <c r="K80" i="4"/>
  <c r="K84" i="4"/>
  <c r="K88" i="4"/>
  <c r="K92" i="4"/>
  <c r="K96" i="4"/>
  <c r="K100" i="4"/>
  <c r="K5" i="4"/>
  <c r="L8" i="4"/>
  <c r="L12" i="4"/>
  <c r="L16" i="4"/>
  <c r="L20" i="4"/>
  <c r="L24" i="4"/>
  <c r="L28" i="4"/>
  <c r="L32" i="4"/>
  <c r="L36" i="4"/>
  <c r="L40" i="4"/>
  <c r="L44" i="4"/>
  <c r="L48" i="4"/>
  <c r="L52" i="4"/>
  <c r="L56" i="4"/>
  <c r="L60" i="4"/>
  <c r="L64" i="4"/>
  <c r="L68" i="4"/>
  <c r="L72" i="4"/>
  <c r="L76" i="4"/>
  <c r="L80" i="4"/>
  <c r="L84" i="4"/>
  <c r="L88" i="4"/>
  <c r="L92" i="4"/>
  <c r="L96" i="4"/>
  <c r="L100" i="4"/>
  <c r="L5" i="4"/>
  <c r="M8" i="4"/>
  <c r="M12" i="4"/>
  <c r="M16" i="4"/>
  <c r="M20" i="4"/>
  <c r="M24" i="4"/>
  <c r="M28" i="4"/>
  <c r="M32" i="4"/>
  <c r="M36" i="4"/>
  <c r="M40" i="4"/>
  <c r="M44" i="4"/>
  <c r="M48" i="4"/>
  <c r="M52" i="4"/>
  <c r="M56" i="4"/>
  <c r="M60" i="4"/>
  <c r="M64" i="4"/>
  <c r="M68" i="4"/>
  <c r="M72" i="4"/>
  <c r="M76" i="4"/>
  <c r="M80" i="4"/>
  <c r="M84" i="4"/>
  <c r="M88" i="4"/>
  <c r="M92" i="4"/>
  <c r="M96" i="4"/>
  <c r="M100" i="4"/>
  <c r="M5" i="4"/>
  <c r="N8" i="4"/>
  <c r="N12" i="4"/>
  <c r="N16" i="4"/>
  <c r="N20" i="4"/>
  <c r="N24" i="4"/>
  <c r="J97" i="4"/>
  <c r="K8" i="4"/>
  <c r="K13" i="4"/>
  <c r="K18" i="4"/>
  <c r="K24" i="4"/>
  <c r="K29" i="4"/>
  <c r="K33" i="4"/>
  <c r="K37" i="4"/>
  <c r="K41" i="4"/>
  <c r="K45" i="4"/>
  <c r="K49" i="4"/>
  <c r="K53" i="4"/>
  <c r="K57" i="4"/>
  <c r="K61" i="4"/>
  <c r="K65" i="4"/>
  <c r="K69" i="4"/>
  <c r="K73" i="4"/>
  <c r="K77" i="4"/>
  <c r="K81" i="4"/>
  <c r="K85" i="4"/>
  <c r="K89" i="4"/>
  <c r="K93" i="4"/>
  <c r="K97" i="4"/>
  <c r="K101" i="4"/>
  <c r="K6" i="4"/>
  <c r="L9" i="4"/>
  <c r="L13" i="4"/>
  <c r="L17" i="4"/>
  <c r="L21" i="4"/>
  <c r="L25" i="4"/>
  <c r="L29" i="4"/>
  <c r="L33" i="4"/>
  <c r="L37" i="4"/>
  <c r="L41" i="4"/>
  <c r="L45" i="4"/>
  <c r="L49" i="4"/>
  <c r="L53" i="4"/>
  <c r="L57" i="4"/>
  <c r="L61" i="4"/>
  <c r="L65" i="4"/>
  <c r="L69" i="4"/>
  <c r="L73" i="4"/>
  <c r="L77" i="4"/>
  <c r="L81" i="4"/>
  <c r="L85" i="4"/>
  <c r="L89" i="4"/>
  <c r="L93" i="4"/>
  <c r="L97" i="4"/>
  <c r="L101" i="4"/>
  <c r="L6" i="4"/>
  <c r="M9" i="4"/>
  <c r="M13" i="4"/>
  <c r="M17" i="4"/>
  <c r="M21" i="4"/>
  <c r="M25" i="4"/>
  <c r="M29" i="4"/>
  <c r="M33" i="4"/>
  <c r="M37" i="4"/>
  <c r="M41" i="4"/>
  <c r="M45" i="4"/>
  <c r="M49" i="4"/>
  <c r="M53" i="4"/>
  <c r="M57" i="4"/>
  <c r="M61" i="4"/>
  <c r="M65" i="4"/>
  <c r="M69" i="4"/>
  <c r="M73" i="4"/>
  <c r="M77" i="4"/>
  <c r="M81" i="4"/>
  <c r="M85" i="4"/>
  <c r="M89" i="4"/>
  <c r="M93" i="4"/>
  <c r="M97" i="4"/>
  <c r="M101" i="4"/>
  <c r="M6" i="4"/>
  <c r="N9" i="4"/>
  <c r="N13" i="4"/>
  <c r="N17" i="4"/>
  <c r="J101" i="4"/>
  <c r="K9" i="4"/>
  <c r="K14" i="4"/>
  <c r="K20" i="4"/>
  <c r="K25" i="4"/>
  <c r="K30" i="4"/>
  <c r="K34" i="4"/>
  <c r="K38" i="4"/>
  <c r="K42" i="4"/>
  <c r="K46" i="4"/>
  <c r="K50" i="4"/>
  <c r="K54" i="4"/>
  <c r="K58" i="4"/>
  <c r="K62" i="4"/>
  <c r="K66" i="4"/>
  <c r="K70" i="4"/>
  <c r="K74" i="4"/>
  <c r="K78" i="4"/>
  <c r="K82" i="4"/>
  <c r="K86" i="4"/>
  <c r="K90" i="4"/>
  <c r="K94" i="4"/>
  <c r="K98" i="4"/>
  <c r="K3" i="4"/>
  <c r="K7" i="4"/>
  <c r="L10" i="4"/>
  <c r="L14" i="4"/>
  <c r="L18" i="4"/>
  <c r="L22" i="4"/>
  <c r="L26" i="4"/>
  <c r="L30" i="4"/>
  <c r="L34" i="4"/>
  <c r="L38" i="4"/>
  <c r="L42" i="4"/>
  <c r="L46" i="4"/>
  <c r="L50" i="4"/>
  <c r="L54" i="4"/>
  <c r="L58" i="4"/>
  <c r="L62" i="4"/>
  <c r="L66" i="4"/>
  <c r="L70" i="4"/>
  <c r="L74" i="4"/>
  <c r="L78" i="4"/>
  <c r="L82" i="4"/>
  <c r="L86" i="4"/>
  <c r="L90" i="4"/>
  <c r="L94" i="4"/>
  <c r="L98" i="4"/>
  <c r="L3" i="4"/>
  <c r="L7" i="4"/>
  <c r="M10" i="4"/>
  <c r="M14" i="4"/>
  <c r="M18" i="4"/>
  <c r="M22" i="4"/>
  <c r="M26" i="4"/>
  <c r="M30" i="4"/>
  <c r="M34" i="4"/>
  <c r="M38" i="4"/>
  <c r="M42" i="4"/>
  <c r="M46" i="4"/>
  <c r="M50" i="4"/>
  <c r="M54" i="4"/>
  <c r="M58" i="4"/>
  <c r="M62" i="4"/>
  <c r="M66" i="4"/>
  <c r="M70" i="4"/>
  <c r="M74" i="4"/>
  <c r="M78" i="4"/>
  <c r="M82" i="4"/>
  <c r="M86" i="4"/>
  <c r="M90" i="4"/>
  <c r="M94" i="4"/>
  <c r="M98" i="4"/>
  <c r="J5" i="4"/>
  <c r="K10" i="4"/>
  <c r="K16" i="4"/>
  <c r="K21" i="4"/>
  <c r="K26" i="4"/>
  <c r="K31" i="4"/>
  <c r="K35" i="4"/>
  <c r="K39" i="4"/>
  <c r="K43" i="4"/>
  <c r="K47" i="4"/>
  <c r="K51" i="4"/>
  <c r="K55" i="4"/>
  <c r="K59" i="4"/>
  <c r="K63" i="4"/>
  <c r="K67" i="4"/>
  <c r="K71" i="4"/>
  <c r="K75" i="4"/>
  <c r="K79" i="4"/>
  <c r="K83" i="4"/>
  <c r="K87" i="4"/>
  <c r="K91" i="4"/>
  <c r="K95" i="4"/>
  <c r="K99" i="4"/>
  <c r="K4" i="4"/>
  <c r="L11" i="4"/>
  <c r="L15" i="4"/>
  <c r="L19" i="4"/>
  <c r="L23" i="4"/>
  <c r="L27" i="4"/>
  <c r="L31" i="4"/>
  <c r="L35" i="4"/>
  <c r="L39" i="4"/>
  <c r="L43" i="4"/>
  <c r="L47" i="4"/>
  <c r="L51" i="4"/>
  <c r="L55" i="4"/>
  <c r="L59" i="4"/>
  <c r="L63" i="4"/>
  <c r="L67" i="4"/>
  <c r="L71" i="4"/>
  <c r="L75" i="4"/>
  <c r="L79" i="4"/>
  <c r="L83" i="4"/>
  <c r="L87" i="4"/>
  <c r="L91" i="4"/>
  <c r="L95" i="4"/>
  <c r="L99" i="4"/>
  <c r="L4" i="4"/>
  <c r="M11" i="4"/>
  <c r="M15" i="4"/>
  <c r="M19" i="4"/>
  <c r="M23" i="4"/>
  <c r="M27" i="4"/>
  <c r="M31" i="4"/>
  <c r="M35" i="4"/>
  <c r="M39" i="4"/>
  <c r="M43" i="4"/>
  <c r="M47" i="4"/>
  <c r="M51" i="4"/>
  <c r="M55" i="4"/>
  <c r="M59" i="4"/>
  <c r="M63" i="4"/>
  <c r="M67" i="4"/>
  <c r="M71" i="4"/>
  <c r="M75" i="4"/>
  <c r="M79" i="4"/>
  <c r="M83" i="4"/>
  <c r="M87" i="4"/>
  <c r="M91" i="4"/>
  <c r="M95" i="4"/>
  <c r="M99" i="4"/>
  <c r="M4" i="4"/>
  <c r="N11" i="4"/>
  <c r="N15" i="4"/>
  <c r="N19" i="4"/>
  <c r="N23" i="4"/>
  <c r="N27" i="4"/>
  <c r="N31" i="4"/>
  <c r="N35" i="4"/>
  <c r="N39" i="4"/>
  <c r="N43" i="4"/>
  <c r="N47" i="4"/>
  <c r="M3" i="4"/>
  <c r="N18" i="4"/>
  <c r="N26" i="4"/>
  <c r="N32" i="4"/>
  <c r="N37" i="4"/>
  <c r="N42" i="4"/>
  <c r="N48" i="4"/>
  <c r="N52" i="4"/>
  <c r="N56" i="4"/>
  <c r="N60" i="4"/>
  <c r="N64" i="4"/>
  <c r="N68" i="4"/>
  <c r="N72" i="4"/>
  <c r="N76" i="4"/>
  <c r="N80" i="4"/>
  <c r="N84" i="4"/>
  <c r="N88" i="4"/>
  <c r="N92" i="4"/>
  <c r="N96" i="4"/>
  <c r="N100" i="4"/>
  <c r="N5" i="4"/>
  <c r="O8" i="4"/>
  <c r="O12" i="4"/>
  <c r="O16" i="4"/>
  <c r="O20" i="4"/>
  <c r="O24" i="4"/>
  <c r="O28" i="4"/>
  <c r="O32" i="4"/>
  <c r="O36" i="4"/>
  <c r="O40" i="4"/>
  <c r="O44" i="4"/>
  <c r="O48" i="4"/>
  <c r="O52" i="4"/>
  <c r="O56" i="4"/>
  <c r="O60" i="4"/>
  <c r="O64" i="4"/>
  <c r="O68" i="4"/>
  <c r="O72" i="4"/>
  <c r="O76" i="4"/>
  <c r="O80" i="4"/>
  <c r="O84" i="4"/>
  <c r="O88" i="4"/>
  <c r="O92" i="4"/>
  <c r="O96" i="4"/>
  <c r="O100" i="4"/>
  <c r="O5" i="4"/>
  <c r="P8" i="4"/>
  <c r="P12" i="4"/>
  <c r="P16" i="4"/>
  <c r="P20" i="4"/>
  <c r="P24" i="4"/>
  <c r="P28" i="4"/>
  <c r="P32" i="4"/>
  <c r="P36" i="4"/>
  <c r="P40" i="4"/>
  <c r="P44" i="4"/>
  <c r="P48" i="4"/>
  <c r="P52" i="4"/>
  <c r="P56" i="4"/>
  <c r="P60" i="4"/>
  <c r="P64" i="4"/>
  <c r="P68" i="4"/>
  <c r="P72" i="4"/>
  <c r="P76" i="4"/>
  <c r="P80" i="4"/>
  <c r="P84" i="4"/>
  <c r="P88" i="4"/>
  <c r="P92" i="4"/>
  <c r="P96" i="4"/>
  <c r="P100" i="4"/>
  <c r="P5" i="4"/>
  <c r="Q8" i="4"/>
  <c r="Q12" i="4"/>
  <c r="Q16" i="4"/>
  <c r="Q20" i="4"/>
  <c r="Q24" i="4"/>
  <c r="Q28" i="4"/>
  <c r="Q32" i="4"/>
  <c r="Q36" i="4"/>
  <c r="Q40" i="4"/>
  <c r="Q44" i="4"/>
  <c r="Q48" i="4"/>
  <c r="Q52" i="4"/>
  <c r="Q56" i="4"/>
  <c r="Q60" i="4"/>
  <c r="M7" i="4"/>
  <c r="N21" i="4"/>
  <c r="N28" i="4"/>
  <c r="N33" i="4"/>
  <c r="N38" i="4"/>
  <c r="N44" i="4"/>
  <c r="N49" i="4"/>
  <c r="N53" i="4"/>
  <c r="N57" i="4"/>
  <c r="N61" i="4"/>
  <c r="N65" i="4"/>
  <c r="N69" i="4"/>
  <c r="N73" i="4"/>
  <c r="N77" i="4"/>
  <c r="N81" i="4"/>
  <c r="N85" i="4"/>
  <c r="N89" i="4"/>
  <c r="N93" i="4"/>
  <c r="N97" i="4"/>
  <c r="N101" i="4"/>
  <c r="N6" i="4"/>
  <c r="O9" i="4"/>
  <c r="O13" i="4"/>
  <c r="O17" i="4"/>
  <c r="O21" i="4"/>
  <c r="O25" i="4"/>
  <c r="O29" i="4"/>
  <c r="O33" i="4"/>
  <c r="O37" i="4"/>
  <c r="O41" i="4"/>
  <c r="O45" i="4"/>
  <c r="O49" i="4"/>
  <c r="O53" i="4"/>
  <c r="O57" i="4"/>
  <c r="O61" i="4"/>
  <c r="O65" i="4"/>
  <c r="O69" i="4"/>
  <c r="O73" i="4"/>
  <c r="O77" i="4"/>
  <c r="O81" i="4"/>
  <c r="O85" i="4"/>
  <c r="O89" i="4"/>
  <c r="O93" i="4"/>
  <c r="O97" i="4"/>
  <c r="O101" i="4"/>
  <c r="O6" i="4"/>
  <c r="P9" i="4"/>
  <c r="P13" i="4"/>
  <c r="P17" i="4"/>
  <c r="P21" i="4"/>
  <c r="P25" i="4"/>
  <c r="P29" i="4"/>
  <c r="P33" i="4"/>
  <c r="P37" i="4"/>
  <c r="P41" i="4"/>
  <c r="P45" i="4"/>
  <c r="P49" i="4"/>
  <c r="P53" i="4"/>
  <c r="P57" i="4"/>
  <c r="P61" i="4"/>
  <c r="P65" i="4"/>
  <c r="P69" i="4"/>
  <c r="P73" i="4"/>
  <c r="P77" i="4"/>
  <c r="P81" i="4"/>
  <c r="P85" i="4"/>
  <c r="P89" i="4"/>
  <c r="P93" i="4"/>
  <c r="P97" i="4"/>
  <c r="P101" i="4"/>
  <c r="P6" i="4"/>
  <c r="Q9" i="4"/>
  <c r="Q13" i="4"/>
  <c r="Q17" i="4"/>
  <c r="Q21" i="4"/>
  <c r="Q25" i="4"/>
  <c r="Q29" i="4"/>
  <c r="N10" i="4"/>
  <c r="N22" i="4"/>
  <c r="N29" i="4"/>
  <c r="N34" i="4"/>
  <c r="N40" i="4"/>
  <c r="N45" i="4"/>
  <c r="N50" i="4"/>
  <c r="N54" i="4"/>
  <c r="N58" i="4"/>
  <c r="N62" i="4"/>
  <c r="N66" i="4"/>
  <c r="N70" i="4"/>
  <c r="N74" i="4"/>
  <c r="N78" i="4"/>
  <c r="N82" i="4"/>
  <c r="N86" i="4"/>
  <c r="N90" i="4"/>
  <c r="N94" i="4"/>
  <c r="N98" i="4"/>
  <c r="N3" i="4"/>
  <c r="N7" i="4"/>
  <c r="O10" i="4"/>
  <c r="O14" i="4"/>
  <c r="O18" i="4"/>
  <c r="O22" i="4"/>
  <c r="O26" i="4"/>
  <c r="O30" i="4"/>
  <c r="O34" i="4"/>
  <c r="O38" i="4"/>
  <c r="O42" i="4"/>
  <c r="O46" i="4"/>
  <c r="O50" i="4"/>
  <c r="O54" i="4"/>
  <c r="O58" i="4"/>
  <c r="O62" i="4"/>
  <c r="O66" i="4"/>
  <c r="O70" i="4"/>
  <c r="O74" i="4"/>
  <c r="O78" i="4"/>
  <c r="O82" i="4"/>
  <c r="O86" i="4"/>
  <c r="O90" i="4"/>
  <c r="O94" i="4"/>
  <c r="O98" i="4"/>
  <c r="O3" i="4"/>
  <c r="O7" i="4"/>
  <c r="P10" i="4"/>
  <c r="P14" i="4"/>
  <c r="P18" i="4"/>
  <c r="P22" i="4"/>
  <c r="P26" i="4"/>
  <c r="P30" i="4"/>
  <c r="P34" i="4"/>
  <c r="P38" i="4"/>
  <c r="P42" i="4"/>
  <c r="P46" i="4"/>
  <c r="P50" i="4"/>
  <c r="P54" i="4"/>
  <c r="P58" i="4"/>
  <c r="P62" i="4"/>
  <c r="P66" i="4"/>
  <c r="P70" i="4"/>
  <c r="P74" i="4"/>
  <c r="P78" i="4"/>
  <c r="P82" i="4"/>
  <c r="P86" i="4"/>
  <c r="P90" i="4"/>
  <c r="P94" i="4"/>
  <c r="P98" i="4"/>
  <c r="P3" i="4"/>
  <c r="P7" i="4"/>
  <c r="Q10" i="4"/>
  <c r="Q14" i="4"/>
  <c r="Q18" i="4"/>
  <c r="Q22" i="4"/>
  <c r="Q26" i="4"/>
  <c r="Q30" i="4"/>
  <c r="Q34" i="4"/>
  <c r="Q38" i="4"/>
  <c r="Q42" i="4"/>
  <c r="Q46" i="4"/>
  <c r="Q50" i="4"/>
  <c r="Q54" i="4"/>
  <c r="Q58" i="4"/>
  <c r="N14" i="4"/>
  <c r="N25" i="4"/>
  <c r="N30" i="4"/>
  <c r="N36" i="4"/>
  <c r="N41" i="4"/>
  <c r="N46" i="4"/>
  <c r="N51" i="4"/>
  <c r="N55" i="4"/>
  <c r="N59" i="4"/>
  <c r="N63" i="4"/>
  <c r="N67" i="4"/>
  <c r="N71" i="4"/>
  <c r="N75" i="4"/>
  <c r="N79" i="4"/>
  <c r="N83" i="4"/>
  <c r="N87" i="4"/>
  <c r="N91" i="4"/>
  <c r="N95" i="4"/>
  <c r="N99" i="4"/>
  <c r="N4" i="4"/>
  <c r="O11" i="4"/>
  <c r="O15" i="4"/>
  <c r="O19" i="4"/>
  <c r="O23" i="4"/>
  <c r="O27" i="4"/>
  <c r="O31" i="4"/>
  <c r="O35" i="4"/>
  <c r="O39" i="4"/>
  <c r="O43" i="4"/>
  <c r="O47" i="4"/>
  <c r="O51" i="4"/>
  <c r="O55" i="4"/>
  <c r="O59" i="4"/>
  <c r="O63" i="4"/>
  <c r="O67" i="4"/>
  <c r="O71" i="4"/>
  <c r="O75" i="4"/>
  <c r="O79" i="4"/>
  <c r="O83" i="4"/>
  <c r="O87" i="4"/>
  <c r="O91" i="4"/>
  <c r="O95" i="4"/>
  <c r="O99" i="4"/>
  <c r="O4" i="4"/>
  <c r="P11" i="4"/>
  <c r="P15" i="4"/>
  <c r="P19" i="4"/>
  <c r="P23" i="4"/>
  <c r="P27" i="4"/>
  <c r="P31" i="4"/>
  <c r="P35" i="4"/>
  <c r="P39" i="4"/>
  <c r="P43" i="4"/>
  <c r="P47" i="4"/>
  <c r="P51" i="4"/>
  <c r="P55" i="4"/>
  <c r="P59" i="4"/>
  <c r="P63" i="4"/>
  <c r="P67" i="4"/>
  <c r="P71" i="4"/>
  <c r="P75" i="4"/>
  <c r="P79" i="4"/>
  <c r="P83" i="4"/>
  <c r="P87" i="4"/>
  <c r="P91" i="4"/>
  <c r="P95" i="4"/>
  <c r="P99" i="4"/>
  <c r="P4" i="4"/>
  <c r="Q11" i="4"/>
  <c r="Q15" i="4"/>
  <c r="Q19" i="4"/>
  <c r="Q23" i="4"/>
  <c r="Q27" i="4"/>
  <c r="Q31" i="4"/>
  <c r="Q35" i="4"/>
  <c r="Q39" i="4"/>
  <c r="Q43" i="4"/>
  <c r="Q47" i="4"/>
  <c r="Q51" i="4"/>
  <c r="Q55" i="4"/>
  <c r="Q59" i="4"/>
  <c r="Q63" i="4"/>
  <c r="Q67" i="4"/>
  <c r="Q33" i="4"/>
  <c r="Q49" i="4"/>
  <c r="Q62" i="4"/>
  <c r="Q68" i="4"/>
  <c r="Q72" i="4"/>
  <c r="Q76" i="4"/>
  <c r="Q80" i="4"/>
  <c r="Q84" i="4"/>
  <c r="Q88" i="4"/>
  <c r="Q92" i="4"/>
  <c r="Q96" i="4"/>
  <c r="Q100" i="4"/>
  <c r="Q5" i="4"/>
  <c r="R8" i="4"/>
  <c r="R12" i="4"/>
  <c r="R16" i="4"/>
  <c r="R20" i="4"/>
  <c r="R24" i="4"/>
  <c r="R28" i="4"/>
  <c r="R32" i="4"/>
  <c r="R36" i="4"/>
  <c r="R40" i="4"/>
  <c r="R44" i="4"/>
  <c r="R48" i="4"/>
  <c r="R52" i="4"/>
  <c r="R56" i="4"/>
  <c r="R60" i="4"/>
  <c r="R64" i="4"/>
  <c r="R68" i="4"/>
  <c r="R72" i="4"/>
  <c r="R76" i="4"/>
  <c r="R80" i="4"/>
  <c r="R84" i="4"/>
  <c r="R88" i="4"/>
  <c r="R92" i="4"/>
  <c r="R96" i="4"/>
  <c r="R100" i="4"/>
  <c r="R5" i="4"/>
  <c r="S8" i="4"/>
  <c r="S12" i="4"/>
  <c r="S16" i="4"/>
  <c r="S20" i="4"/>
  <c r="S24" i="4"/>
  <c r="S28" i="4"/>
  <c r="S32" i="4"/>
  <c r="S36" i="4"/>
  <c r="S40" i="4"/>
  <c r="S44" i="4"/>
  <c r="S48" i="4"/>
  <c r="S52" i="4"/>
  <c r="S56" i="4"/>
  <c r="S60" i="4"/>
  <c r="S64" i="4"/>
  <c r="S68" i="4"/>
  <c r="S72" i="4"/>
  <c r="S76" i="4"/>
  <c r="S80" i="4"/>
  <c r="S84" i="4"/>
  <c r="S88" i="4"/>
  <c r="S92" i="4"/>
  <c r="S96" i="4"/>
  <c r="S100" i="4"/>
  <c r="S5" i="4"/>
  <c r="T8" i="4"/>
  <c r="T12" i="4"/>
  <c r="T16" i="4"/>
  <c r="T20" i="4"/>
  <c r="T24" i="4"/>
  <c r="T28" i="4"/>
  <c r="T32" i="4"/>
  <c r="T36" i="4"/>
  <c r="T40" i="4"/>
  <c r="T44" i="4"/>
  <c r="T48" i="4"/>
  <c r="T52" i="4"/>
  <c r="T56" i="4"/>
  <c r="T60" i="4"/>
  <c r="T64" i="4"/>
  <c r="T68" i="4"/>
  <c r="T72" i="4"/>
  <c r="T76" i="4"/>
  <c r="T80" i="4"/>
  <c r="T84" i="4"/>
  <c r="T88" i="4"/>
  <c r="T92" i="4"/>
  <c r="T96" i="4"/>
  <c r="T100" i="4"/>
  <c r="T5" i="4"/>
  <c r="U8" i="4"/>
  <c r="U12" i="4"/>
  <c r="U16" i="4"/>
  <c r="U20" i="4"/>
  <c r="U24" i="4"/>
  <c r="U28" i="4"/>
  <c r="U32" i="4"/>
  <c r="U36" i="4"/>
  <c r="U40" i="4"/>
  <c r="U44" i="4"/>
  <c r="U48" i="4"/>
  <c r="U52" i="4"/>
  <c r="U56" i="4"/>
  <c r="U60" i="4"/>
  <c r="U64" i="4"/>
  <c r="U68" i="4"/>
  <c r="U72" i="4"/>
  <c r="U76" i="4"/>
  <c r="U80" i="4"/>
  <c r="U84" i="4"/>
  <c r="U88" i="4"/>
  <c r="U92" i="4"/>
  <c r="U96" i="4"/>
  <c r="U100" i="4"/>
  <c r="U5" i="4"/>
  <c r="V8" i="4"/>
  <c r="V12" i="4"/>
  <c r="V16" i="4"/>
  <c r="V20" i="4"/>
  <c r="V24" i="4"/>
  <c r="V28" i="4"/>
  <c r="V32" i="4"/>
  <c r="V36" i="4"/>
  <c r="V40" i="4"/>
  <c r="V44" i="4"/>
  <c r="V48" i="4"/>
  <c r="V52" i="4"/>
  <c r="V56" i="4"/>
  <c r="V60" i="4"/>
  <c r="V64" i="4"/>
  <c r="V68" i="4"/>
  <c r="V72" i="4"/>
  <c r="V76" i="4"/>
  <c r="V80" i="4"/>
  <c r="V84" i="4"/>
  <c r="V88" i="4"/>
  <c r="V92" i="4"/>
  <c r="V96" i="4"/>
  <c r="V100" i="4"/>
  <c r="V5" i="4"/>
  <c r="W8" i="4"/>
  <c r="W12" i="4"/>
  <c r="W16" i="4"/>
  <c r="W20" i="4"/>
  <c r="W24" i="4"/>
  <c r="W28" i="4"/>
  <c r="W32" i="4"/>
  <c r="W36" i="4"/>
  <c r="W40" i="4"/>
  <c r="W44" i="4"/>
  <c r="W48" i="4"/>
  <c r="W52" i="4"/>
  <c r="W56" i="4"/>
  <c r="W60" i="4"/>
  <c r="W64" i="4"/>
  <c r="W68" i="4"/>
  <c r="W72" i="4"/>
  <c r="W76" i="4"/>
  <c r="W80" i="4"/>
  <c r="W84" i="4"/>
  <c r="W88" i="4"/>
  <c r="W92" i="4"/>
  <c r="W96" i="4"/>
  <c r="W100" i="4"/>
  <c r="Q37" i="4"/>
  <c r="Q53" i="4"/>
  <c r="Q64" i="4"/>
  <c r="Q69" i="4"/>
  <c r="Q73" i="4"/>
  <c r="Q77" i="4"/>
  <c r="Q81" i="4"/>
  <c r="Q85" i="4"/>
  <c r="Q89" i="4"/>
  <c r="Q93" i="4"/>
  <c r="Q97" i="4"/>
  <c r="Q101" i="4"/>
  <c r="Q6" i="4"/>
  <c r="R9" i="4"/>
  <c r="R13" i="4"/>
  <c r="R17" i="4"/>
  <c r="R21" i="4"/>
  <c r="R25" i="4"/>
  <c r="R29" i="4"/>
  <c r="R33" i="4"/>
  <c r="R37" i="4"/>
  <c r="R41" i="4"/>
  <c r="R45" i="4"/>
  <c r="R49" i="4"/>
  <c r="R53" i="4"/>
  <c r="R57" i="4"/>
  <c r="R61" i="4"/>
  <c r="R65" i="4"/>
  <c r="R69" i="4"/>
  <c r="R73" i="4"/>
  <c r="R77" i="4"/>
  <c r="R81" i="4"/>
  <c r="R85" i="4"/>
  <c r="R89" i="4"/>
  <c r="R93" i="4"/>
  <c r="R97" i="4"/>
  <c r="R101" i="4"/>
  <c r="R6" i="4"/>
  <c r="S9" i="4"/>
  <c r="S13" i="4"/>
  <c r="S17" i="4"/>
  <c r="S21" i="4"/>
  <c r="S25" i="4"/>
  <c r="S29" i="4"/>
  <c r="S33" i="4"/>
  <c r="S37" i="4"/>
  <c r="S41" i="4"/>
  <c r="S45" i="4"/>
  <c r="S49" i="4"/>
  <c r="S53" i="4"/>
  <c r="S57" i="4"/>
  <c r="S61" i="4"/>
  <c r="S65" i="4"/>
  <c r="S69" i="4"/>
  <c r="S73" i="4"/>
  <c r="S77" i="4"/>
  <c r="S81" i="4"/>
  <c r="S85" i="4"/>
  <c r="S89" i="4"/>
  <c r="S93" i="4"/>
  <c r="S97" i="4"/>
  <c r="S101" i="4"/>
  <c r="S6" i="4"/>
  <c r="T9" i="4"/>
  <c r="T13" i="4"/>
  <c r="T17" i="4"/>
  <c r="T21" i="4"/>
  <c r="T25" i="4"/>
  <c r="T29" i="4"/>
  <c r="T33" i="4"/>
  <c r="T37" i="4"/>
  <c r="T41" i="4"/>
  <c r="T45" i="4"/>
  <c r="T49" i="4"/>
  <c r="T53" i="4"/>
  <c r="T57" i="4"/>
  <c r="T61" i="4"/>
  <c r="T65" i="4"/>
  <c r="T69" i="4"/>
  <c r="T73" i="4"/>
  <c r="T77" i="4"/>
  <c r="T81" i="4"/>
  <c r="T85" i="4"/>
  <c r="T89" i="4"/>
  <c r="T93" i="4"/>
  <c r="T97" i="4"/>
  <c r="T101" i="4"/>
  <c r="T6" i="4"/>
  <c r="U9" i="4"/>
  <c r="U13" i="4"/>
  <c r="U17" i="4"/>
  <c r="U21" i="4"/>
  <c r="U25" i="4"/>
  <c r="U29" i="4"/>
  <c r="U33" i="4"/>
  <c r="U37" i="4"/>
  <c r="U41" i="4"/>
  <c r="U45" i="4"/>
  <c r="U49" i="4"/>
  <c r="U53" i="4"/>
  <c r="U57" i="4"/>
  <c r="U61" i="4"/>
  <c r="U65" i="4"/>
  <c r="U69" i="4"/>
  <c r="U73" i="4"/>
  <c r="U77" i="4"/>
  <c r="U81" i="4"/>
  <c r="U85" i="4"/>
  <c r="U89" i="4"/>
  <c r="U93" i="4"/>
  <c r="U97" i="4"/>
  <c r="U101" i="4"/>
  <c r="U6" i="4"/>
  <c r="V9" i="4"/>
  <c r="V13" i="4"/>
  <c r="V17" i="4"/>
  <c r="V21" i="4"/>
  <c r="V25" i="4"/>
  <c r="V29" i="4"/>
  <c r="V33" i="4"/>
  <c r="V37" i="4"/>
  <c r="V41" i="4"/>
  <c r="V45" i="4"/>
  <c r="V49" i="4"/>
  <c r="V53" i="4"/>
  <c r="V57" i="4"/>
  <c r="V61" i="4"/>
  <c r="V65" i="4"/>
  <c r="V69" i="4"/>
  <c r="V73" i="4"/>
  <c r="V77" i="4"/>
  <c r="V81" i="4"/>
  <c r="V85" i="4"/>
  <c r="V89" i="4"/>
  <c r="V93" i="4"/>
  <c r="V97" i="4"/>
  <c r="V101" i="4"/>
  <c r="V6" i="4"/>
  <c r="W9" i="4"/>
  <c r="W13" i="4"/>
  <c r="W17" i="4"/>
  <c r="W21" i="4"/>
  <c r="W25" i="4"/>
  <c r="W29" i="4"/>
  <c r="W33" i="4"/>
  <c r="W37" i="4"/>
  <c r="W41" i="4"/>
  <c r="W45" i="4"/>
  <c r="W49" i="4"/>
  <c r="W53" i="4"/>
  <c r="W57" i="4"/>
  <c r="W61" i="4"/>
  <c r="W65" i="4"/>
  <c r="W69" i="4"/>
  <c r="W73" i="4"/>
  <c r="W77" i="4"/>
  <c r="Q41" i="4"/>
  <c r="Q57" i="4"/>
  <c r="Q65" i="4"/>
  <c r="Q70" i="4"/>
  <c r="Q74" i="4"/>
  <c r="Q78" i="4"/>
  <c r="Q82" i="4"/>
  <c r="Q86" i="4"/>
  <c r="Q90" i="4"/>
  <c r="Q94" i="4"/>
  <c r="Q98" i="4"/>
  <c r="Q3" i="4"/>
  <c r="Q7" i="4"/>
  <c r="R10" i="4"/>
  <c r="R14" i="4"/>
  <c r="R18" i="4"/>
  <c r="R22" i="4"/>
  <c r="R26" i="4"/>
  <c r="R30" i="4"/>
  <c r="R34" i="4"/>
  <c r="R38" i="4"/>
  <c r="R42" i="4"/>
  <c r="R46" i="4"/>
  <c r="R50" i="4"/>
  <c r="R54" i="4"/>
  <c r="R58" i="4"/>
  <c r="R62" i="4"/>
  <c r="R66" i="4"/>
  <c r="R70" i="4"/>
  <c r="R74" i="4"/>
  <c r="R78" i="4"/>
  <c r="R82" i="4"/>
  <c r="R86" i="4"/>
  <c r="R90" i="4"/>
  <c r="R94" i="4"/>
  <c r="R98" i="4"/>
  <c r="R3" i="4"/>
  <c r="R7" i="4"/>
  <c r="S10" i="4"/>
  <c r="S14" i="4"/>
  <c r="S18" i="4"/>
  <c r="S22" i="4"/>
  <c r="S26" i="4"/>
  <c r="S30" i="4"/>
  <c r="S34" i="4"/>
  <c r="S38" i="4"/>
  <c r="S42" i="4"/>
  <c r="S46" i="4"/>
  <c r="S50" i="4"/>
  <c r="S54" i="4"/>
  <c r="S58" i="4"/>
  <c r="S62" i="4"/>
  <c r="S66" i="4"/>
  <c r="S70" i="4"/>
  <c r="S74" i="4"/>
  <c r="S78" i="4"/>
  <c r="S82" i="4"/>
  <c r="S86" i="4"/>
  <c r="S90" i="4"/>
  <c r="S94" i="4"/>
  <c r="S98" i="4"/>
  <c r="S3" i="4"/>
  <c r="S7" i="4"/>
  <c r="T10" i="4"/>
  <c r="T14" i="4"/>
  <c r="T18" i="4"/>
  <c r="T22" i="4"/>
  <c r="T26" i="4"/>
  <c r="T30" i="4"/>
  <c r="T34" i="4"/>
  <c r="T38" i="4"/>
  <c r="T42" i="4"/>
  <c r="T46" i="4"/>
  <c r="T50" i="4"/>
  <c r="T54" i="4"/>
  <c r="T58" i="4"/>
  <c r="T62" i="4"/>
  <c r="T66" i="4"/>
  <c r="T70" i="4"/>
  <c r="T74" i="4"/>
  <c r="T78" i="4"/>
  <c r="T82" i="4"/>
  <c r="T86" i="4"/>
  <c r="T90" i="4"/>
  <c r="T94" i="4"/>
  <c r="T98" i="4"/>
  <c r="T3" i="4"/>
  <c r="T7" i="4"/>
  <c r="U10" i="4"/>
  <c r="U14" i="4"/>
  <c r="U18" i="4"/>
  <c r="U22" i="4"/>
  <c r="U26" i="4"/>
  <c r="U30" i="4"/>
  <c r="U34" i="4"/>
  <c r="U38" i="4"/>
  <c r="U42" i="4"/>
  <c r="U46" i="4"/>
  <c r="U50" i="4"/>
  <c r="U54" i="4"/>
  <c r="U58" i="4"/>
  <c r="U62" i="4"/>
  <c r="U66" i="4"/>
  <c r="U70" i="4"/>
  <c r="U74" i="4"/>
  <c r="U78" i="4"/>
  <c r="U82" i="4"/>
  <c r="U86" i="4"/>
  <c r="U90" i="4"/>
  <c r="U94" i="4"/>
  <c r="U98" i="4"/>
  <c r="U3" i="4"/>
  <c r="U7" i="4"/>
  <c r="V10" i="4"/>
  <c r="V14" i="4"/>
  <c r="V18" i="4"/>
  <c r="V22" i="4"/>
  <c r="V26" i="4"/>
  <c r="V30" i="4"/>
  <c r="V34" i="4"/>
  <c r="V38" i="4"/>
  <c r="V42" i="4"/>
  <c r="V46" i="4"/>
  <c r="V50" i="4"/>
  <c r="V54" i="4"/>
  <c r="V58" i="4"/>
  <c r="V62" i="4"/>
  <c r="V66" i="4"/>
  <c r="V70" i="4"/>
  <c r="V74" i="4"/>
  <c r="V78" i="4"/>
  <c r="V82" i="4"/>
  <c r="V86" i="4"/>
  <c r="V90" i="4"/>
  <c r="V94" i="4"/>
  <c r="V98" i="4"/>
  <c r="V3" i="4"/>
  <c r="V7" i="4"/>
  <c r="W10" i="4"/>
  <c r="W14" i="4"/>
  <c r="W18" i="4"/>
  <c r="W22" i="4"/>
  <c r="W26" i="4"/>
  <c r="W30" i="4"/>
  <c r="W34" i="4"/>
  <c r="W38" i="4"/>
  <c r="W42" i="4"/>
  <c r="W46" i="4"/>
  <c r="W50" i="4"/>
  <c r="W54" i="4"/>
  <c r="W58" i="4"/>
  <c r="W62" i="4"/>
  <c r="W66" i="4"/>
  <c r="W70" i="4"/>
  <c r="W74" i="4"/>
  <c r="Q45" i="4"/>
  <c r="Q61" i="4"/>
  <c r="Q66" i="4"/>
  <c r="Q71" i="4"/>
  <c r="Q75" i="4"/>
  <c r="Q79" i="4"/>
  <c r="Q83" i="4"/>
  <c r="Q87" i="4"/>
  <c r="Q91" i="4"/>
  <c r="Q95" i="4"/>
  <c r="Q99" i="4"/>
  <c r="Q4" i="4"/>
  <c r="R11" i="4"/>
  <c r="R15" i="4"/>
  <c r="R19" i="4"/>
  <c r="R23" i="4"/>
  <c r="R27" i="4"/>
  <c r="R31" i="4"/>
  <c r="R35" i="4"/>
  <c r="R39" i="4"/>
  <c r="R43" i="4"/>
  <c r="R47" i="4"/>
  <c r="R51" i="4"/>
  <c r="R55" i="4"/>
  <c r="R59" i="4"/>
  <c r="R63" i="4"/>
  <c r="R67" i="4"/>
  <c r="R71" i="4"/>
  <c r="R75" i="4"/>
  <c r="R79" i="4"/>
  <c r="R83" i="4"/>
  <c r="R87" i="4"/>
  <c r="R91" i="4"/>
  <c r="R95" i="4"/>
  <c r="R99" i="4"/>
  <c r="R4" i="4"/>
  <c r="S11" i="4"/>
  <c r="S15" i="4"/>
  <c r="S19" i="4"/>
  <c r="S23" i="4"/>
  <c r="S27" i="4"/>
  <c r="S31" i="4"/>
  <c r="S35" i="4"/>
  <c r="S39" i="4"/>
  <c r="S43" i="4"/>
  <c r="S47" i="4"/>
  <c r="S51" i="4"/>
  <c r="S55" i="4"/>
  <c r="S59" i="4"/>
  <c r="S63" i="4"/>
  <c r="S67" i="4"/>
  <c r="S71" i="4"/>
  <c r="S75" i="4"/>
  <c r="S79" i="4"/>
  <c r="S83" i="4"/>
  <c r="S87" i="4"/>
  <c r="S91" i="4"/>
  <c r="S95" i="4"/>
  <c r="S99" i="4"/>
  <c r="S4" i="4"/>
  <c r="T11" i="4"/>
  <c r="T15" i="4"/>
  <c r="T19" i="4"/>
  <c r="T23" i="4"/>
  <c r="T27" i="4"/>
  <c r="T31" i="4"/>
  <c r="T35" i="4"/>
  <c r="T39" i="4"/>
  <c r="T43" i="4"/>
  <c r="T47" i="4"/>
  <c r="T51" i="4"/>
  <c r="T55" i="4"/>
  <c r="T59" i="4"/>
  <c r="T63" i="4"/>
  <c r="T67" i="4"/>
  <c r="T71" i="4"/>
  <c r="T75" i="4"/>
  <c r="T79" i="4"/>
  <c r="T83" i="4"/>
  <c r="T87" i="4"/>
  <c r="T91" i="4"/>
  <c r="T95" i="4"/>
  <c r="T99" i="4"/>
  <c r="T4" i="4"/>
  <c r="U11" i="4"/>
  <c r="U15" i="4"/>
  <c r="U19" i="4"/>
  <c r="U23" i="4"/>
  <c r="U27" i="4"/>
  <c r="U31" i="4"/>
  <c r="U35" i="4"/>
  <c r="U39" i="4"/>
  <c r="U43" i="4"/>
  <c r="U47" i="4"/>
  <c r="U51" i="4"/>
  <c r="U55" i="4"/>
  <c r="U59" i="4"/>
  <c r="U63" i="4"/>
  <c r="U67" i="4"/>
  <c r="U71" i="4"/>
  <c r="U75" i="4"/>
  <c r="U79" i="4"/>
  <c r="U83" i="4"/>
  <c r="U87" i="4"/>
  <c r="U91" i="4"/>
  <c r="U95" i="4"/>
  <c r="U99" i="4"/>
  <c r="U4" i="4"/>
  <c r="V11" i="4"/>
  <c r="V15" i="4"/>
  <c r="V19" i="4"/>
  <c r="V23" i="4"/>
  <c r="V27" i="4"/>
  <c r="V31" i="4"/>
  <c r="V35" i="4"/>
  <c r="V39" i="4"/>
  <c r="V43" i="4"/>
  <c r="V47" i="4"/>
  <c r="V51" i="4"/>
  <c r="V55" i="4"/>
  <c r="V59" i="4"/>
  <c r="V63" i="4"/>
  <c r="V67" i="4"/>
  <c r="V71" i="4"/>
  <c r="V75" i="4"/>
  <c r="V79" i="4"/>
  <c r="V83" i="4"/>
  <c r="V87" i="4"/>
  <c r="V91" i="4"/>
  <c r="V95" i="4"/>
  <c r="V99" i="4"/>
  <c r="V4" i="4"/>
  <c r="W11" i="4"/>
  <c r="W15" i="4"/>
  <c r="W19" i="4"/>
  <c r="W23" i="4"/>
  <c r="W27" i="4"/>
  <c r="W31" i="4"/>
  <c r="W35" i="4"/>
  <c r="W39" i="4"/>
  <c r="W43" i="4"/>
  <c r="W47" i="4"/>
  <c r="W51" i="4"/>
  <c r="W55" i="4"/>
  <c r="W59" i="4"/>
  <c r="W63" i="4"/>
  <c r="W67" i="4"/>
  <c r="W71" i="4"/>
  <c r="W75" i="4"/>
  <c r="W79" i="4"/>
  <c r="W83" i="4"/>
  <c r="W87" i="4"/>
  <c r="W91" i="4"/>
  <c r="W95" i="4"/>
  <c r="W99" i="4"/>
  <c r="W4" i="4"/>
  <c r="X11" i="4"/>
  <c r="X15" i="4"/>
  <c r="X19" i="4"/>
  <c r="X23" i="4"/>
  <c r="X27" i="4"/>
  <c r="X31" i="4"/>
  <c r="X35" i="4"/>
  <c r="E102" i="4"/>
  <c r="D8" i="4"/>
  <c r="L41" i="10"/>
  <c r="W39" i="10"/>
  <c r="D48" i="4" l="1"/>
  <c r="D32" i="4"/>
  <c r="D16" i="4"/>
  <c r="D58" i="4"/>
  <c r="D42" i="4"/>
  <c r="D26" i="4"/>
  <c r="D10" i="4"/>
  <c r="D61" i="4"/>
  <c r="D45" i="4"/>
  <c r="D29" i="4"/>
  <c r="D13" i="4"/>
  <c r="AM102" i="4"/>
  <c r="AT102" i="4"/>
  <c r="AR102" i="4"/>
  <c r="AX102" i="4"/>
  <c r="BF102" i="4"/>
  <c r="BD102" i="4"/>
  <c r="AE102" i="4"/>
  <c r="D44" i="4"/>
  <c r="D28" i="4"/>
  <c r="D12" i="4"/>
  <c r="D54" i="4"/>
  <c r="D38" i="4"/>
  <c r="D22" i="4"/>
  <c r="D57" i="4"/>
  <c r="D41" i="4"/>
  <c r="D25" i="4"/>
  <c r="D9" i="4"/>
  <c r="AL102" i="4"/>
  <c r="AK102" i="4"/>
  <c r="AH102" i="4"/>
  <c r="AG102" i="4"/>
  <c r="AS102" i="4"/>
  <c r="AQ102" i="4"/>
  <c r="AW102" i="4"/>
  <c r="BL102" i="4"/>
  <c r="BC102" i="4"/>
  <c r="D56" i="4"/>
  <c r="D40" i="4"/>
  <c r="D24" i="4"/>
  <c r="D50" i="4"/>
  <c r="D34" i="4"/>
  <c r="D18" i="4"/>
  <c r="D53" i="4"/>
  <c r="D37" i="4"/>
  <c r="D21" i="4"/>
  <c r="AJ102" i="4"/>
  <c r="AP102" i="4"/>
  <c r="AV102" i="4"/>
  <c r="BK102" i="4"/>
  <c r="BH102" i="4"/>
  <c r="AF102" i="4"/>
  <c r="D52" i="4"/>
  <c r="D36" i="4"/>
  <c r="D20" i="4"/>
  <c r="D46" i="4"/>
  <c r="D30" i="4"/>
  <c r="D14" i="4"/>
  <c r="D49" i="4"/>
  <c r="D33" i="4"/>
  <c r="D17" i="4"/>
  <c r="D62" i="4"/>
  <c r="AN102" i="4"/>
  <c r="AI102" i="4"/>
  <c r="AU102" i="4"/>
  <c r="AO102" i="4"/>
  <c r="BI102" i="4"/>
  <c r="BJ102" i="4"/>
  <c r="BG102" i="4"/>
  <c r="BE102" i="4"/>
  <c r="BB102" i="4"/>
  <c r="F102" i="4"/>
  <c r="D23" i="4"/>
  <c r="D55" i="4"/>
  <c r="D39" i="4"/>
  <c r="N102" i="4"/>
  <c r="L102" i="4"/>
  <c r="G102" i="4"/>
  <c r="D98" i="4"/>
  <c r="D70" i="4"/>
  <c r="D96" i="4"/>
  <c r="D89" i="4"/>
  <c r="AD102" i="4"/>
  <c r="D90" i="4"/>
  <c r="D72" i="4"/>
  <c r="D65" i="4"/>
  <c r="D51" i="4"/>
  <c r="D35" i="4"/>
  <c r="D19" i="4"/>
  <c r="S102" i="4"/>
  <c r="M102" i="4"/>
  <c r="K102" i="4"/>
  <c r="J102" i="4"/>
  <c r="D76" i="4"/>
  <c r="D69" i="4"/>
  <c r="D86" i="4"/>
  <c r="D60" i="4"/>
  <c r="D6" i="4"/>
  <c r="D7" i="4"/>
  <c r="D68" i="4"/>
  <c r="D88" i="4"/>
  <c r="D81" i="4"/>
  <c r="D47" i="4"/>
  <c r="D31" i="4"/>
  <c r="D15" i="4"/>
  <c r="D63" i="4"/>
  <c r="R102" i="4"/>
  <c r="P102" i="4"/>
  <c r="I102" i="4"/>
  <c r="Z102" i="4"/>
  <c r="Y102" i="4"/>
  <c r="D66" i="4"/>
  <c r="D92" i="4"/>
  <c r="D85" i="4"/>
  <c r="D3" i="4"/>
  <c r="D64" i="4"/>
  <c r="D84" i="4"/>
  <c r="D77" i="4"/>
  <c r="D78" i="4"/>
  <c r="D5" i="4"/>
  <c r="D97" i="4"/>
  <c r="D11" i="4"/>
  <c r="D59" i="4"/>
  <c r="D43" i="4"/>
  <c r="D27" i="4"/>
  <c r="Q102" i="4"/>
  <c r="O102" i="4"/>
  <c r="H102" i="4"/>
  <c r="AC102" i="4"/>
  <c r="AB102" i="4"/>
  <c r="AA102" i="4"/>
  <c r="D82" i="4"/>
  <c r="D101" i="4"/>
  <c r="D80" i="4"/>
  <c r="D73" i="4"/>
  <c r="D74" i="4"/>
  <c r="D100" i="4"/>
  <c r="D93" i="4"/>
  <c r="D94" i="4"/>
  <c r="T102" i="4"/>
  <c r="D75" i="4"/>
  <c r="D83" i="4"/>
  <c r="D4" i="4"/>
  <c r="X102" i="4"/>
  <c r="W102" i="4"/>
  <c r="D91" i="4"/>
  <c r="D79" i="4"/>
  <c r="D99" i="4"/>
  <c r="V102" i="4"/>
  <c r="D95" i="4"/>
  <c r="D71" i="4"/>
  <c r="U102" i="4"/>
  <c r="D67" i="4"/>
  <c r="D87" i="4"/>
  <c r="G372" i="1"/>
  <c r="H372" i="1" s="1"/>
  <c r="H16" i="1"/>
  <c r="D102" i="4" l="1"/>
</calcChain>
</file>

<file path=xl/comments1.xml><?xml version="1.0" encoding="utf-8"?>
<comments xmlns="http://schemas.openxmlformats.org/spreadsheetml/2006/main">
  <authors>
    <author>末長 量平</author>
  </authors>
  <commentList>
    <comment ref="R4" authorId="0" shapeId="0">
      <text>
        <r>
          <rPr>
            <sz val="9"/>
            <color indexed="81"/>
            <rFont val="MS P ゴシック"/>
            <family val="3"/>
            <charset val="128"/>
          </rPr>
          <t xml:space="preserve">作業日報シートの
活動組織欄に組織名を記入されたら、連動してここに名前が入ります。
</t>
        </r>
      </text>
    </comment>
  </commentList>
</comments>
</file>

<file path=xl/comments2.xml><?xml version="1.0" encoding="utf-8"?>
<comments xmlns="http://schemas.openxmlformats.org/spreadsheetml/2006/main">
  <authors>
    <author>末長 量平</author>
  </authors>
  <commentList>
    <comment ref="K3" authorId="0" shapeId="0">
      <text>
        <r>
          <rPr>
            <sz val="9"/>
            <color indexed="81"/>
            <rFont val="MS P ゴシック"/>
            <family val="3"/>
            <charset val="128"/>
          </rPr>
          <t>作業日報シートの
活動組織欄に組織名を記入されたら、連動してここに名前が入ります。</t>
        </r>
      </text>
    </comment>
  </commentList>
</comments>
</file>

<file path=xl/comments3.xml><?xml version="1.0" encoding="utf-8"?>
<comments xmlns="http://schemas.openxmlformats.org/spreadsheetml/2006/main">
  <authors>
    <author>作成者</author>
  </authors>
  <commentList>
    <comment ref="N56" authorId="0" shapeId="0">
      <text>
        <r>
          <rPr>
            <b/>
            <sz val="9"/>
            <color indexed="81"/>
            <rFont val="MS P ゴシック"/>
            <family val="3"/>
            <charset val="128"/>
          </rPr>
          <t>計画の欄は認定を受けた活動計画と一致させてください。</t>
        </r>
      </text>
    </comment>
    <comment ref="O56" authorId="0" shapeId="0">
      <text>
        <r>
          <rPr>
            <b/>
            <sz val="9"/>
            <color indexed="81"/>
            <rFont val="MS P ゴシック"/>
            <family val="3"/>
            <charset val="128"/>
          </rPr>
          <t>第1-6号様式に記載された実施内容が自動的に反映されます。</t>
        </r>
      </text>
    </comment>
  </commentList>
</comments>
</file>

<file path=xl/sharedStrings.xml><?xml version="1.0" encoding="utf-8"?>
<sst xmlns="http://schemas.openxmlformats.org/spreadsheetml/2006/main" count="3105" uniqueCount="755">
  <si>
    <t>（様式第１－６号）</t>
    <rPh sb="1" eb="3">
      <t>ヨウシキ</t>
    </rPh>
    <rPh sb="3" eb="4">
      <t>ダイ</t>
    </rPh>
    <rPh sb="7" eb="8">
      <t>ゴウ</t>
    </rPh>
    <phoneticPr fontId="4"/>
  </si>
  <si>
    <t>年度　多面的機能支払交付金　活動記録</t>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</si>
  <si>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</si>
  <si>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活動実施日時</t>
    <rPh sb="0" eb="2">
      <t>カツドウ</t>
    </rPh>
    <rPh sb="2" eb="4">
      <t>ジッシ</t>
    </rPh>
    <rPh sb="4" eb="6">
      <t>ニチジ</t>
    </rPh>
    <phoneticPr fontId="4"/>
  </si>
  <si>
    <t>活動参加人数</t>
    <rPh sb="0" eb="2">
      <t>カツドウ</t>
    </rPh>
    <rPh sb="2" eb="4">
      <t>サンカ</t>
    </rPh>
    <rPh sb="4" eb="6">
      <t>ニンズウ</t>
    </rPh>
    <phoneticPr fontId="4"/>
  </si>
  <si>
    <t>活動内容</t>
    <rPh sb="0" eb="2">
      <t>カツドウ</t>
    </rPh>
    <rPh sb="2" eb="4">
      <t>ナイヨウ</t>
    </rPh>
    <phoneticPr fontId="4"/>
  </si>
  <si>
    <t>備考（具体的な活動内容を記入）</t>
    <rPh sb="0" eb="2">
      <t>ビコウ</t>
    </rPh>
    <rPh sb="3" eb="6">
      <t>グタイテキ</t>
    </rPh>
    <rPh sb="7" eb="9">
      <t>カツドウ</t>
    </rPh>
    <rPh sb="9" eb="11">
      <t>ナイヨウ</t>
    </rPh>
    <rPh sb="12" eb="14">
      <t>キニュウ</t>
    </rPh>
    <phoneticPr fontId="4"/>
  </si>
  <si>
    <t>日付</t>
    <rPh sb="0" eb="2">
      <t>ヒヅケ</t>
    </rPh>
    <phoneticPr fontId="4"/>
  </si>
  <si>
    <t>実施時間</t>
    <rPh sb="0" eb="2">
      <t>ジッシ</t>
    </rPh>
    <rPh sb="2" eb="4">
      <t>ジカン</t>
    </rPh>
    <phoneticPr fontId="4"/>
  </si>
  <si>
    <t>農業者</t>
    <rPh sb="0" eb="3">
      <t>ノウギョウシャ</t>
    </rPh>
    <phoneticPr fontId="4"/>
  </si>
  <si>
    <t>農業者
以外</t>
    <rPh sb="0" eb="3">
      <t>ノウギョウシャ</t>
    </rPh>
    <rPh sb="4" eb="6">
      <t>イガイ</t>
    </rPh>
    <phoneticPr fontId="4"/>
  </si>
  <si>
    <t>総参加
人数</t>
    <rPh sb="0" eb="1">
      <t>ソウ</t>
    </rPh>
    <rPh sb="1" eb="3">
      <t>サンカ</t>
    </rPh>
    <rPh sb="4" eb="6">
      <t>ニンズウ</t>
    </rPh>
    <phoneticPr fontId="4"/>
  </si>
  <si>
    <t>支払区分</t>
    <rPh sb="0" eb="2">
      <t>シハライ</t>
    </rPh>
    <rPh sb="2" eb="4">
      <t>クブン</t>
    </rPh>
    <phoneticPr fontId="4"/>
  </si>
  <si>
    <t>活動項目</t>
    <rPh sb="0" eb="2">
      <t>カツドウ</t>
    </rPh>
    <rPh sb="2" eb="4">
      <t>コウモク</t>
    </rPh>
    <phoneticPr fontId="4"/>
  </si>
  <si>
    <t>取組</t>
    <rPh sb="0" eb="2">
      <t>トリクミ</t>
    </rPh>
    <phoneticPr fontId="4"/>
  </si>
  <si>
    <t>開始時刻</t>
    <rPh sb="0" eb="2">
      <t>カイシ</t>
    </rPh>
    <rPh sb="2" eb="4">
      <t>ジコク</t>
    </rPh>
    <phoneticPr fontId="4"/>
  </si>
  <si>
    <t>農業者以外</t>
    <rPh sb="0" eb="3">
      <t>ノウギョウシャ</t>
    </rPh>
    <rPh sb="3" eb="5">
      <t>イガイ</t>
    </rPh>
    <phoneticPr fontId="4"/>
  </si>
  <si>
    <t>合計</t>
    <rPh sb="0" eb="2">
      <t>ゴウケイ</t>
    </rPh>
    <phoneticPr fontId="4"/>
  </si>
  <si>
    <t>活動に参加した最大人数</t>
    <rPh sb="0" eb="2">
      <t>カツドウ</t>
    </rPh>
    <rPh sb="3" eb="5">
      <t>サンカ</t>
    </rPh>
    <rPh sb="7" eb="9">
      <t>サイダイ</t>
    </rPh>
    <rPh sb="9" eb="11">
      <t>ニンズウ</t>
    </rPh>
    <phoneticPr fontId="4"/>
  </si>
  <si>
    <t>取組番号表</t>
    <rPh sb="0" eb="2">
      <t>トリクミ</t>
    </rPh>
    <rPh sb="2" eb="4">
      <t>バンゴウ</t>
    </rPh>
    <rPh sb="4" eb="5">
      <t>ヒョウ</t>
    </rPh>
    <phoneticPr fontId="4"/>
  </si>
  <si>
    <t>取組番号</t>
    <rPh sb="2" eb="4">
      <t>バンゴウ</t>
    </rPh>
    <phoneticPr fontId="4"/>
  </si>
  <si>
    <t>事務処理</t>
    <rPh sb="0" eb="2">
      <t>ジム</t>
    </rPh>
    <rPh sb="2" eb="4">
      <t>ショリ</t>
    </rPh>
    <phoneticPr fontId="4"/>
  </si>
  <si>
    <t>会議など</t>
    <rPh sb="0" eb="2">
      <t>カイギ</t>
    </rPh>
    <phoneticPr fontId="4"/>
  </si>
  <si>
    <t>【農地維持活動】</t>
    <rPh sb="1" eb="3">
      <t>ノウチ</t>
    </rPh>
    <rPh sb="3" eb="5">
      <t>イジ</t>
    </rPh>
    <rPh sb="5" eb="7">
      <t>カツドウ</t>
    </rPh>
    <phoneticPr fontId="4"/>
  </si>
  <si>
    <t>（地域資源の基礎的な保全活動）</t>
    <phoneticPr fontId="4"/>
  </si>
  <si>
    <t>活動項目</t>
  </si>
  <si>
    <t>取組の内容（平成30年度までの取組名）</t>
    <rPh sb="0" eb="2">
      <t>トリクミ</t>
    </rPh>
    <rPh sb="3" eb="5">
      <t>ナイヨウ</t>
    </rPh>
    <rPh sb="6" eb="8">
      <t>ヘイセイ</t>
    </rPh>
    <rPh sb="10" eb="12">
      <t>ネンド</t>
    </rPh>
    <rPh sb="15" eb="17">
      <t>トリクミ</t>
    </rPh>
    <rPh sb="17" eb="18">
      <t>メイ</t>
    </rPh>
    <phoneticPr fontId="4"/>
  </si>
  <si>
    <t>１（農地維持）</t>
    <phoneticPr fontId="4"/>
  </si>
  <si>
    <t>点検・
計画
策定</t>
    <rPh sb="0" eb="2">
      <t>テンケン</t>
    </rPh>
    <rPh sb="4" eb="6">
      <t>ケイカク</t>
    </rPh>
    <rPh sb="7" eb="9">
      <t>サクテイ</t>
    </rPh>
    <phoneticPr fontId="4"/>
  </si>
  <si>
    <t>点検</t>
  </si>
  <si>
    <t>点検</t>
    <rPh sb="0" eb="2">
      <t>テンケン</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</si>
  <si>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</si>
  <si>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施設の点検（水路、農道、ため池）</t>
    <rPh sb="0" eb="2">
      <t>シセツ</t>
    </rPh>
    <rPh sb="3" eb="5">
      <t>テンケン</t>
    </rPh>
    <rPh sb="6" eb="8">
      <t>スイロ</t>
    </rPh>
    <rPh sb="9" eb="11">
      <t>ノウドウ</t>
    </rPh>
    <rPh sb="14" eb="15">
      <t>イケ</t>
    </rPh>
    <phoneticPr fontId="4"/>
  </si>
  <si>
    <t>計画策定</t>
    <rPh sb="0" eb="2">
      <t>ケイカク</t>
    </rPh>
    <rPh sb="2" eb="4">
      <t>サクテイ</t>
    </rPh>
    <phoneticPr fontId="4"/>
  </si>
  <si>
    <t>年度活動計画の策定</t>
    <rPh sb="0" eb="2">
      <t>ネンド</t>
    </rPh>
    <rPh sb="2" eb="4">
      <t>カツドウ</t>
    </rPh>
    <rPh sb="4" eb="6">
      <t>ケイカク</t>
    </rPh>
    <rPh sb="7" eb="9">
      <t>サクテイ</t>
    </rPh>
    <phoneticPr fontId="4"/>
  </si>
  <si>
    <t>研修</t>
    <rPh sb="0" eb="2">
      <t>ケンシュウ</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</si>
  <si>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</si>
  <si>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実践活動</t>
    <rPh sb="0" eb="2">
      <t>ジッセン</t>
    </rPh>
    <rPh sb="2" eb="4">
      <t>カツドウ</t>
    </rPh>
    <phoneticPr fontId="4"/>
  </si>
  <si>
    <t>農用地</t>
    <rPh sb="1" eb="3">
      <t>ヨウチ</t>
    </rPh>
    <phoneticPr fontId="4"/>
  </si>
  <si>
    <t>遊休農地発生防止の
ための保全管理</t>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</si>
  <si>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</si>
  <si>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畦畔・法面・防風林の
草刈り</t>
    <rPh sb="0" eb="2">
      <t>ケイハン</t>
    </rPh>
    <rPh sb="3" eb="5">
      <t>ノリメン</t>
    </rPh>
    <rPh sb="6" eb="9">
      <t>ボウフウリン</t>
    </rPh>
    <rPh sb="11" eb="13">
      <t>クサカ</t>
    </rPh>
    <phoneticPr fontId="4"/>
  </si>
  <si>
    <t>畦畔・農用地法面等の草刈り</t>
    <rPh sb="0" eb="2">
      <t>ケイハン</t>
    </rPh>
    <rPh sb="3" eb="6">
      <t>ノウヨウチ</t>
    </rPh>
    <rPh sb="6" eb="8">
      <t>ノリメン</t>
    </rPh>
    <rPh sb="8" eb="9">
      <t>トウ</t>
    </rPh>
    <rPh sb="10" eb="12">
      <t>クサカ</t>
    </rPh>
    <phoneticPr fontId="4"/>
  </si>
  <si>
    <t>防風林の枝払い・下草の草刈り</t>
    <rPh sb="0" eb="3">
      <t>ボウフウリン</t>
    </rPh>
    <rPh sb="4" eb="5">
      <t>エダ</t>
    </rPh>
    <rPh sb="5" eb="6">
      <t>ハラ</t>
    </rPh>
    <rPh sb="8" eb="10">
      <t>シタクサ</t>
    </rPh>
    <rPh sb="11" eb="13">
      <t>クサカ</t>
    </rPh>
    <phoneticPr fontId="4"/>
  </si>
  <si>
    <t>鳥獣害防護柵等の
保守管理</t>
    <rPh sb="0" eb="2">
      <t>チョウジュウ</t>
    </rPh>
    <rPh sb="2" eb="3">
      <t>ガイ</t>
    </rPh>
    <rPh sb="3" eb="6">
      <t>ボウゴサク</t>
    </rPh>
    <rPh sb="6" eb="7">
      <t>トウ</t>
    </rPh>
    <rPh sb="9" eb="11">
      <t>ホシュ</t>
    </rPh>
    <rPh sb="11" eb="13">
      <t>カンリ</t>
    </rPh>
    <phoneticPr fontId="4"/>
  </si>
  <si>
    <t>鳥獣害防護柵の適正管理</t>
    <rPh sb="0" eb="2">
      <t>チョウジュウ</t>
    </rPh>
    <rPh sb="2" eb="3">
      <t>ガイ</t>
    </rPh>
    <rPh sb="3" eb="6">
      <t>ボウゴサク</t>
    </rPh>
    <rPh sb="7" eb="9">
      <t>テキセイ</t>
    </rPh>
    <rPh sb="9" eb="11">
      <t>カンリ</t>
    </rPh>
    <phoneticPr fontId="4"/>
  </si>
  <si>
    <t>防風ネットの適正管理</t>
    <rPh sb="0" eb="2">
      <t>ボウフウ</t>
    </rPh>
    <rPh sb="6" eb="8">
      <t>テキセイ</t>
    </rPh>
    <rPh sb="8" eb="10">
      <t>カンリ</t>
    </rPh>
    <phoneticPr fontId="4"/>
  </si>
  <si>
    <t>水路</t>
    <phoneticPr fontId="4"/>
  </si>
  <si>
    <t>水路の草刈り</t>
    <phoneticPr fontId="4"/>
  </si>
  <si>
    <t>水路の草刈り</t>
    <rPh sb="0" eb="2">
      <t>スイロ</t>
    </rPh>
    <rPh sb="3" eb="5">
      <t>クサカ</t>
    </rPh>
    <phoneticPr fontId="4"/>
  </si>
  <si>
    <t>ポンプ場、調整施設等の草刈り</t>
    <rPh sb="3" eb="4">
      <t>ジョウ</t>
    </rPh>
    <rPh sb="5" eb="7">
      <t>チョウセイ</t>
    </rPh>
    <rPh sb="7" eb="9">
      <t>シセツ</t>
    </rPh>
    <rPh sb="9" eb="10">
      <t>トウ</t>
    </rPh>
    <rPh sb="11" eb="13">
      <t>クサカ</t>
    </rPh>
    <phoneticPr fontId="4"/>
  </si>
  <si>
    <t>水路の泥上げ</t>
    <phoneticPr fontId="4"/>
  </si>
  <si>
    <t>水路の泥上げ</t>
    <rPh sb="0" eb="2">
      <t>スイロ</t>
    </rPh>
    <rPh sb="3" eb="4">
      <t>ドロ</t>
    </rPh>
    <rPh sb="4" eb="5">
      <t>ア</t>
    </rPh>
    <phoneticPr fontId="4"/>
  </si>
  <si>
    <t>ポンプ吸水槽等の泥上げ</t>
    <rPh sb="3" eb="5">
      <t>キュウスイ</t>
    </rPh>
    <rPh sb="5" eb="6">
      <t>ソウ</t>
    </rPh>
    <rPh sb="6" eb="7">
      <t>トウ</t>
    </rPh>
    <rPh sb="8" eb="9">
      <t>ドロ</t>
    </rPh>
    <rPh sb="9" eb="10">
      <t>ア</t>
    </rPh>
    <phoneticPr fontId="4"/>
  </si>
  <si>
    <t>水路附帯施設の
保守管理</t>
    <rPh sb="0" eb="2">
      <t>スイロ</t>
    </rPh>
    <rPh sb="2" eb="4">
      <t>フタイ</t>
    </rPh>
    <rPh sb="4" eb="6">
      <t>シセツ</t>
    </rPh>
    <rPh sb="8" eb="10">
      <t>ホシュ</t>
    </rPh>
    <rPh sb="10" eb="12">
      <t>カンリ</t>
    </rPh>
    <phoneticPr fontId="4"/>
  </si>
  <si>
    <t>かんがい期前の注油</t>
    <rPh sb="4" eb="5">
      <t>キ</t>
    </rPh>
    <rPh sb="5" eb="6">
      <t>マエ</t>
    </rPh>
    <rPh sb="7" eb="9">
      <t>チュウユ</t>
    </rPh>
    <phoneticPr fontId="4"/>
  </si>
  <si>
    <t>ゲート類等の保守管理</t>
    <rPh sb="3" eb="4">
      <t>ルイ</t>
    </rPh>
    <rPh sb="4" eb="5">
      <t>トウ</t>
    </rPh>
    <rPh sb="6" eb="8">
      <t>ホシュ</t>
    </rPh>
    <rPh sb="8" eb="10">
      <t>カンリ</t>
    </rPh>
    <phoneticPr fontId="4"/>
  </si>
  <si>
    <t>遮光施設の適正管理</t>
    <rPh sb="0" eb="2">
      <t>シャコウ</t>
    </rPh>
    <rPh sb="2" eb="4">
      <t>シセツ</t>
    </rPh>
    <rPh sb="5" eb="7">
      <t>テキセイ</t>
    </rPh>
    <rPh sb="7" eb="9">
      <t>カンリ</t>
    </rPh>
    <phoneticPr fontId="4"/>
  </si>
  <si>
    <t>農道</t>
    <rPh sb="1" eb="2">
      <t>ミチ</t>
    </rPh>
    <phoneticPr fontId="4"/>
  </si>
  <si>
    <t>農道の草刈り</t>
    <rPh sb="0" eb="2">
      <t>ノウドウ</t>
    </rPh>
    <phoneticPr fontId="4"/>
  </si>
  <si>
    <t>路肩・法面の草刈り</t>
    <rPh sb="0" eb="2">
      <t>ロカタ</t>
    </rPh>
    <rPh sb="3" eb="5">
      <t>ノリメン</t>
    </rPh>
    <rPh sb="6" eb="8">
      <t>クサカ</t>
    </rPh>
    <phoneticPr fontId="4"/>
  </si>
  <si>
    <t>農道側溝の泥上げ</t>
    <rPh sb="0" eb="2">
      <t>ノウドウ</t>
    </rPh>
    <rPh sb="2" eb="4">
      <t>ソッコウ</t>
    </rPh>
    <phoneticPr fontId="4"/>
  </si>
  <si>
    <t>側溝の泥上げ</t>
    <rPh sb="0" eb="2">
      <t>ソッコウ</t>
    </rPh>
    <rPh sb="3" eb="4">
      <t>ドロ</t>
    </rPh>
    <rPh sb="4" eb="5">
      <t>ア</t>
    </rPh>
    <phoneticPr fontId="4"/>
  </si>
  <si>
    <t>路面の維持</t>
    <rPh sb="0" eb="2">
      <t>ロメン</t>
    </rPh>
    <rPh sb="3" eb="5">
      <t>イジ</t>
    </rPh>
    <phoneticPr fontId="4"/>
  </si>
  <si>
    <t>ため池</t>
    <rPh sb="2" eb="3">
      <t>イケ</t>
    </rPh>
    <phoneticPr fontId="4"/>
  </si>
  <si>
    <t>ため池の草刈り</t>
    <phoneticPr fontId="4"/>
  </si>
  <si>
    <t>ため池の草刈り</t>
    <rPh sb="2" eb="3">
      <t>イケ</t>
    </rPh>
    <rPh sb="4" eb="6">
      <t>クサカ</t>
    </rPh>
    <phoneticPr fontId="4"/>
  </si>
  <si>
    <t>ため池の泥上げ</t>
    <phoneticPr fontId="4"/>
  </si>
  <si>
    <t>ため池の泥上げ</t>
    <rPh sb="2" eb="3">
      <t>イケ</t>
    </rPh>
    <rPh sb="4" eb="5">
      <t>ドロ</t>
    </rPh>
    <rPh sb="5" eb="6">
      <t>ア</t>
    </rPh>
    <phoneticPr fontId="4"/>
  </si>
  <si>
    <t>ため池附帯施設の
保守管理</t>
    <rPh sb="2" eb="3">
      <t>イケ</t>
    </rPh>
    <rPh sb="3" eb="5">
      <t>フタイ</t>
    </rPh>
    <rPh sb="5" eb="7">
      <t>シセツ</t>
    </rPh>
    <rPh sb="9" eb="11">
      <t>ホシュ</t>
    </rPh>
    <phoneticPr fontId="4"/>
  </si>
  <si>
    <t>かんがい期前の施設の清掃・防塵</t>
    <rPh sb="4" eb="5">
      <t>キ</t>
    </rPh>
    <rPh sb="5" eb="6">
      <t>マエ</t>
    </rPh>
    <rPh sb="7" eb="9">
      <t>シセツ</t>
    </rPh>
    <rPh sb="10" eb="12">
      <t>セイソウ</t>
    </rPh>
    <rPh sb="13" eb="15">
      <t>ボウジン</t>
    </rPh>
    <phoneticPr fontId="4"/>
  </si>
  <si>
    <t>管理道路の管理</t>
    <rPh sb="0" eb="2">
      <t>カンリ</t>
    </rPh>
    <rPh sb="2" eb="4">
      <t>ドウロ</t>
    </rPh>
    <rPh sb="5" eb="7">
      <t>カンリ</t>
    </rPh>
    <phoneticPr fontId="4"/>
  </si>
  <si>
    <t>ゲート類の保守管理</t>
    <rPh sb="3" eb="4">
      <t>ルイ</t>
    </rPh>
    <rPh sb="5" eb="7">
      <t>ホシュ</t>
    </rPh>
    <rPh sb="7" eb="9">
      <t>カンリ</t>
    </rPh>
    <phoneticPr fontId="4"/>
  </si>
  <si>
    <t>共通</t>
    <rPh sb="0" eb="2">
      <t>キョウツウ</t>
    </rPh>
    <phoneticPr fontId="4"/>
  </si>
  <si>
    <t>異常気象時の対応</t>
    <rPh sb="0" eb="2">
      <t>イジョウ</t>
    </rPh>
    <rPh sb="2" eb="5">
      <t>キショウジ</t>
    </rPh>
    <rPh sb="6" eb="8">
      <t>タイオウ</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</si>
  <si>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</si>
  <si>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</si>
  <si>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（地域資源の適切な保全管理のための推進活動）</t>
    <phoneticPr fontId="4"/>
  </si>
  <si>
    <t>１（農地維持）</t>
    <rPh sb="2" eb="4">
      <t>ノウチ</t>
    </rPh>
    <rPh sb="4" eb="6">
      <t>イジ</t>
    </rPh>
    <phoneticPr fontId="4"/>
  </si>
  <si>
    <t>推進活動</t>
    <phoneticPr fontId="4"/>
  </si>
  <si>
    <t>農業者の検討会の開催</t>
    <phoneticPr fontId="4"/>
  </si>
  <si>
    <t>農業者（入り作農家、土地持ち非農家を含む）による検討会の開催</t>
  </si>
  <si>
    <t>農業者に対する意向調査、現地調査</t>
    <phoneticPr fontId="4"/>
  </si>
  <si>
    <t>農業者に対する意向調査、農業者による現地調査</t>
    <phoneticPr fontId="4"/>
  </si>
  <si>
    <t>不在村地主との連絡体制の整備等</t>
    <rPh sb="14" eb="15">
      <t>トウ</t>
    </rPh>
    <phoneticPr fontId="4"/>
  </si>
  <si>
    <t>不在村地主との連絡体制の整備、調整、それに必要な調査</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</si>
  <si>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</si>
  <si>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地域住民等（集落外の住民・組織等も含む）との意見交換・ワークショップ・交流会の開催</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</si>
  <si>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</si>
  <si>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地域住民等に対する意向調査、地域住民等との集落内調査</t>
    <phoneticPr fontId="4"/>
  </si>
  <si>
    <t>有識者等による研修会、検討会の開催</t>
    <phoneticPr fontId="4"/>
  </si>
  <si>
    <t>有識者等による研修会、有識者を交えた検討会の開催</t>
    <phoneticPr fontId="4"/>
  </si>
  <si>
    <t>その他</t>
    <rPh sb="2" eb="3">
      <t>タ</t>
    </rPh>
    <phoneticPr fontId="4"/>
  </si>
  <si>
    <t>-</t>
    <phoneticPr fontId="4"/>
  </si>
  <si>
    <t>【資源向上活動（地域資源の質的向上を図る共同活動）】</t>
    <phoneticPr fontId="4"/>
  </si>
  <si>
    <t>（施設の軽微な補修）</t>
    <phoneticPr fontId="4"/>
  </si>
  <si>
    <t>２（資源向上）</t>
    <rPh sb="2" eb="4">
      <t>シゲン</t>
    </rPh>
    <rPh sb="4" eb="6">
      <t>コウジョウ</t>
    </rPh>
    <phoneticPr fontId="4"/>
  </si>
  <si>
    <t>機能診断・
計画策定</t>
    <rPh sb="0" eb="2">
      <t>キノウ</t>
    </rPh>
    <rPh sb="2" eb="4">
      <t>シンダン</t>
    </rPh>
    <rPh sb="6" eb="8">
      <t>ケイカク</t>
    </rPh>
    <rPh sb="8" eb="10">
      <t>サクテイ</t>
    </rPh>
    <phoneticPr fontId="4"/>
  </si>
  <si>
    <t>機能診断</t>
  </si>
  <si>
    <t>農用地の機能診断</t>
    <rPh sb="4" eb="6">
      <t>キノウ</t>
    </rPh>
    <rPh sb="6" eb="8">
      <t>シンダン</t>
    </rPh>
    <phoneticPr fontId="4"/>
  </si>
  <si>
    <t>施設の機能診断（農用地）</t>
    <rPh sb="0" eb="2">
      <t>シセツ</t>
    </rPh>
    <rPh sb="3" eb="5">
      <t>キノウ</t>
    </rPh>
    <rPh sb="5" eb="7">
      <t>シンダン</t>
    </rPh>
    <rPh sb="8" eb="11">
      <t>ノウヨウチ</t>
    </rPh>
    <phoneticPr fontId="4"/>
  </si>
  <si>
    <t>診断結果の記録管理（農用地）</t>
    <rPh sb="0" eb="2">
      <t>シンダン</t>
    </rPh>
    <rPh sb="2" eb="4">
      <t>ケッカ</t>
    </rPh>
    <rPh sb="5" eb="7">
      <t>キロク</t>
    </rPh>
    <rPh sb="7" eb="9">
      <t>カンリ</t>
    </rPh>
    <rPh sb="10" eb="13">
      <t>ノウヨウチ</t>
    </rPh>
    <phoneticPr fontId="4"/>
  </si>
  <si>
    <t>水路の機能診断</t>
    <rPh sb="3" eb="5">
      <t>キノウ</t>
    </rPh>
    <rPh sb="5" eb="7">
      <t>シンダン</t>
    </rPh>
    <phoneticPr fontId="4"/>
  </si>
  <si>
    <t>施設の機能診断（水路）</t>
    <rPh sb="0" eb="2">
      <t>シセツ</t>
    </rPh>
    <rPh sb="3" eb="5">
      <t>キノウ</t>
    </rPh>
    <rPh sb="5" eb="7">
      <t>シンダン</t>
    </rPh>
    <rPh sb="8" eb="10">
      <t>スイロ</t>
    </rPh>
    <phoneticPr fontId="4"/>
  </si>
  <si>
    <t>診断結果の記録管理（水路）</t>
    <rPh sb="0" eb="2">
      <t>シンダン</t>
    </rPh>
    <rPh sb="2" eb="4">
      <t>ケッカ</t>
    </rPh>
    <rPh sb="5" eb="7">
      <t>キロク</t>
    </rPh>
    <rPh sb="7" eb="9">
      <t>カンリ</t>
    </rPh>
    <rPh sb="10" eb="12">
      <t>スイロ</t>
    </rPh>
    <phoneticPr fontId="4"/>
  </si>
  <si>
    <t>農道の機能診断</t>
    <rPh sb="3" eb="5">
      <t>キノウ</t>
    </rPh>
    <rPh sb="5" eb="7">
      <t>シンダン</t>
    </rPh>
    <phoneticPr fontId="4"/>
  </si>
  <si>
    <t>施設の機能診断（農道）</t>
    <rPh sb="0" eb="2">
      <t>シセツ</t>
    </rPh>
    <rPh sb="3" eb="5">
      <t>キノウ</t>
    </rPh>
    <rPh sb="5" eb="7">
      <t>シンダン</t>
    </rPh>
    <rPh sb="8" eb="10">
      <t>ノウドウ</t>
    </rPh>
    <phoneticPr fontId="4"/>
  </si>
  <si>
    <t>診断結果の記録管理（農道）</t>
    <rPh sb="0" eb="2">
      <t>シンダン</t>
    </rPh>
    <rPh sb="2" eb="4">
      <t>ケッカ</t>
    </rPh>
    <rPh sb="5" eb="7">
      <t>キロク</t>
    </rPh>
    <rPh sb="7" eb="9">
      <t>カンリ</t>
    </rPh>
    <rPh sb="10" eb="12">
      <t>ノウドウ</t>
    </rPh>
    <phoneticPr fontId="4"/>
  </si>
  <si>
    <t>ため池の機能診断</t>
    <rPh sb="4" eb="6">
      <t>キノウ</t>
    </rPh>
    <rPh sb="6" eb="8">
      <t>シンダン</t>
    </rPh>
    <phoneticPr fontId="4"/>
  </si>
  <si>
    <t>施設の機能診断（ため池）</t>
    <rPh sb="0" eb="2">
      <t>シセツ</t>
    </rPh>
    <rPh sb="3" eb="5">
      <t>キノウ</t>
    </rPh>
    <rPh sb="5" eb="7">
      <t>シンダン</t>
    </rPh>
    <rPh sb="10" eb="11">
      <t>イケ</t>
    </rPh>
    <phoneticPr fontId="4"/>
  </si>
  <si>
    <t>診断結果の記録管理（ため池）</t>
    <rPh sb="0" eb="2">
      <t>シンダン</t>
    </rPh>
    <rPh sb="2" eb="4">
      <t>ケッカ</t>
    </rPh>
    <rPh sb="5" eb="7">
      <t>キロク</t>
    </rPh>
    <rPh sb="7" eb="9">
      <t>カンリ</t>
    </rPh>
    <rPh sb="12" eb="13">
      <t>イケ</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</si>
  <si>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</si>
  <si>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</si>
  <si>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</si>
  <si>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</si>
  <si>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農用地</t>
    <rPh sb="0" eb="3">
      <t>ノウヨウチ</t>
    </rPh>
    <phoneticPr fontId="4"/>
  </si>
  <si>
    <t>農用地の軽微な補修等</t>
    <rPh sb="0" eb="3">
      <t>ノウヨウチ</t>
    </rPh>
    <rPh sb="4" eb="6">
      <t>ケイビ</t>
    </rPh>
    <rPh sb="7" eb="9">
      <t>ホシュウ</t>
    </rPh>
    <rPh sb="9" eb="10">
      <t>トウ</t>
    </rPh>
    <phoneticPr fontId="4"/>
  </si>
  <si>
    <t>畦畔の再構築</t>
    <rPh sb="0" eb="2">
      <t>ケイハン</t>
    </rPh>
    <rPh sb="3" eb="6">
      <t>サイコウチク</t>
    </rPh>
    <phoneticPr fontId="4"/>
  </si>
  <si>
    <t>農用地法面の初期補修</t>
    <rPh sb="0" eb="3">
      <t>ノウヨウチ</t>
    </rPh>
    <rPh sb="3" eb="5">
      <t>ノリメン</t>
    </rPh>
    <rPh sb="6" eb="8">
      <t>ショキ</t>
    </rPh>
    <rPh sb="8" eb="10">
      <t>ホシュウ</t>
    </rPh>
    <phoneticPr fontId="4"/>
  </si>
  <si>
    <t>暗渠施設の清掃</t>
    <rPh sb="0" eb="2">
      <t>アンキョ</t>
    </rPh>
    <rPh sb="2" eb="4">
      <t>シセツ</t>
    </rPh>
    <rPh sb="5" eb="7">
      <t>セイソウ</t>
    </rPh>
    <phoneticPr fontId="4"/>
  </si>
  <si>
    <t>農用地の除れき</t>
    <rPh sb="0" eb="3">
      <t>ノウヨウチ</t>
    </rPh>
    <rPh sb="4" eb="5">
      <t>ジョ</t>
    </rPh>
    <phoneticPr fontId="4"/>
  </si>
  <si>
    <t>鳥獣害防護柵の補修・設置</t>
    <rPh sb="0" eb="2">
      <t>チョウジュウ</t>
    </rPh>
    <rPh sb="2" eb="3">
      <t>ガイ</t>
    </rPh>
    <rPh sb="3" eb="6">
      <t>ボウゴサク</t>
    </rPh>
    <rPh sb="7" eb="9">
      <t>ホシュウ</t>
    </rPh>
    <rPh sb="10" eb="12">
      <t>セッチ</t>
    </rPh>
    <phoneticPr fontId="4"/>
  </si>
  <si>
    <t>防風ネットの補修・設置</t>
    <rPh sb="0" eb="2">
      <t>ボウフウ</t>
    </rPh>
    <rPh sb="6" eb="8">
      <t>ホシュウ</t>
    </rPh>
    <rPh sb="9" eb="11">
      <t>セッチ</t>
    </rPh>
    <phoneticPr fontId="4"/>
  </si>
  <si>
    <t>きめ細やかな雑草対策</t>
    <rPh sb="2" eb="3">
      <t>コマ</t>
    </rPh>
    <rPh sb="6" eb="8">
      <t>ザッソウ</t>
    </rPh>
    <rPh sb="8" eb="10">
      <t>タイサク</t>
    </rPh>
    <phoneticPr fontId="4"/>
  </si>
  <si>
    <t>水路</t>
    <rPh sb="0" eb="2">
      <t>スイロ</t>
    </rPh>
    <phoneticPr fontId="4"/>
  </si>
  <si>
    <t>水路の軽微な補修等</t>
    <rPh sb="0" eb="2">
      <t>スイロ</t>
    </rPh>
    <rPh sb="3" eb="5">
      <t>ケイビ</t>
    </rPh>
    <rPh sb="6" eb="8">
      <t>ホシュウ</t>
    </rPh>
    <rPh sb="8" eb="9">
      <t>トウ</t>
    </rPh>
    <phoneticPr fontId="4"/>
  </si>
  <si>
    <t>水路側壁のはらみ修正</t>
    <rPh sb="0" eb="2">
      <t>スイロ</t>
    </rPh>
    <rPh sb="2" eb="4">
      <t>ソクヘキ</t>
    </rPh>
    <rPh sb="8" eb="10">
      <t>シュウセイ</t>
    </rPh>
    <phoneticPr fontId="4"/>
  </si>
  <si>
    <t>目地詰め</t>
    <rPh sb="0" eb="2">
      <t>メジ</t>
    </rPh>
    <rPh sb="2" eb="3">
      <t>ヅ</t>
    </rPh>
    <phoneticPr fontId="4"/>
  </si>
  <si>
    <t>表面劣化に対するコーティング等</t>
    <rPh sb="0" eb="2">
      <t>ヒョウメン</t>
    </rPh>
    <rPh sb="2" eb="4">
      <t>レッカ</t>
    </rPh>
    <rPh sb="5" eb="6">
      <t>タイ</t>
    </rPh>
    <rPh sb="14" eb="15">
      <t>トウ</t>
    </rPh>
    <phoneticPr fontId="4"/>
  </si>
  <si>
    <t>不同沈下に対する早期対応</t>
    <rPh sb="0" eb="2">
      <t>フドウ</t>
    </rPh>
    <rPh sb="2" eb="4">
      <t>チンカ</t>
    </rPh>
    <rPh sb="5" eb="6">
      <t>タイ</t>
    </rPh>
    <rPh sb="8" eb="10">
      <t>ソウキ</t>
    </rPh>
    <rPh sb="10" eb="12">
      <t>タイオウ</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</si>
  <si>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</si>
  <si>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水路に付着した藻等の除去</t>
    <rPh sb="0" eb="2">
      <t>スイロ</t>
    </rPh>
    <rPh sb="3" eb="5">
      <t>フチャク</t>
    </rPh>
    <rPh sb="7" eb="8">
      <t>モ</t>
    </rPh>
    <rPh sb="8" eb="9">
      <t>トウ</t>
    </rPh>
    <rPh sb="10" eb="12">
      <t>ジョキョ</t>
    </rPh>
    <phoneticPr fontId="4"/>
  </si>
  <si>
    <t>水路法面の初期補修</t>
    <rPh sb="0" eb="2">
      <t>スイロ</t>
    </rPh>
    <rPh sb="2" eb="4">
      <t>ノリメン</t>
    </rPh>
    <rPh sb="5" eb="7">
      <t>ショキ</t>
    </rPh>
    <rPh sb="7" eb="9">
      <t>ホシュウ</t>
    </rPh>
    <phoneticPr fontId="4"/>
  </si>
  <si>
    <t>破損施設の補修（水路）</t>
    <rPh sb="0" eb="2">
      <t>ハソン</t>
    </rPh>
    <rPh sb="2" eb="4">
      <t>シセツ</t>
    </rPh>
    <rPh sb="5" eb="7">
      <t>ホシュウ</t>
    </rPh>
    <rPh sb="8" eb="10">
      <t>スイロ</t>
    </rPh>
    <phoneticPr fontId="4"/>
  </si>
  <si>
    <t>きめ細やかな雑草対策（水路）</t>
    <rPh sb="2" eb="3">
      <t>コマ</t>
    </rPh>
    <rPh sb="6" eb="8">
      <t>ザッソウ</t>
    </rPh>
    <rPh sb="8" eb="10">
      <t>タイサク</t>
    </rPh>
    <rPh sb="11" eb="13">
      <t>スイロ</t>
    </rPh>
    <phoneticPr fontId="4"/>
  </si>
  <si>
    <t>パイプラインの破損施設の補修</t>
    <rPh sb="7" eb="9">
      <t>ハソン</t>
    </rPh>
    <rPh sb="9" eb="11">
      <t>シセツ</t>
    </rPh>
    <rPh sb="12" eb="14">
      <t>ホシュウ</t>
    </rPh>
    <phoneticPr fontId="4"/>
  </si>
  <si>
    <t>パイプ内の清掃</t>
    <rPh sb="3" eb="4">
      <t>ナイ</t>
    </rPh>
    <rPh sb="5" eb="7">
      <t>セイソウ</t>
    </rPh>
    <phoneticPr fontId="4"/>
  </si>
  <si>
    <t>給水栓ボックス基礎部の補強</t>
    <rPh sb="0" eb="3">
      <t>キュウスイセン</t>
    </rPh>
    <rPh sb="7" eb="10">
      <t>キソブ</t>
    </rPh>
    <rPh sb="11" eb="13">
      <t>ホキョウ</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</si>
  <si>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</si>
  <si>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給水栓に対する凍結防止対策</t>
    <rPh sb="0" eb="3">
      <t>キュウスイセン</t>
    </rPh>
    <rPh sb="4" eb="5">
      <t>タイ</t>
    </rPh>
    <rPh sb="7" eb="9">
      <t>トウケツ</t>
    </rPh>
    <rPh sb="9" eb="11">
      <t>ボウシ</t>
    </rPh>
    <rPh sb="11" eb="13">
      <t>タイサク</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</si>
  <si>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</si>
  <si>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遮光施設の補修等</t>
    <rPh sb="0" eb="2">
      <t>シャコウ</t>
    </rPh>
    <rPh sb="2" eb="4">
      <t>シセツ</t>
    </rPh>
    <rPh sb="5" eb="7">
      <t>ホシュウ</t>
    </rPh>
    <rPh sb="7" eb="8">
      <t>トウ</t>
    </rPh>
    <phoneticPr fontId="4"/>
  </si>
  <si>
    <t>農道</t>
    <rPh sb="0" eb="2">
      <t>ノウドウ</t>
    </rPh>
    <phoneticPr fontId="4"/>
  </si>
  <si>
    <t>農道の軽微な補修等</t>
    <rPh sb="3" eb="5">
      <t>ケイビ</t>
    </rPh>
    <rPh sb="6" eb="8">
      <t>ホシュウ</t>
    </rPh>
    <rPh sb="8" eb="9">
      <t>トウ</t>
    </rPh>
    <phoneticPr fontId="4"/>
  </si>
  <si>
    <t>路肩、法面の初期補修</t>
    <rPh sb="0" eb="2">
      <t>ロカタ</t>
    </rPh>
    <rPh sb="3" eb="5">
      <t>ノリメン</t>
    </rPh>
    <rPh sb="6" eb="8">
      <t>ショキ</t>
    </rPh>
    <rPh sb="8" eb="10">
      <t>ホシュウ</t>
    </rPh>
    <phoneticPr fontId="4"/>
  </si>
  <si>
    <t>軌道等の運搬施設の維持補修</t>
    <rPh sb="0" eb="2">
      <t>キドウ</t>
    </rPh>
    <rPh sb="2" eb="3">
      <t>トウ</t>
    </rPh>
    <rPh sb="4" eb="6">
      <t>ウンパン</t>
    </rPh>
    <rPh sb="6" eb="8">
      <t>シセツ</t>
    </rPh>
    <rPh sb="9" eb="11">
      <t>イジ</t>
    </rPh>
    <rPh sb="11" eb="13">
      <t>ホシュウ</t>
    </rPh>
    <phoneticPr fontId="4"/>
  </si>
  <si>
    <t>破損施設の補修（農道）</t>
    <rPh sb="0" eb="2">
      <t>ハソン</t>
    </rPh>
    <rPh sb="2" eb="4">
      <t>シセツ</t>
    </rPh>
    <rPh sb="5" eb="7">
      <t>ホシュウ</t>
    </rPh>
    <rPh sb="8" eb="10">
      <t>ノウドウ</t>
    </rPh>
    <phoneticPr fontId="4"/>
  </si>
  <si>
    <t>きめ細やかな雑草対策（農道）</t>
    <rPh sb="2" eb="3">
      <t>コマ</t>
    </rPh>
    <rPh sb="6" eb="8">
      <t>ザッソウ</t>
    </rPh>
    <rPh sb="8" eb="10">
      <t>タイサク</t>
    </rPh>
    <rPh sb="11" eb="13">
      <t>ノウドウ</t>
    </rPh>
    <phoneticPr fontId="4"/>
  </si>
  <si>
    <t>側溝の目地詰め</t>
    <rPh sb="0" eb="2">
      <t>ソッコウ</t>
    </rPh>
    <rPh sb="3" eb="5">
      <t>メジ</t>
    </rPh>
    <rPh sb="5" eb="6">
      <t>ヅ</t>
    </rPh>
    <phoneticPr fontId="4"/>
  </si>
  <si>
    <t>側溝の不同沈下への早期対応</t>
    <rPh sb="0" eb="2">
      <t>ソッコウ</t>
    </rPh>
    <rPh sb="3" eb="5">
      <t>フドウ</t>
    </rPh>
    <rPh sb="5" eb="7">
      <t>チンカ</t>
    </rPh>
    <rPh sb="9" eb="11">
      <t>ソウキ</t>
    </rPh>
    <rPh sb="11" eb="13">
      <t>タイオウ</t>
    </rPh>
    <phoneticPr fontId="4"/>
  </si>
  <si>
    <t>側溝の裏込材の充填</t>
    <rPh sb="0" eb="2">
      <t>ソッコウ</t>
    </rPh>
    <rPh sb="3" eb="4">
      <t>ウラ</t>
    </rPh>
    <rPh sb="4" eb="5">
      <t>コ</t>
    </rPh>
    <rPh sb="5" eb="6">
      <t>ザイ</t>
    </rPh>
    <rPh sb="7" eb="9">
      <t>ジュウテン</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</si>
  <si>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</si>
  <si>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ため池の軽微な補修等</t>
    <rPh sb="2" eb="3">
      <t>イケ</t>
    </rPh>
    <rPh sb="4" eb="6">
      <t>ケイビ</t>
    </rPh>
    <rPh sb="7" eb="9">
      <t>ホシュウ</t>
    </rPh>
    <rPh sb="9" eb="10">
      <t>トウ</t>
    </rPh>
    <phoneticPr fontId="4"/>
  </si>
  <si>
    <t>遮水シートの補修</t>
    <rPh sb="0" eb="2">
      <t>シャスイ</t>
    </rPh>
    <rPh sb="6" eb="8">
      <t>ホシュウ</t>
    </rPh>
    <phoneticPr fontId="4"/>
  </si>
  <si>
    <t>コンクリート構造物の目地詰め</t>
    <rPh sb="6" eb="9">
      <t>コウゾウブツ</t>
    </rPh>
    <rPh sb="10" eb="12">
      <t>メジ</t>
    </rPh>
    <rPh sb="12" eb="13">
      <t>ヅ</t>
    </rPh>
    <phoneticPr fontId="4"/>
  </si>
  <si>
    <t>コンクリート構造物の表面劣化への対応</t>
    <rPh sb="6" eb="9">
      <t>コウゾウブツ</t>
    </rPh>
    <rPh sb="10" eb="12">
      <t>ヒョウメン</t>
    </rPh>
    <rPh sb="12" eb="14">
      <t>レッカ</t>
    </rPh>
    <rPh sb="16" eb="18">
      <t>タイオウ</t>
    </rPh>
    <phoneticPr fontId="4"/>
  </si>
  <si>
    <t>堤体侵食の早期補修</t>
    <rPh sb="0" eb="2">
      <t>テイタイ</t>
    </rPh>
    <rPh sb="2" eb="4">
      <t>シンショク</t>
    </rPh>
    <rPh sb="5" eb="7">
      <t>ソウキ</t>
    </rPh>
    <rPh sb="7" eb="9">
      <t>ホシュウ</t>
    </rPh>
    <phoneticPr fontId="4"/>
  </si>
  <si>
    <t>破損施設の補修（ため池の堤体）</t>
    <rPh sb="0" eb="2">
      <t>ハソン</t>
    </rPh>
    <rPh sb="2" eb="4">
      <t>シセツ</t>
    </rPh>
    <rPh sb="5" eb="7">
      <t>ホシュウ</t>
    </rPh>
    <rPh sb="10" eb="11">
      <t>イケ</t>
    </rPh>
    <rPh sb="12" eb="14">
      <t>テイタイ</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</si>
  <si>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</si>
  <si>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破損施設の補修（ため池の附帯施設）</t>
    <rPh sb="0" eb="2">
      <t>ハソン</t>
    </rPh>
    <rPh sb="2" eb="4">
      <t>シセツ</t>
    </rPh>
    <rPh sb="5" eb="7">
      <t>ホシュウ</t>
    </rPh>
    <rPh sb="10" eb="11">
      <t>イケ</t>
    </rPh>
    <rPh sb="12" eb="14">
      <t>フタイ</t>
    </rPh>
    <rPh sb="14" eb="16">
      <t>シセツ</t>
    </rPh>
    <phoneticPr fontId="4"/>
  </si>
  <si>
    <t>（農村環境保全活動）</t>
    <phoneticPr fontId="4"/>
  </si>
  <si>
    <t>取組</t>
  </si>
  <si>
    <t>テーマ</t>
  </si>
  <si>
    <t>生態系保全</t>
  </si>
  <si>
    <t>生物多様性保全計画の策定</t>
  </si>
  <si>
    <t>生物多様性保全計画の策定</t>
    <rPh sb="0" eb="2">
      <t>セイブツ</t>
    </rPh>
    <rPh sb="2" eb="5">
      <t>タヨウセイ</t>
    </rPh>
    <rPh sb="5" eb="7">
      <t>ホゼン</t>
    </rPh>
    <rPh sb="7" eb="9">
      <t>ケイカク</t>
    </rPh>
    <rPh sb="10" eb="12">
      <t>サクテイ</t>
    </rPh>
    <phoneticPr fontId="4"/>
  </si>
  <si>
    <t>水質保全</t>
  </si>
  <si>
    <t>水質保全計画、農地保全計画の策定</t>
    <rPh sb="7" eb="9">
      <t>ノウチ</t>
    </rPh>
    <rPh sb="9" eb="11">
      <t>ホゼン</t>
    </rPh>
    <rPh sb="11" eb="13">
      <t>ケイカク</t>
    </rPh>
    <rPh sb="14" eb="16">
      <t>サクテイ</t>
    </rPh>
    <phoneticPr fontId="4"/>
  </si>
  <si>
    <t>水質保全計画の策定</t>
    <rPh sb="0" eb="2">
      <t>スイシツ</t>
    </rPh>
    <rPh sb="2" eb="4">
      <t>ホゼン</t>
    </rPh>
    <rPh sb="4" eb="6">
      <t>ケイカク</t>
    </rPh>
    <rPh sb="7" eb="9">
      <t>サクテイ</t>
    </rPh>
    <phoneticPr fontId="4"/>
  </si>
  <si>
    <t>農地の保全に係る計画の策定</t>
    <rPh sb="0" eb="2">
      <t>ノウチ</t>
    </rPh>
    <rPh sb="3" eb="5">
      <t>ホゼン</t>
    </rPh>
    <rPh sb="6" eb="7">
      <t>カカ</t>
    </rPh>
    <rPh sb="8" eb="10">
      <t>ケイカク</t>
    </rPh>
    <rPh sb="11" eb="13">
      <t>サクテイ</t>
    </rPh>
    <phoneticPr fontId="4"/>
  </si>
  <si>
    <t>景観形成・
生活環境保全</t>
    <phoneticPr fontId="4"/>
  </si>
  <si>
    <t>景観形成計画、
生活環境保全計画の策定</t>
    <rPh sb="4" eb="6">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</si>
  <si>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</si>
  <si>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水田貯留機能増進・
地下水かん養</t>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</si>
  <si>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</si>
  <si>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</si>
  <si>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地下水かん養に係る地域計画の策定</t>
    <rPh sb="0" eb="3">
      <t>チカスイ</t>
    </rPh>
    <rPh sb="5" eb="6">
      <t>ヨウ</t>
    </rPh>
    <rPh sb="7" eb="8">
      <t>カカ</t>
    </rPh>
    <rPh sb="9" eb="11">
      <t>チイキ</t>
    </rPh>
    <rPh sb="11" eb="13">
      <t>ケイカク</t>
    </rPh>
    <rPh sb="14" eb="16">
      <t>サクテイ</t>
    </rPh>
    <phoneticPr fontId="4"/>
  </si>
  <si>
    <t>資源循環</t>
  </si>
  <si>
    <t>資源循環計画の策定</t>
  </si>
  <si>
    <t>資源循環に係る地域計画の策定</t>
    <rPh sb="0" eb="2">
      <t>シゲン</t>
    </rPh>
    <rPh sb="2" eb="4">
      <t>ジュンカン</t>
    </rPh>
    <rPh sb="5" eb="6">
      <t>カカ</t>
    </rPh>
    <rPh sb="7" eb="9">
      <t>チイキ</t>
    </rPh>
    <rPh sb="9" eb="11">
      <t>ケイカク</t>
    </rPh>
    <rPh sb="12" eb="14">
      <t>サクテイ</t>
    </rPh>
    <phoneticPr fontId="4"/>
  </si>
  <si>
    <t>生物の生息状況の把握</t>
  </si>
  <si>
    <t>生物の生息状況の把握</t>
    <rPh sb="0" eb="2">
      <t>セイブツ</t>
    </rPh>
    <rPh sb="3" eb="5">
      <t>セイソク</t>
    </rPh>
    <rPh sb="5" eb="7">
      <t>ジョウキョウ</t>
    </rPh>
    <rPh sb="8" eb="10">
      <t>ハアク</t>
    </rPh>
    <phoneticPr fontId="4"/>
  </si>
  <si>
    <t>外来種の駆除</t>
  </si>
  <si>
    <t>外来種の駆除</t>
    <rPh sb="0" eb="3">
      <t>ガイライシュ</t>
    </rPh>
    <rPh sb="4" eb="6">
      <t>クジョ</t>
    </rPh>
    <phoneticPr fontId="4"/>
  </si>
  <si>
    <t>その他（生態系保全）</t>
    <rPh sb="2" eb="3">
      <t>タ</t>
    </rPh>
    <rPh sb="4" eb="7">
      <t>セイタイケイ</t>
    </rPh>
    <rPh sb="7" eb="9">
      <t>ホゼン</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</si>
  <si>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</si>
  <si>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</si>
  <si>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生物の生活史を考慮した適正管理</t>
    <rPh sb="0" eb="2">
      <t>セイブツ</t>
    </rPh>
    <rPh sb="3" eb="6">
      <t>セイカツシ</t>
    </rPh>
    <rPh sb="7" eb="9">
      <t>コウリョ</t>
    </rPh>
    <rPh sb="11" eb="13">
      <t>テキセイ</t>
    </rPh>
    <rPh sb="13" eb="15">
      <t>カンリ</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</si>
  <si>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</si>
  <si>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希少種の監視</t>
    <rPh sb="0" eb="3">
      <t>キショウシュ</t>
    </rPh>
    <rPh sb="4" eb="6">
      <t>カンシ</t>
    </rPh>
    <phoneticPr fontId="4"/>
  </si>
  <si>
    <t>水質保全</t>
    <rPh sb="0" eb="2">
      <t>スイシツ</t>
    </rPh>
    <rPh sb="2" eb="4">
      <t>ホゼン</t>
    </rPh>
    <phoneticPr fontId="4"/>
  </si>
  <si>
    <t>水質モニタリングの実施・記録管理</t>
  </si>
  <si>
    <t>水質モニタリングの実施・記録管理</t>
    <rPh sb="0" eb="2">
      <t>スイシツ</t>
    </rPh>
    <rPh sb="9" eb="11">
      <t>ジッシ</t>
    </rPh>
    <rPh sb="12" eb="14">
      <t>キロク</t>
    </rPh>
    <rPh sb="14" eb="16">
      <t>カンリ</t>
    </rPh>
    <phoneticPr fontId="4"/>
  </si>
  <si>
    <t>畑からの土砂流出対策</t>
    <rPh sb="0" eb="1">
      <t>ハタケ</t>
    </rPh>
    <rPh sb="4" eb="6">
      <t>ドシャ</t>
    </rPh>
    <rPh sb="6" eb="8">
      <t>リュウシュツ</t>
    </rPh>
    <rPh sb="8" eb="10">
      <t>タイサク</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</si>
  <si>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</si>
  <si>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沈砂池の適正管理</t>
    <rPh sb="0" eb="1">
      <t>チン</t>
    </rPh>
    <rPh sb="1" eb="2">
      <t>サ</t>
    </rPh>
    <rPh sb="2" eb="3">
      <t>イケ</t>
    </rPh>
    <rPh sb="4" eb="6">
      <t>テキセイ</t>
    </rPh>
    <rPh sb="6" eb="8">
      <t>カンリ</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</si>
  <si>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</si>
  <si>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その他（水質保全）</t>
    <rPh sb="2" eb="3">
      <t>タ</t>
    </rPh>
    <rPh sb="4" eb="6">
      <t>スイシツ</t>
    </rPh>
    <rPh sb="6" eb="8">
      <t>ホゼン</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</si>
  <si>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</si>
  <si>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水田からの排水（濁水）管理</t>
    <rPh sb="0" eb="2">
      <t>スイデン</t>
    </rPh>
    <rPh sb="5" eb="7">
      <t>ハイスイ</t>
    </rPh>
    <rPh sb="8" eb="10">
      <t>ダクスイ</t>
    </rPh>
    <rPh sb="11" eb="13">
      <t>カンリ</t>
    </rPh>
    <phoneticPr fontId="4"/>
  </si>
  <si>
    <t>循環かんがいの実施</t>
    <rPh sb="0" eb="2">
      <t>ジュンカン</t>
    </rPh>
    <rPh sb="7" eb="9">
      <t>ジッシ</t>
    </rPh>
    <phoneticPr fontId="4"/>
  </si>
  <si>
    <t>非かんがい期における通水</t>
    <rPh sb="0" eb="1">
      <t>ヒ</t>
    </rPh>
    <rPh sb="5" eb="6">
      <t>キ</t>
    </rPh>
    <rPh sb="10" eb="12">
      <t>ツウスイ</t>
    </rPh>
    <phoneticPr fontId="4"/>
  </si>
  <si>
    <t>管理作業の省力化による水資源の保全</t>
    <rPh sb="0" eb="2">
      <t>カンリ</t>
    </rPh>
    <rPh sb="2" eb="4">
      <t>サギョウ</t>
    </rPh>
    <rPh sb="5" eb="8">
      <t>ショウリョクカ</t>
    </rPh>
    <rPh sb="11" eb="14">
      <t>ミズシゲン</t>
    </rPh>
    <rPh sb="15" eb="17">
      <t>ホゼン</t>
    </rPh>
    <phoneticPr fontId="4"/>
  </si>
  <si>
    <t>植栽等の景観形成活動</t>
    <rPh sb="0" eb="2">
      <t>ショクサイ</t>
    </rPh>
    <rPh sb="2" eb="3">
      <t>トウ</t>
    </rPh>
    <rPh sb="4" eb="6">
      <t>ケイカン</t>
    </rPh>
    <rPh sb="6" eb="8">
      <t>ケイセイ</t>
    </rPh>
    <rPh sb="8" eb="10">
      <t>カツドウ</t>
    </rPh>
    <phoneticPr fontId="4"/>
  </si>
  <si>
    <t>景観形成のための施設への植栽等</t>
    <rPh sb="0" eb="2">
      <t>ケイカン</t>
    </rPh>
    <rPh sb="2" eb="4">
      <t>ケイセイ</t>
    </rPh>
    <rPh sb="8" eb="10">
      <t>シセツ</t>
    </rPh>
    <rPh sb="12" eb="14">
      <t>ショクサイ</t>
    </rPh>
    <rPh sb="14" eb="15">
      <t>トウ</t>
    </rPh>
    <phoneticPr fontId="4"/>
  </si>
  <si>
    <t>農用地等を活用した景観形成活動</t>
    <rPh sb="0" eb="3">
      <t>ノウヨウチ</t>
    </rPh>
    <rPh sb="3" eb="4">
      <t>トウ</t>
    </rPh>
    <rPh sb="5" eb="7">
      <t>カツヨウ</t>
    </rPh>
    <rPh sb="9" eb="11">
      <t>ケイカン</t>
    </rPh>
    <rPh sb="11" eb="13">
      <t>ケイセイ</t>
    </rPh>
    <rPh sb="13" eb="15">
      <t>カツドウ</t>
    </rPh>
    <phoneticPr fontId="4"/>
  </si>
  <si>
    <t>施設等の定期的な巡回点検・清掃</t>
  </si>
  <si>
    <t>施設等の定期的な巡回点検・清掃</t>
    <rPh sb="0" eb="2">
      <t>シセツ</t>
    </rPh>
    <rPh sb="2" eb="3">
      <t>トウ</t>
    </rPh>
    <rPh sb="4" eb="7">
      <t>テイキテキ</t>
    </rPh>
    <rPh sb="8" eb="10">
      <t>ジュンカイ</t>
    </rPh>
    <rPh sb="10" eb="12">
      <t>テンケン</t>
    </rPh>
    <rPh sb="13" eb="15">
      <t>セイソウ</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</si>
  <si>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</si>
  <si>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</si>
  <si>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伝統的施設や農法の保全・実施</t>
    <rPh sb="0" eb="3">
      <t>デントウテキ</t>
    </rPh>
    <rPh sb="3" eb="5">
      <t>シセツ</t>
    </rPh>
    <rPh sb="6" eb="8">
      <t>ノウホウ</t>
    </rPh>
    <rPh sb="9" eb="11">
      <t>ホゼン</t>
    </rPh>
    <rPh sb="12" eb="14">
      <t>ジッシ</t>
    </rPh>
    <phoneticPr fontId="4"/>
  </si>
  <si>
    <t>農用地からの風塵の防止活動</t>
    <rPh sb="0" eb="3">
      <t>ノウヨウチ</t>
    </rPh>
    <rPh sb="6" eb="8">
      <t>フウジン</t>
    </rPh>
    <rPh sb="9" eb="11">
      <t>ボウシ</t>
    </rPh>
    <rPh sb="11" eb="13">
      <t>カツドウ</t>
    </rPh>
    <phoneticPr fontId="4"/>
  </si>
  <si>
    <t>水田の貯留機能向上活動</t>
  </si>
  <si>
    <t>水田の貯留機能向上活動</t>
    <rPh sb="0" eb="2">
      <t>スイデン</t>
    </rPh>
    <rPh sb="3" eb="5">
      <t>チョリュウ</t>
    </rPh>
    <rPh sb="5" eb="7">
      <t>キノウ</t>
    </rPh>
    <rPh sb="7" eb="9">
      <t>コウジョウ</t>
    </rPh>
    <rPh sb="9" eb="11">
      <t>カツドウ</t>
    </rPh>
    <phoneticPr fontId="4"/>
  </si>
  <si>
    <t>水田の地下水かん養機能向上活動、
水源かん養林の保全</t>
    <rPh sb="17" eb="19">
      <t>スイゲン</t>
    </rPh>
    <rPh sb="21" eb="22">
      <t>ヨウ</t>
    </rPh>
    <rPh sb="22" eb="23">
      <t>ハヤシ</t>
    </rPh>
    <rPh sb="24" eb="26">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</si>
  <si>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</si>
  <si>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水源かん養林の保全</t>
    <rPh sb="0" eb="2">
      <t>スイゲン</t>
    </rPh>
    <rPh sb="4" eb="5">
      <t>ヨウ</t>
    </rPh>
    <rPh sb="5" eb="6">
      <t>ハヤシ</t>
    </rPh>
    <rPh sb="7" eb="9">
      <t>ホゼン</t>
    </rPh>
    <phoneticPr fontId="4"/>
  </si>
  <si>
    <t>地域資源の活用・資源循環活動</t>
  </si>
  <si>
    <t>地域資源の活用・資源循環のための活動</t>
    <rPh sb="0" eb="2">
      <t>チイキ</t>
    </rPh>
    <rPh sb="2" eb="4">
      <t>シゲン</t>
    </rPh>
    <rPh sb="5" eb="7">
      <t>カツヨウ</t>
    </rPh>
    <rPh sb="8" eb="10">
      <t>シゲン</t>
    </rPh>
    <rPh sb="10" eb="12">
      <t>ジュンカン</t>
    </rPh>
    <rPh sb="16" eb="18">
      <t>カツドウ</t>
    </rPh>
    <phoneticPr fontId="4"/>
  </si>
  <si>
    <t>啓発・普及</t>
    <rPh sb="0" eb="2">
      <t>ケイハツ</t>
    </rPh>
    <rPh sb="3" eb="5">
      <t>フキュウ</t>
    </rPh>
    <phoneticPr fontId="4"/>
  </si>
  <si>
    <t>啓発・普及活動</t>
    <rPh sb="0" eb="2">
      <t>ケイハツ</t>
    </rPh>
    <rPh sb="3" eb="5">
      <t>フキュウ</t>
    </rPh>
    <rPh sb="5" eb="7">
      <t>カツドウ</t>
    </rPh>
    <phoneticPr fontId="4"/>
  </si>
  <si>
    <t>広報活動</t>
    <rPh sb="0" eb="2">
      <t>コウホウ</t>
    </rPh>
    <rPh sb="2" eb="4">
      <t>カツドウ</t>
    </rPh>
    <phoneticPr fontId="4"/>
  </si>
  <si>
    <t>啓発活動</t>
    <rPh sb="0" eb="2">
      <t>ケイハツ</t>
    </rPh>
    <rPh sb="2" eb="4">
      <t>カツドウ</t>
    </rPh>
    <phoneticPr fontId="4"/>
  </si>
  <si>
    <t>地域住民等との交流活動</t>
    <rPh sb="0" eb="2">
      <t>チイキ</t>
    </rPh>
    <rPh sb="2" eb="4">
      <t>ジュウミン</t>
    </rPh>
    <rPh sb="4" eb="5">
      <t>トウ</t>
    </rPh>
    <rPh sb="7" eb="9">
      <t>コウリュウ</t>
    </rPh>
    <rPh sb="9" eb="11">
      <t>カツドウ</t>
    </rPh>
    <phoneticPr fontId="4"/>
  </si>
  <si>
    <t>学校教育等との連携</t>
    <rPh sb="0" eb="2">
      <t>ガッコウ</t>
    </rPh>
    <rPh sb="2" eb="4">
      <t>キョウイク</t>
    </rPh>
    <rPh sb="4" eb="5">
      <t>トウ</t>
    </rPh>
    <rPh sb="7" eb="9">
      <t>レンケイ</t>
    </rPh>
    <phoneticPr fontId="4"/>
  </si>
  <si>
    <t>行政機関等との連携</t>
    <rPh sb="0" eb="2">
      <t>ギョウセイ</t>
    </rPh>
    <rPh sb="2" eb="4">
      <t>キカン</t>
    </rPh>
    <rPh sb="4" eb="5">
      <t>トウ</t>
    </rPh>
    <rPh sb="7" eb="9">
      <t>レンケイ</t>
    </rPh>
    <phoneticPr fontId="4"/>
  </si>
  <si>
    <t>地域内の規制等の取り決め</t>
    <rPh sb="0" eb="2">
      <t>チイキ</t>
    </rPh>
    <rPh sb="2" eb="3">
      <t>ナイ</t>
    </rPh>
    <rPh sb="4" eb="6">
      <t>キセイ</t>
    </rPh>
    <rPh sb="6" eb="7">
      <t>トウ</t>
    </rPh>
    <rPh sb="8" eb="9">
      <t>ト</t>
    </rPh>
    <rPh sb="10" eb="11">
      <t>キ</t>
    </rPh>
    <phoneticPr fontId="4"/>
  </si>
  <si>
    <t>（多面的機能の増進を図る活動）</t>
    <phoneticPr fontId="4"/>
  </si>
  <si>
    <t>増進活動</t>
    <phoneticPr fontId="4"/>
  </si>
  <si>
    <t>遊休農地の有効活用</t>
  </si>
  <si>
    <t>遊休農地の有効活用</t>
    <rPh sb="0" eb="2">
      <t>ユウキュウ</t>
    </rPh>
    <rPh sb="2" eb="4">
      <t>ノウチ</t>
    </rPh>
    <rPh sb="5" eb="7">
      <t>ユウコウ</t>
    </rPh>
    <rPh sb="7" eb="9">
      <t>カツヨウ</t>
    </rPh>
    <phoneticPr fontId="4"/>
  </si>
  <si>
    <t>農地周りの共同活動の強化</t>
    <rPh sb="0" eb="2">
      <t>ノウチ</t>
    </rPh>
    <rPh sb="2" eb="3">
      <t>マワ</t>
    </rPh>
    <rPh sb="5" eb="7">
      <t>キョウドウ</t>
    </rPh>
    <rPh sb="7" eb="9">
      <t>カツドウ</t>
    </rPh>
    <rPh sb="10" eb="12">
      <t>キョウカ</t>
    </rPh>
    <phoneticPr fontId="4"/>
  </si>
  <si>
    <t>地域住民による直営施工</t>
  </si>
  <si>
    <t>地域住民による直営施工</t>
    <rPh sb="0" eb="2">
      <t>チイキ</t>
    </rPh>
    <rPh sb="2" eb="4">
      <t>ジュウミン</t>
    </rPh>
    <rPh sb="7" eb="9">
      <t>チョクエイ</t>
    </rPh>
    <rPh sb="9" eb="11">
      <t>セコウ</t>
    </rPh>
    <phoneticPr fontId="4"/>
  </si>
  <si>
    <t>防災・減災力の強化</t>
  </si>
  <si>
    <t>防災・減災力の強化</t>
    <rPh sb="0" eb="2">
      <t>ボウサイ</t>
    </rPh>
    <rPh sb="3" eb="5">
      <t>ゲンサイ</t>
    </rPh>
    <rPh sb="5" eb="6">
      <t>リョク</t>
    </rPh>
    <rPh sb="7" eb="9">
      <t>キョウカ</t>
    </rPh>
    <phoneticPr fontId="4"/>
  </si>
  <si>
    <t>農村環境保全活動の幅広い展開</t>
  </si>
  <si>
    <t>農村環境保全活動の幅広い展開</t>
    <rPh sb="0" eb="2">
      <t>ノウソン</t>
    </rPh>
    <rPh sb="2" eb="4">
      <t>カンキョウ</t>
    </rPh>
    <rPh sb="4" eb="6">
      <t>ホゼン</t>
    </rPh>
    <rPh sb="6" eb="8">
      <t>カツドウ</t>
    </rPh>
    <rPh sb="9" eb="11">
      <t>ハバヒロ</t>
    </rPh>
    <rPh sb="12" eb="14">
      <t>テンカイ</t>
    </rPh>
    <phoneticPr fontId="4"/>
  </si>
  <si>
    <t>医療・福祉との連携</t>
    <rPh sb="0" eb="2">
      <t>イリョウ</t>
    </rPh>
    <rPh sb="3" eb="5">
      <t>フクシ</t>
    </rPh>
    <rPh sb="7" eb="9">
      <t>レンケイ</t>
    </rPh>
    <phoneticPr fontId="4"/>
  </si>
  <si>
    <t>農村文化の伝承を通じた
農村コミュニティの強化</t>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</si>
  <si>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</si>
  <si>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都道府県、市町村が特に認める活動</t>
    <rPh sb="0" eb="4">
      <t>トドウフケン</t>
    </rPh>
    <rPh sb="5" eb="8">
      <t>シチョウソン</t>
    </rPh>
    <rPh sb="9" eb="10">
      <t>トク</t>
    </rPh>
    <rPh sb="11" eb="12">
      <t>ミト</t>
    </rPh>
    <rPh sb="14" eb="16">
      <t>カツドウ</t>
    </rPh>
    <phoneticPr fontId="4"/>
  </si>
  <si>
    <t>【資源向上活動（施設の長寿命化のための活動）】</t>
    <rPh sb="8" eb="10">
      <t>シセツ</t>
    </rPh>
    <rPh sb="11" eb="15">
      <t>チョウジュミョウカ</t>
    </rPh>
    <phoneticPr fontId="4"/>
  </si>
  <si>
    <t>施設区分</t>
    <rPh sb="0" eb="2">
      <t>シセツ</t>
    </rPh>
    <rPh sb="2" eb="4">
      <t>クブン</t>
    </rPh>
    <phoneticPr fontId="4"/>
  </si>
  <si>
    <t>３（長寿命化）</t>
    <rPh sb="2" eb="6">
      <t>チョウジュミョウカ</t>
    </rPh>
    <phoneticPr fontId="4"/>
  </si>
  <si>
    <t>水路の補修</t>
    <rPh sb="0" eb="2">
      <t>スイロ</t>
    </rPh>
    <rPh sb="3" eb="5">
      <t>ホシュウ</t>
    </rPh>
    <phoneticPr fontId="4"/>
  </si>
  <si>
    <t>水路の破損部分の補修</t>
    <rPh sb="0" eb="2">
      <t>スイロ</t>
    </rPh>
    <rPh sb="3" eb="5">
      <t>ハソン</t>
    </rPh>
    <rPh sb="5" eb="7">
      <t>ブブン</t>
    </rPh>
    <rPh sb="8" eb="10">
      <t>ホシュウ</t>
    </rPh>
    <phoneticPr fontId="4"/>
  </si>
  <si>
    <t>水路の老朽化部分の補修</t>
    <rPh sb="0" eb="2">
      <t>スイロ</t>
    </rPh>
    <rPh sb="3" eb="6">
      <t>ロウキュウカ</t>
    </rPh>
    <rPh sb="6" eb="8">
      <t>ブブン</t>
    </rPh>
    <rPh sb="9" eb="11">
      <t>ホシュウ</t>
    </rPh>
    <phoneticPr fontId="4"/>
  </si>
  <si>
    <t>水路側壁の嵩上げ</t>
    <rPh sb="0" eb="2">
      <t>スイロ</t>
    </rPh>
    <rPh sb="2" eb="4">
      <t>ソクヘキ</t>
    </rPh>
    <rPh sb="5" eb="7">
      <t>カサア</t>
    </rPh>
    <phoneticPr fontId="4"/>
  </si>
  <si>
    <t>U字フリューム等既設水路の再布設</t>
    <rPh sb="1" eb="2">
      <t>ジ</t>
    </rPh>
    <rPh sb="7" eb="8">
      <t>トウ</t>
    </rPh>
    <rPh sb="8" eb="10">
      <t>キセツ</t>
    </rPh>
    <rPh sb="10" eb="12">
      <t>スイロ</t>
    </rPh>
    <rPh sb="13" eb="14">
      <t>サイ</t>
    </rPh>
    <rPh sb="14" eb="16">
      <t>フセツ</t>
    </rPh>
    <phoneticPr fontId="4"/>
  </si>
  <si>
    <t>集水枡、分水枡の補修</t>
    <rPh sb="0" eb="2">
      <t>シュウスイ</t>
    </rPh>
    <rPh sb="2" eb="3">
      <t>マス</t>
    </rPh>
    <rPh sb="4" eb="6">
      <t>ブンスイ</t>
    </rPh>
    <rPh sb="6" eb="7">
      <t>マス</t>
    </rPh>
    <rPh sb="8" eb="10">
      <t>ホシュウ</t>
    </rPh>
    <phoneticPr fontId="4"/>
  </si>
  <si>
    <t>ゲート、ポンプの補修</t>
    <rPh sb="8" eb="10">
      <t>ホシュウ</t>
    </rPh>
    <phoneticPr fontId="4"/>
  </si>
  <si>
    <t>安全施設の補修</t>
    <rPh sb="0" eb="2">
      <t>アンゼン</t>
    </rPh>
    <rPh sb="2" eb="4">
      <t>シセツ</t>
    </rPh>
    <rPh sb="5" eb="7">
      <t>ホシュウ</t>
    </rPh>
    <phoneticPr fontId="4"/>
  </si>
  <si>
    <t>水路の更新等</t>
    <rPh sb="0" eb="2">
      <t>スイロ</t>
    </rPh>
    <rPh sb="3" eb="5">
      <t>コウシン</t>
    </rPh>
    <rPh sb="5" eb="6">
      <t>トウ</t>
    </rPh>
    <phoneticPr fontId="4"/>
  </si>
  <si>
    <t>素掘り水路からコンクリート水路への更新</t>
    <rPh sb="0" eb="2">
      <t>スボ</t>
    </rPh>
    <rPh sb="3" eb="5">
      <t>スイロ</t>
    </rPh>
    <rPh sb="13" eb="15">
      <t>スイロ</t>
    </rPh>
    <rPh sb="17" eb="19">
      <t>コウシン</t>
    </rPh>
    <phoneticPr fontId="4"/>
  </si>
  <si>
    <t>水路の更新</t>
    <rPh sb="0" eb="2">
      <t>スイロ</t>
    </rPh>
    <rPh sb="3" eb="5">
      <t>コウシン</t>
    </rPh>
    <phoneticPr fontId="4"/>
  </si>
  <si>
    <t>ゲート、ポンプの更新</t>
    <rPh sb="8" eb="10">
      <t>コウシン</t>
    </rPh>
    <phoneticPr fontId="4"/>
  </si>
  <si>
    <t>安全施設の設置</t>
    <rPh sb="0" eb="2">
      <t>アンゼン</t>
    </rPh>
    <rPh sb="2" eb="4">
      <t>シセツ</t>
    </rPh>
    <rPh sb="5" eb="7">
      <t>セッチ</t>
    </rPh>
    <phoneticPr fontId="4"/>
  </si>
  <si>
    <t>農道の補修</t>
    <rPh sb="0" eb="2">
      <t>ノウドウ</t>
    </rPh>
    <rPh sb="3" eb="5">
      <t>ホシュウ</t>
    </rPh>
    <phoneticPr fontId="4"/>
  </si>
  <si>
    <t>農道路肩、農道法面の補修</t>
    <rPh sb="0" eb="2">
      <t>ノウドウ</t>
    </rPh>
    <rPh sb="2" eb="4">
      <t>ロカタ</t>
    </rPh>
    <rPh sb="5" eb="7">
      <t>ノウドウ</t>
    </rPh>
    <rPh sb="7" eb="9">
      <t>ノリメン</t>
    </rPh>
    <rPh sb="10" eb="12">
      <t>ホシュウ</t>
    </rPh>
    <phoneticPr fontId="4"/>
  </si>
  <si>
    <t>舗装の打換え（一部）</t>
    <rPh sb="0" eb="2">
      <t>ホソウ</t>
    </rPh>
    <rPh sb="3" eb="4">
      <t>ウ</t>
    </rPh>
    <rPh sb="4" eb="5">
      <t>カ</t>
    </rPh>
    <rPh sb="7" eb="9">
      <t>イチブ</t>
    </rPh>
    <phoneticPr fontId="4"/>
  </si>
  <si>
    <t>農道側溝の補修</t>
    <rPh sb="0" eb="2">
      <t>ノウドウ</t>
    </rPh>
    <rPh sb="2" eb="4">
      <t>ソッコウ</t>
    </rPh>
    <rPh sb="5" eb="7">
      <t>ホシュウ</t>
    </rPh>
    <phoneticPr fontId="4"/>
  </si>
  <si>
    <t>農道の更新等</t>
    <rPh sb="0" eb="2">
      <t>ノウドウ</t>
    </rPh>
    <rPh sb="3" eb="5">
      <t>コウシン</t>
    </rPh>
    <rPh sb="5" eb="6">
      <t>トウ</t>
    </rPh>
    <phoneticPr fontId="4"/>
  </si>
  <si>
    <t>未舗装農道を舗装（砂利、コンクリート、アスファルト）</t>
    <rPh sb="0" eb="1">
      <t>ミ</t>
    </rPh>
    <rPh sb="1" eb="3">
      <t>ホソウ</t>
    </rPh>
    <rPh sb="3" eb="5">
      <t>ノウドウ</t>
    </rPh>
    <rPh sb="6" eb="8">
      <t>ホソウ</t>
    </rPh>
    <rPh sb="9" eb="11">
      <t>ジャリ</t>
    </rPh>
    <phoneticPr fontId="4"/>
  </si>
  <si>
    <t>側溝蓋の設置</t>
    <rPh sb="0" eb="2">
      <t>ソッコウ</t>
    </rPh>
    <rPh sb="2" eb="3">
      <t>フタ</t>
    </rPh>
    <rPh sb="4" eb="6">
      <t>セッチ</t>
    </rPh>
    <phoneticPr fontId="4"/>
  </si>
  <si>
    <t>土側溝をコンクリート側溝に更新</t>
    <rPh sb="0" eb="1">
      <t>ツチ</t>
    </rPh>
    <rPh sb="1" eb="3">
      <t>ソッコウ</t>
    </rPh>
    <rPh sb="10" eb="12">
      <t>ソッコウ</t>
    </rPh>
    <rPh sb="13" eb="15">
      <t>コウシン</t>
    </rPh>
    <phoneticPr fontId="4"/>
  </si>
  <si>
    <t>ため池の補修</t>
    <rPh sb="2" eb="3">
      <t>イケ</t>
    </rPh>
    <rPh sb="4" eb="6">
      <t>ホシュウ</t>
    </rPh>
    <phoneticPr fontId="4"/>
  </si>
  <si>
    <t>洗掘箇所の補修</t>
    <rPh sb="0" eb="1">
      <t>アラ</t>
    </rPh>
    <rPh sb="1" eb="2">
      <t>ホ</t>
    </rPh>
    <rPh sb="2" eb="4">
      <t>カショ</t>
    </rPh>
    <rPh sb="5" eb="7">
      <t>ホシュウ</t>
    </rPh>
    <phoneticPr fontId="4"/>
  </si>
  <si>
    <t>漏水箇所の補修</t>
    <rPh sb="0" eb="2">
      <t>ロウスイ</t>
    </rPh>
    <rPh sb="2" eb="4">
      <t>カショ</t>
    </rPh>
    <rPh sb="5" eb="7">
      <t>ホシュウ</t>
    </rPh>
    <phoneticPr fontId="4"/>
  </si>
  <si>
    <t>取水施設の補修</t>
    <rPh sb="0" eb="2">
      <t>シュスイ</t>
    </rPh>
    <rPh sb="2" eb="4">
      <t>シセツ</t>
    </rPh>
    <rPh sb="5" eb="7">
      <t>ホシュウ</t>
    </rPh>
    <phoneticPr fontId="4"/>
  </si>
  <si>
    <t>洪水吐の補修</t>
    <rPh sb="0" eb="2">
      <t>コウズイ</t>
    </rPh>
    <rPh sb="2" eb="3">
      <t>ハ</t>
    </rPh>
    <rPh sb="4" eb="6">
      <t>ホシュウ</t>
    </rPh>
    <phoneticPr fontId="4"/>
  </si>
  <si>
    <t>ため池（附帯施設）の更新等</t>
    <rPh sb="2" eb="3">
      <t>イケ</t>
    </rPh>
    <rPh sb="4" eb="6">
      <t>フタイ</t>
    </rPh>
    <rPh sb="6" eb="8">
      <t>シセツ</t>
    </rPh>
    <rPh sb="10" eb="12">
      <t>コウシン</t>
    </rPh>
    <rPh sb="12" eb="13">
      <t>トウ</t>
    </rPh>
    <phoneticPr fontId="4"/>
  </si>
  <si>
    <t>ゲート・バルブの更新</t>
    <rPh sb="8" eb="10">
      <t>コウシン</t>
    </rPh>
    <phoneticPr fontId="4"/>
  </si>
  <si>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</si>
  <si>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</si>
  <si>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</si>
  <si>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</si>
  <si>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</si>
  <si>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</si>
  <si>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</si>
  <si>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</si>
  <si>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</si>
  <si>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</si>
  <si>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</si>
  <si>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</si>
  <si>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</si>
  <si>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</si>
  <si>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</si>
  <si>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</si>
  <si>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</si>
  <si>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</si>
  <si>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</si>
  <si>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</si>
  <si>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</si>
  <si>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</si>
  <si>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</si>
  <si>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</si>
  <si>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</si>
  <si>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</si>
  <si>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</si>
  <si>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</si>
  <si>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</si>
  <si>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</si>
  <si>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</si>
  <si>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</si>
  <si>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</si>
  <si>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</si>
  <si>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</si>
  <si>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</si>
  <si>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</si>
  <si>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</si>
  <si>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</si>
  <si>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</si>
  <si>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</si>
  <si>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</si>
  <si>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</si>
  <si>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</si>
  <si>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</si>
  <si>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</si>
  <si>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</si>
  <si>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</si>
  <si>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</si>
  <si>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</si>
  <si>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</si>
  <si>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</si>
  <si>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4"/>
  </si>
  <si>
    <t>点検・計画策定</t>
    <rPh sb="0" eb="2">
      <t>テンケン</t>
    </rPh>
    <rPh sb="3" eb="5">
      <t>ケイカク</t>
    </rPh>
    <rPh sb="5" eb="7">
      <t>サクテイ</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</si>
  <si>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</si>
  <si>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</si>
  <si>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</si>
  <si>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</si>
  <si>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</si>
  <si>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</si>
  <si>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</si>
  <si>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</si>
  <si>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</si>
  <si>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</si>
  <si>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</si>
  <si>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</si>
  <si>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</si>
  <si>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</si>
  <si>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</si>
  <si>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</si>
  <si>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</si>
  <si>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</si>
  <si>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</si>
  <si>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</si>
  <si>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</si>
  <si>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</si>
  <si>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</si>
  <si>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</si>
  <si>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</si>
  <si>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</si>
  <si>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</si>
  <si>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</si>
  <si>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</si>
  <si>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</si>
  <si>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</si>
  <si>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</si>
  <si>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</si>
  <si>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</si>
  <si>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</si>
  <si>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</si>
  <si>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</si>
  <si>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</si>
  <si>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</si>
  <si>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</si>
  <si>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</si>
  <si>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</si>
  <si>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</si>
  <si>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</si>
  <si>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</si>
  <si>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</si>
  <si>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</si>
  <si>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</si>
  <si>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</si>
  <si>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</si>
  <si>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</si>
  <si>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</si>
  <si>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</si>
  <si>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</si>
  <si>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</si>
  <si>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</si>
  <si>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</si>
  <si>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</si>
  <si>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</si>
  <si>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</si>
  <si>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</si>
  <si>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</si>
  <si>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</si>
  <si>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</si>
  <si>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</si>
  <si>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</si>
  <si>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</si>
  <si>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</si>
  <si>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</si>
  <si>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</si>
  <si>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</si>
  <si>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</si>
  <si>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</si>
  <si>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</si>
  <si>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</si>
  <si>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</si>
  <si>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</si>
  <si>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</si>
  <si>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</si>
  <si>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</si>
  <si>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</si>
  <si>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</si>
  <si>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</si>
  <si>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</si>
  <si>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</si>
  <si>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</si>
  <si>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</si>
  <si>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</si>
  <si>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</si>
  <si>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</si>
  <si>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</si>
  <si>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</si>
  <si>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</si>
  <si>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</si>
  <si>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</si>
  <si>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</si>
  <si>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</si>
  <si>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</si>
  <si>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</si>
  <si>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</si>
  <si>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</si>
  <si>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</si>
  <si>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</si>
  <si>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</si>
  <si>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</si>
  <si>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</si>
  <si>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</si>
  <si>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</si>
  <si>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</si>
  <si>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</si>
  <si>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</si>
  <si>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</si>
  <si>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</si>
  <si>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</si>
  <si>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</si>
  <si>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</si>
  <si>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</si>
  <si>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</si>
  <si>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</si>
  <si>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</si>
  <si>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</si>
  <si>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</si>
  <si>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</si>
  <si>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</si>
  <si>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</si>
  <si>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</si>
  <si>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</si>
  <si>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</si>
  <si>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</si>
  <si>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</si>
  <si>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</si>
  <si>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</si>
  <si>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</si>
  <si>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xml:space="preserve"> </t>
  </si>
  <si>
    <t>参加者氏名</t>
    <rPh sb="0" eb="3">
      <t>サンカシャ</t>
    </rPh>
    <rPh sb="3" eb="5">
      <t>シメイ</t>
    </rPh>
    <phoneticPr fontId="27"/>
  </si>
  <si>
    <t>区分</t>
    <rPh sb="0" eb="2">
      <t>クブン</t>
    </rPh>
    <phoneticPr fontId="27"/>
  </si>
  <si>
    <t>備考</t>
    <rPh sb="0" eb="2">
      <t>ビコウ</t>
    </rPh>
    <phoneticPr fontId="27"/>
  </si>
  <si>
    <t>農業者</t>
  </si>
  <si>
    <t>農業者以外</t>
  </si>
  <si>
    <t>NO.</t>
    <phoneticPr fontId="27"/>
  </si>
  <si>
    <t>活動組織名</t>
    <rPh sb="0" eb="2">
      <t>カツドウ</t>
    </rPh>
    <rPh sb="2" eb="5">
      <t>ソシキメイ</t>
    </rPh>
    <phoneticPr fontId="4"/>
  </si>
  <si>
    <t>実施年月日</t>
    <rPh sb="0" eb="2">
      <t>ジッシ</t>
    </rPh>
    <rPh sb="2" eb="3">
      <t>ネン</t>
    </rPh>
    <rPh sb="3" eb="5">
      <t>ガッピ</t>
    </rPh>
    <phoneticPr fontId="4"/>
  </si>
  <si>
    <t>～</t>
    <phoneticPr fontId="4"/>
  </si>
  <si>
    <t>　時間</t>
    <rPh sb="1" eb="3">
      <t>ジカン</t>
    </rPh>
    <phoneticPr fontId="4"/>
  </si>
  <si>
    <t>活動参加者</t>
    <rPh sb="0" eb="2">
      <t>カツドウ</t>
    </rPh>
    <rPh sb="2" eb="5">
      <t>サンカシャ</t>
    </rPh>
    <phoneticPr fontId="4"/>
  </si>
  <si>
    <t>氏名</t>
    <rPh sb="0" eb="2">
      <t>シメイ</t>
    </rPh>
    <phoneticPr fontId="4"/>
  </si>
  <si>
    <t>日当</t>
    <rPh sb="0" eb="2">
      <t>ニットウ</t>
    </rPh>
    <phoneticPr fontId="4"/>
  </si>
  <si>
    <t>参加</t>
    <rPh sb="0" eb="2">
      <t>サンカ</t>
    </rPh>
    <phoneticPr fontId="4"/>
  </si>
  <si>
    <t>○</t>
  </si>
  <si>
    <t>農業者：</t>
    <rPh sb="0" eb="3">
      <t>ノウギョウシャ</t>
    </rPh>
    <phoneticPr fontId="4"/>
  </si>
  <si>
    <t>農業者以外：</t>
    <rPh sb="0" eb="3">
      <t>ノウギョウシャ</t>
    </rPh>
    <rPh sb="3" eb="5">
      <t>イガイ</t>
    </rPh>
    <phoneticPr fontId="27"/>
  </si>
  <si>
    <t>日当合計：</t>
    <rPh sb="0" eb="2">
      <t>ニットウ</t>
    </rPh>
    <rPh sb="2" eb="4">
      <t>ゴウケイ</t>
    </rPh>
    <phoneticPr fontId="4"/>
  </si>
  <si>
    <t>活動写真貼付欄</t>
    <rPh sb="0" eb="2">
      <t>カツドウ</t>
    </rPh>
    <rPh sb="2" eb="4">
      <t>シャシン</t>
    </rPh>
    <rPh sb="4" eb="5">
      <t>ハ</t>
    </rPh>
    <rPh sb="5" eb="6">
      <t>ツ</t>
    </rPh>
    <rPh sb="6" eb="7">
      <t>ラン</t>
    </rPh>
    <phoneticPr fontId="4"/>
  </si>
  <si>
    <t>活動に要した経費</t>
    <rPh sb="0" eb="2">
      <t>カツドウ</t>
    </rPh>
    <rPh sb="3" eb="4">
      <t>ヨウ</t>
    </rPh>
    <rPh sb="6" eb="8">
      <t>ケイヒ</t>
    </rPh>
    <phoneticPr fontId="4"/>
  </si>
  <si>
    <t>領収番号</t>
    <rPh sb="0" eb="2">
      <t>リョウシュウ</t>
    </rPh>
    <rPh sb="2" eb="4">
      <t>バンゴウ</t>
    </rPh>
    <phoneticPr fontId="4"/>
  </si>
  <si>
    <t>No</t>
    <phoneticPr fontId="27"/>
  </si>
  <si>
    <t>内休憩時間</t>
    <rPh sb="0" eb="1">
      <t>ウチ</t>
    </rPh>
    <rPh sb="1" eb="3">
      <t>キュウケイ</t>
    </rPh>
    <rPh sb="3" eb="5">
      <t>ジカン</t>
    </rPh>
    <phoneticPr fontId="3"/>
  </si>
  <si>
    <t>日当集計</t>
  </si>
  <si>
    <t>○○活動組織</t>
    <rPh sb="2" eb="4">
      <t>カツドウ</t>
    </rPh>
    <rPh sb="4" eb="6">
      <t>ソシキ</t>
    </rPh>
    <phoneticPr fontId="27"/>
  </si>
  <si>
    <t>安芸　太郎</t>
    <rPh sb="0" eb="2">
      <t>アキ</t>
    </rPh>
    <rPh sb="3" eb="5">
      <t>タロウ</t>
    </rPh>
    <phoneticPr fontId="3"/>
  </si>
  <si>
    <t>安芸　次郎</t>
    <rPh sb="0" eb="2">
      <t>アキ</t>
    </rPh>
    <rPh sb="3" eb="5">
      <t>ジロウ</t>
    </rPh>
    <phoneticPr fontId="3"/>
  </si>
  <si>
    <t>安芸　三郎</t>
    <rPh sb="0" eb="2">
      <t>アキ</t>
    </rPh>
    <rPh sb="3" eb="5">
      <t>サブロウ</t>
    </rPh>
    <phoneticPr fontId="3"/>
  </si>
  <si>
    <t>安芸　太郎</t>
    <rPh sb="0" eb="2">
      <t>アキ</t>
    </rPh>
    <rPh sb="3" eb="5">
      <t>タロウ</t>
    </rPh>
    <phoneticPr fontId="3"/>
  </si>
  <si>
    <t>安芸　次郎</t>
    <rPh sb="0" eb="2">
      <t>アキ</t>
    </rPh>
    <rPh sb="3" eb="5">
      <t>ジロウ</t>
    </rPh>
    <phoneticPr fontId="3"/>
  </si>
  <si>
    <t>安芸　三郎</t>
    <rPh sb="0" eb="2">
      <t>アキ</t>
    </rPh>
    <rPh sb="3" eb="5">
      <t>サブロウ</t>
    </rPh>
    <phoneticPr fontId="3"/>
  </si>
  <si>
    <t>※色塗りがしてあるセルは数式があるため、変更しないでください。</t>
    <rPh sb="1" eb="3">
      <t>イロヌ</t>
    </rPh>
    <rPh sb="12" eb="14">
      <t>スウシキ</t>
    </rPh>
    <rPh sb="20" eb="22">
      <t>ヘンコウ</t>
    </rPh>
    <phoneticPr fontId="3"/>
  </si>
  <si>
    <t>参加者名簿を入力後、コピーし原本として作業前のファイルを保管しておいてください。</t>
    <rPh sb="0" eb="3">
      <t>サンカシャ</t>
    </rPh>
    <rPh sb="3" eb="5">
      <t>メイボ</t>
    </rPh>
    <rPh sb="6" eb="8">
      <t>ニュウリョク</t>
    </rPh>
    <rPh sb="8" eb="9">
      <t>ゴ</t>
    </rPh>
    <rPh sb="14" eb="16">
      <t>ゲンポン</t>
    </rPh>
    <rPh sb="19" eb="21">
      <t>サギョウ</t>
    </rPh>
    <rPh sb="21" eb="22">
      <t>マエ</t>
    </rPh>
    <rPh sb="28" eb="30">
      <t>ホカン</t>
    </rPh>
    <phoneticPr fontId="3"/>
  </si>
  <si>
    <t>作業日報の入力は、コピーしたファイルで行ってください。</t>
    <rPh sb="0" eb="2">
      <t>サギョウ</t>
    </rPh>
    <rPh sb="2" eb="4">
      <t>ニッポウ</t>
    </rPh>
    <rPh sb="5" eb="7">
      <t>ニュウリョク</t>
    </rPh>
    <rPh sb="19" eb="20">
      <t>オコナ</t>
    </rPh>
    <phoneticPr fontId="3"/>
  </si>
  <si>
    <t>作業日報が不足する場合は、原本ファイルをコピーし、新たなファイルに作業日報を入力してください。</t>
    <rPh sb="0" eb="2">
      <t>サギョウ</t>
    </rPh>
    <rPh sb="2" eb="4">
      <t>ニッポウ</t>
    </rPh>
    <rPh sb="5" eb="7">
      <t>フソク</t>
    </rPh>
    <rPh sb="9" eb="11">
      <t>バアイ</t>
    </rPh>
    <rPh sb="13" eb="15">
      <t>ゲンポン</t>
    </rPh>
    <rPh sb="25" eb="26">
      <t>アラ</t>
    </rPh>
    <rPh sb="33" eb="35">
      <t>サギョウ</t>
    </rPh>
    <rPh sb="35" eb="37">
      <t>ニッポウ</t>
    </rPh>
    <rPh sb="38" eb="40">
      <t>ニュウリョク</t>
    </rPh>
    <phoneticPr fontId="3"/>
  </si>
  <si>
    <t>①年度を入力</t>
    <rPh sb="1" eb="3">
      <t>ネンド</t>
    </rPh>
    <rPh sb="4" eb="6">
      <t>ニュウリョク</t>
    </rPh>
    <phoneticPr fontId="3"/>
  </si>
  <si>
    <t>②活動組織名を入力（No.1のみ）</t>
    <rPh sb="1" eb="3">
      <t>カツドウ</t>
    </rPh>
    <rPh sb="3" eb="5">
      <t>ソシキ</t>
    </rPh>
    <rPh sb="5" eb="6">
      <t>メイ</t>
    </rPh>
    <rPh sb="7" eb="9">
      <t>ニュウリョク</t>
    </rPh>
    <phoneticPr fontId="3"/>
  </si>
  <si>
    <t>③実施年月日を入力</t>
    <rPh sb="1" eb="3">
      <t>ジッシ</t>
    </rPh>
    <rPh sb="3" eb="6">
      <t>ネンガッピ</t>
    </rPh>
    <rPh sb="7" eb="9">
      <t>ニュウリョク</t>
    </rPh>
    <phoneticPr fontId="3"/>
  </si>
  <si>
    <t>④実施時間及び内休憩時間を入力（○：○で入力（半角））</t>
    <rPh sb="1" eb="3">
      <t>ジッシ</t>
    </rPh>
    <rPh sb="3" eb="5">
      <t>ジカン</t>
    </rPh>
    <rPh sb="5" eb="6">
      <t>オヨ</t>
    </rPh>
    <rPh sb="7" eb="8">
      <t>ウチ</t>
    </rPh>
    <rPh sb="8" eb="10">
      <t>キュウケイ</t>
    </rPh>
    <rPh sb="10" eb="12">
      <t>ジカン</t>
    </rPh>
    <rPh sb="13" eb="15">
      <t>ニュウリョク</t>
    </rPh>
    <rPh sb="20" eb="22">
      <t>ニュウリョク</t>
    </rPh>
    <rPh sb="23" eb="25">
      <t>ハンカク</t>
    </rPh>
    <phoneticPr fontId="3"/>
  </si>
  <si>
    <t>⑤実施した取り組みを【取組番号表】シートの取組番号から選択して入力（３つまで）3つ以上ある場合は、次の作業日報に入力</t>
    <rPh sb="1" eb="3">
      <t>ジッシ</t>
    </rPh>
    <rPh sb="5" eb="6">
      <t>ト</t>
    </rPh>
    <rPh sb="7" eb="8">
      <t>ク</t>
    </rPh>
    <rPh sb="11" eb="13">
      <t>トリクミ</t>
    </rPh>
    <rPh sb="13" eb="15">
      <t>バンゴウ</t>
    </rPh>
    <rPh sb="15" eb="16">
      <t>ヒョウ</t>
    </rPh>
    <rPh sb="21" eb="23">
      <t>トリクミ</t>
    </rPh>
    <rPh sb="23" eb="25">
      <t>バンゴウ</t>
    </rPh>
    <rPh sb="27" eb="29">
      <t>センタク</t>
    </rPh>
    <rPh sb="31" eb="33">
      <t>ニュウリョク</t>
    </rPh>
    <rPh sb="41" eb="43">
      <t>イジョウ</t>
    </rPh>
    <rPh sb="45" eb="47">
      <t>バアイ</t>
    </rPh>
    <rPh sb="49" eb="50">
      <t>ツギ</t>
    </rPh>
    <rPh sb="51" eb="53">
      <t>サギョウ</t>
    </rPh>
    <rPh sb="53" eb="55">
      <t>ニッポウ</t>
    </rPh>
    <rPh sb="56" eb="58">
      <t>ニュウリョク</t>
    </rPh>
    <phoneticPr fontId="3"/>
  </si>
  <si>
    <t>⑥実施した取り組みの具体的な活動内容を記載</t>
    <rPh sb="1" eb="3">
      <t>ジッシ</t>
    </rPh>
    <rPh sb="5" eb="6">
      <t>ト</t>
    </rPh>
    <rPh sb="7" eb="8">
      <t>ク</t>
    </rPh>
    <rPh sb="10" eb="13">
      <t>グタイテキ</t>
    </rPh>
    <rPh sb="14" eb="16">
      <t>カツドウ</t>
    </rPh>
    <rPh sb="16" eb="18">
      <t>ナイヨウ</t>
    </rPh>
    <rPh sb="19" eb="21">
      <t>キサイ</t>
    </rPh>
    <phoneticPr fontId="3"/>
  </si>
  <si>
    <t>⑦活動参加者を入力（参加者名簿からプルダウンで選択）、日当の支払いがある場合は日当を入力、参加した者には参加欄に「○」を入力。</t>
    <rPh sb="1" eb="3">
      <t>カツドウ</t>
    </rPh>
    <rPh sb="3" eb="6">
      <t>サンカシャ</t>
    </rPh>
    <rPh sb="7" eb="9">
      <t>ニュウリョク</t>
    </rPh>
    <rPh sb="10" eb="13">
      <t>サンカシャ</t>
    </rPh>
    <rPh sb="13" eb="15">
      <t>メイボ</t>
    </rPh>
    <rPh sb="23" eb="25">
      <t>センタク</t>
    </rPh>
    <rPh sb="27" eb="29">
      <t>ニットウ</t>
    </rPh>
    <rPh sb="30" eb="32">
      <t>シハラ</t>
    </rPh>
    <rPh sb="36" eb="38">
      <t>バアイ</t>
    </rPh>
    <rPh sb="39" eb="41">
      <t>ニットウ</t>
    </rPh>
    <rPh sb="42" eb="44">
      <t>ニュウリョク</t>
    </rPh>
    <rPh sb="45" eb="47">
      <t>サンカ</t>
    </rPh>
    <rPh sb="49" eb="50">
      <t>シャ</t>
    </rPh>
    <rPh sb="52" eb="54">
      <t>サンカ</t>
    </rPh>
    <rPh sb="54" eb="55">
      <t>ラン</t>
    </rPh>
    <rPh sb="60" eb="62">
      <t>ニュウリョク</t>
    </rPh>
    <phoneticPr fontId="3"/>
  </si>
  <si>
    <t>⑧写真がある場合は写真を貼り付け</t>
    <rPh sb="1" eb="3">
      <t>シャシン</t>
    </rPh>
    <rPh sb="6" eb="8">
      <t>バアイ</t>
    </rPh>
    <rPh sb="9" eb="11">
      <t>シャシン</t>
    </rPh>
    <rPh sb="12" eb="13">
      <t>ハ</t>
    </rPh>
    <rPh sb="14" eb="15">
      <t>ツ</t>
    </rPh>
    <phoneticPr fontId="3"/>
  </si>
  <si>
    <t>年度多面的機能支払交付金に係る作業日報</t>
    <phoneticPr fontId="3"/>
  </si>
  <si>
    <t>令和</t>
    <rPh sb="0" eb="2">
      <t>レイワ</t>
    </rPh>
    <phoneticPr fontId="4"/>
  </si>
  <si>
    <t>作業日報は60日分しか入力できません。</t>
    <rPh sb="0" eb="2">
      <t>サギョウ</t>
    </rPh>
    <rPh sb="2" eb="4">
      <t>ニッポウ</t>
    </rPh>
    <rPh sb="7" eb="8">
      <t>ニチ</t>
    </rPh>
    <rPh sb="8" eb="9">
      <t>ブン</t>
    </rPh>
    <rPh sb="11" eb="13">
      <t>ニュウリョク</t>
    </rPh>
    <phoneticPr fontId="3"/>
  </si>
  <si>
    <t>↓</t>
    <phoneticPr fontId="3"/>
  </si>
  <si>
    <t>○</t>
    <phoneticPr fontId="3"/>
  </si>
  <si>
    <t>○</t>
    <phoneticPr fontId="3"/>
  </si>
  <si>
    <t>印刷前</t>
    <rPh sb="0" eb="2">
      <t>インサツ</t>
    </rPh>
    <rPh sb="2" eb="3">
      <t>マエ</t>
    </rPh>
    <phoneticPr fontId="3"/>
  </si>
  <si>
    <t>（様式第１－7号）</t>
    <rPh sb="1" eb="3">
      <t>ヨウシキ</t>
    </rPh>
    <rPh sb="3" eb="4">
      <t>ダイ</t>
    </rPh>
    <rPh sb="7" eb="8">
      <t>ゴウ</t>
    </rPh>
    <phoneticPr fontId="4"/>
  </si>
  <si>
    <t>多面的機能支払交付金 金銭出納簿</t>
    <phoneticPr fontId="4"/>
  </si>
  <si>
    <t>組織名：</t>
    <rPh sb="0" eb="3">
      <t>ソシキメイ</t>
    </rPh>
    <phoneticPr fontId="33"/>
  </si>
  <si>
    <t>★「分類」欄は、分類番号（１～８）から選択してください。</t>
    <rPh sb="2" eb="4">
      <t>ブンルイ</t>
    </rPh>
    <rPh sb="5" eb="6">
      <t>ラン</t>
    </rPh>
    <rPh sb="8" eb="10">
      <t>ブンルイ</t>
    </rPh>
    <rPh sb="10" eb="12">
      <t>バンゴウ</t>
    </rPh>
    <rPh sb="19" eb="21">
      <t>センタク</t>
    </rPh>
    <phoneticPr fontId="33"/>
  </si>
  <si>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33"/>
  </si>
  <si>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33"/>
  </si>
  <si>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33"/>
  </si>
  <si>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</si>
  <si>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</si>
  <si>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</si>
  <si>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</si>
  <si>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</si>
  <si>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</si>
  <si>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</si>
  <si>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</si>
  <si>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</si>
  <si>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</si>
  <si>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33"/>
  </si>
  <si>
    <t>この線より上に行を挿入してください。（黄色のセル以外は数式があるため追加した行の上のセルをコピーしてください）</t>
    <rPh sb="2" eb="3">
      <t>セン</t>
    </rPh>
    <rPh sb="5" eb="6">
      <t>ウエ</t>
    </rPh>
    <rPh sb="7" eb="8">
      <t>ギョウ</t>
    </rPh>
    <rPh sb="9" eb="11">
      <t>ソウニュウ</t>
    </rPh>
    <rPh sb="19" eb="21">
      <t>キイロ</t>
    </rPh>
    <rPh sb="24" eb="26">
      <t>イガイ</t>
    </rPh>
    <rPh sb="27" eb="29">
      <t>スウシキ</t>
    </rPh>
    <rPh sb="34" eb="36">
      <t>ツイカ</t>
    </rPh>
    <rPh sb="38" eb="39">
      <t>ギョウ</t>
    </rPh>
    <rPh sb="40" eb="41">
      <t>ウエ</t>
    </rPh>
    <phoneticPr fontId="33"/>
  </si>
  <si>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</si>
  <si>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</si>
  <si>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</si>
  <si>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</si>
  <si>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33"/>
  </si>
  <si>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</si>
  <si>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</si>
  <si>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</si>
  <si>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</si>
  <si>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</si>
  <si>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</si>
  <si>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</si>
  <si>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※「分類」には、下表を参考に該当する費目の番号を記入します。</t>
    <rPh sb="2" eb="4">
      <t>ブンルイ</t>
    </rPh>
    <rPh sb="8" eb="10">
      <t>カヒョウ</t>
    </rPh>
    <rPh sb="11" eb="13">
      <t>サンコウ</t>
    </rPh>
    <rPh sb="14" eb="16">
      <t>ガイトウ</t>
    </rPh>
    <rPh sb="18" eb="20">
      <t>ヒモク</t>
    </rPh>
    <rPh sb="21" eb="23">
      <t>バンゴウ</t>
    </rPh>
    <rPh sb="24" eb="26">
      <t>キニュウ</t>
    </rPh>
    <phoneticPr fontId="33"/>
  </si>
  <si>
    <t>番号</t>
    <rPh sb="0" eb="2">
      <t>バンゴウ</t>
    </rPh>
    <phoneticPr fontId="33"/>
  </si>
  <si>
    <t>費目</t>
    <rPh sb="0" eb="2">
      <t>ヒモク</t>
    </rPh>
    <phoneticPr fontId="33"/>
  </si>
  <si>
    <t>内　　　容　       （例）</t>
    <rPh sb="0" eb="1">
      <t>ウチ</t>
    </rPh>
    <rPh sb="4" eb="5">
      <t>カタチ</t>
    </rPh>
    <rPh sb="14" eb="15">
      <t>レイ</t>
    </rPh>
    <phoneticPr fontId="33"/>
  </si>
  <si>
    <t>前年度持越</t>
    <rPh sb="0" eb="3">
      <t>ゼンネンド</t>
    </rPh>
    <rPh sb="3" eb="5">
      <t>モチコシ</t>
    </rPh>
    <phoneticPr fontId="4"/>
  </si>
  <si>
    <t>前年度からの持越金</t>
    <rPh sb="0" eb="3">
      <t>ゼンネンド</t>
    </rPh>
    <rPh sb="6" eb="8">
      <t>モチコシ</t>
    </rPh>
    <rPh sb="8" eb="9">
      <t>キン</t>
    </rPh>
    <phoneticPr fontId="33"/>
  </si>
  <si>
    <t>交付金</t>
    <rPh sb="0" eb="3">
      <t>コウフキン</t>
    </rPh>
    <phoneticPr fontId="4"/>
  </si>
  <si>
    <t>農地維持支払交付金、資源向上支払交付金（共同）、資源向上支払交付金（長寿命化）</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33"/>
  </si>
  <si>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</si>
  <si>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33"/>
  </si>
  <si>
    <t>日当</t>
    <rPh sb="0" eb="2">
      <t>ニットウ</t>
    </rPh>
    <phoneticPr fontId="33"/>
  </si>
  <si>
    <t>活動参加者に対して支払った日当</t>
    <rPh sb="0" eb="2">
      <t>カツドウ</t>
    </rPh>
    <rPh sb="2" eb="5">
      <t>サンカシャ</t>
    </rPh>
    <rPh sb="6" eb="7">
      <t>タイ</t>
    </rPh>
    <rPh sb="9" eb="11">
      <t>シハラ</t>
    </rPh>
    <rPh sb="13" eb="15">
      <t>ニットウ</t>
    </rPh>
    <phoneticPr fontId="33"/>
  </si>
  <si>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</si>
  <si>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33"/>
  </si>
  <si>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</si>
  <si>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33"/>
  </si>
  <si>
    <t>その他支出</t>
    <rPh sb="2" eb="3">
      <t>タ</t>
    </rPh>
    <rPh sb="3" eb="5">
      <t>シシュツ</t>
    </rPh>
    <phoneticPr fontId="4"/>
  </si>
  <si>
    <t>返還</t>
    <rPh sb="0" eb="2">
      <t>ヘンカン</t>
    </rPh>
    <phoneticPr fontId="4"/>
  </si>
  <si>
    <t>返還金</t>
    <rPh sb="0" eb="2">
      <t>ヘンカン</t>
    </rPh>
    <rPh sb="2" eb="3">
      <t>キン</t>
    </rPh>
    <phoneticPr fontId="33"/>
  </si>
  <si>
    <t>（様式第1－８号）</t>
    <rPh sb="3" eb="4">
      <t>ダイ</t>
    </rPh>
    <rPh sb="7" eb="8">
      <t>ゴウ</t>
    </rPh>
    <phoneticPr fontId="4"/>
  </si>
  <si>
    <t>長　様</t>
    <rPh sb="0" eb="1">
      <t>チョウ</t>
    </rPh>
    <rPh sb="2" eb="3">
      <t>サマ</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</si>
  <si>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</si>
  <si>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（別添）</t>
    <rPh sb="1" eb="3">
      <t>ベッテン</t>
    </rPh>
    <phoneticPr fontId="4"/>
  </si>
  <si>
    <t>多面的機能支払交付金に係る実施状況報告書</t>
  </si>
  <si>
    <t>組織名称</t>
    <rPh sb="0" eb="2">
      <t>ソシキ</t>
    </rPh>
    <rPh sb="2" eb="4">
      <t>メイショウ</t>
    </rPh>
    <phoneticPr fontId="4"/>
  </si>
  <si>
    <t>収入の部</t>
    <rPh sb="0" eb="2">
      <t>シュウニュウ</t>
    </rPh>
    <rPh sb="3" eb="4">
      <t>ブ</t>
    </rPh>
    <phoneticPr fontId="4"/>
  </si>
  <si>
    <t>項　　目</t>
    <rPh sb="0" eb="1">
      <t>コウ</t>
    </rPh>
    <rPh sb="3" eb="4">
      <t>メ</t>
    </rPh>
    <phoneticPr fontId="4"/>
  </si>
  <si>
    <t>金額</t>
    <rPh sb="0" eb="1">
      <t>キン</t>
    </rPh>
    <rPh sb="1" eb="2">
      <t>ガク</t>
    </rPh>
    <phoneticPr fontId="4"/>
  </si>
  <si>
    <t>備　考</t>
    <rPh sb="0" eb="1">
      <t>ソナエ</t>
    </rPh>
    <rPh sb="2" eb="3">
      <t>コウ</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</si>
  <si>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</si>
  <si>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</si>
  <si>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</si>
  <si>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資源向上（長寿命化）交付金</t>
    <rPh sb="0" eb="2">
      <t>シゲン</t>
    </rPh>
    <rPh sb="2" eb="4">
      <t>コウジョウ</t>
    </rPh>
    <rPh sb="5" eb="9">
      <t>チョウジュミョウカ</t>
    </rPh>
    <rPh sb="10" eb="13">
      <t>コウフキン</t>
    </rPh>
    <phoneticPr fontId="4"/>
  </si>
  <si>
    <t>　合　　　計</t>
    <rPh sb="1" eb="2">
      <t>ゴウ</t>
    </rPh>
    <rPh sb="5" eb="6">
      <t>ケイ</t>
    </rPh>
    <phoneticPr fontId="4"/>
  </si>
  <si>
    <t>支出の部</t>
    <rPh sb="0" eb="2">
      <t>シシュツ</t>
    </rPh>
    <rPh sb="3" eb="4">
      <t>ブ</t>
    </rPh>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</si>
  <si>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</si>
  <si>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その他</t>
    <rPh sb="2" eb="3">
      <t>ホカ</t>
    </rPh>
    <phoneticPr fontId="4"/>
  </si>
  <si>
    <t>支出総額（資源向上（長寿命化））</t>
    <rPh sb="0" eb="2">
      <t>シシュツ</t>
    </rPh>
    <rPh sb="2" eb="4">
      <t>ソウガク</t>
    </rPh>
    <rPh sb="5" eb="7">
      <t>シゲン</t>
    </rPh>
    <rPh sb="7" eb="9">
      <t>コウジョウ</t>
    </rPh>
    <rPh sb="10" eb="14">
      <t>チョウジュミョウカ</t>
    </rPh>
    <phoneticPr fontId="4"/>
  </si>
  <si>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</si>
  <si>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</si>
  <si>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</si>
  <si>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</si>
  <si>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</si>
  <si>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</si>
  <si>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</si>
  <si>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開催日</t>
    <rPh sb="0" eb="3">
      <t>カイサイビ</t>
    </rPh>
    <phoneticPr fontId="4"/>
  </si>
  <si>
    <t>２．組織の広域化・体制強化の状況</t>
    <rPh sb="2" eb="4">
      <t>ソシキ</t>
    </rPh>
    <rPh sb="5" eb="8">
      <t>コウイキカ</t>
    </rPh>
    <rPh sb="9" eb="11">
      <t>タイセイ</t>
    </rPh>
    <rPh sb="11" eb="13">
      <t>キョウカ</t>
    </rPh>
    <rPh sb="14" eb="16">
      <t>ジョウキョウ</t>
    </rPh>
    <phoneticPr fontId="4"/>
  </si>
  <si>
    <t>２．組織の広域化・体制強化の計画</t>
    <rPh sb="2" eb="4">
      <t>ソシキ</t>
    </rPh>
    <rPh sb="5" eb="8">
      <t>コウイキカ</t>
    </rPh>
    <rPh sb="9" eb="11">
      <t>タイセイ</t>
    </rPh>
    <rPh sb="11" eb="13">
      <t>キョウカ</t>
    </rPh>
    <rPh sb="14" eb="16">
      <t>ケイカク</t>
    </rPh>
    <phoneticPr fontId="4"/>
  </si>
  <si>
    <t>下記にあてはまる場合は○を記入してください。</t>
    <rPh sb="0" eb="2">
      <t>カキ</t>
    </rPh>
    <rPh sb="8" eb="10">
      <t>バアイ</t>
    </rPh>
    <rPh sb="13" eb="15">
      <t>キニュウ</t>
    </rPh>
    <phoneticPr fontId="4"/>
  </si>
  <si>
    <t>広域活動組織</t>
    <rPh sb="0" eb="2">
      <t>コウイキ</t>
    </rPh>
    <rPh sb="2" eb="4">
      <t>カツドウ</t>
    </rPh>
    <rPh sb="4" eb="6">
      <t>ソシキ</t>
    </rPh>
    <phoneticPr fontId="4"/>
  </si>
  <si>
    <t>特定非営利活動法人</t>
    <rPh sb="0" eb="2">
      <t>トクテイ</t>
    </rPh>
    <rPh sb="2" eb="5">
      <t>ヒエイリ</t>
    </rPh>
    <rPh sb="5" eb="7">
      <t>カツドウ</t>
    </rPh>
    <rPh sb="7" eb="9">
      <t>ホウジン</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</si>
  <si>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</si>
  <si>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</si>
  <si>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</si>
  <si>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（１）農地維持支払</t>
    <rPh sb="3" eb="5">
      <t>ノウチ</t>
    </rPh>
    <rPh sb="5" eb="7">
      <t>イジ</t>
    </rPh>
    <rPh sb="7" eb="9">
      <t>シハライ</t>
    </rPh>
    <phoneticPr fontId="4"/>
  </si>
  <si>
    <t>農地維持支払交付金の交付を受けずに活動を実施した場合も記入してください。</t>
    <rPh sb="17" eb="19">
      <t>カツドウ</t>
    </rPh>
    <phoneticPr fontId="4"/>
  </si>
  <si>
    <t>計画</t>
    <rPh sb="0" eb="2">
      <t>ケイカク</t>
    </rPh>
    <phoneticPr fontId="4"/>
  </si>
  <si>
    <t>実施</t>
    <rPh sb="0" eb="2">
      <t>ジッシ</t>
    </rPh>
    <phoneticPr fontId="4"/>
  </si>
  <si>
    <t>備考</t>
    <rPh sb="0" eb="2">
      <t>ビコウ</t>
    </rPh>
    <phoneticPr fontId="4"/>
  </si>
  <si>
    <t>地域資源の基礎的な保全活動</t>
    <rPh sb="0" eb="2">
      <t>チイキ</t>
    </rPh>
    <rPh sb="2" eb="4">
      <t>シゲン</t>
    </rPh>
    <rPh sb="5" eb="8">
      <t>キソテキ</t>
    </rPh>
    <rPh sb="9" eb="11">
      <t>ホゼン</t>
    </rPh>
    <rPh sb="11" eb="13">
      <t>カツドウ</t>
    </rPh>
    <phoneticPr fontId="4"/>
  </si>
  <si>
    <t>点検・
計画策定</t>
    <rPh sb="0" eb="2">
      <t>テンケン</t>
    </rPh>
    <rPh sb="4" eb="6">
      <t>ケイカク</t>
    </rPh>
    <rPh sb="6" eb="8">
      <t>サクテイ</t>
    </rPh>
    <phoneticPr fontId="4"/>
  </si>
  <si>
    <t>１　点検</t>
    <rPh sb="2" eb="4">
      <t>テンケン</t>
    </rPh>
    <phoneticPr fontId="4"/>
  </si>
  <si>
    <t>○</t>
    <phoneticPr fontId="4"/>
  </si>
  <si>
    <t>２　年度活動計画の策定</t>
    <rPh sb="2" eb="4">
      <t>ネンド</t>
    </rPh>
    <rPh sb="4" eb="6">
      <t>カツドウ</t>
    </rPh>
    <rPh sb="6" eb="8">
      <t>ケイカク</t>
    </rPh>
    <rPh sb="9" eb="11">
      <t>サクテイ</t>
    </rPh>
    <phoneticPr fontId="4"/>
  </si>
  <si>
    <t>実施日</t>
    <rPh sb="0" eb="2">
      <t>ジッシ</t>
    </rPh>
    <rPh sb="2" eb="3">
      <t>ヒ</t>
    </rPh>
    <phoneticPr fontId="4"/>
  </si>
  <si>
    <t>実践活動</t>
    <phoneticPr fontId="4"/>
  </si>
  <si>
    <t>農用地</t>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</si>
  <si>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</si>
  <si>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遊休農地解消面積</t>
    <rPh sb="0" eb="2">
      <t>ユウキュウ</t>
    </rPh>
    <rPh sb="2" eb="4">
      <t>ノウチ</t>
    </rPh>
    <rPh sb="4" eb="6">
      <t>カイショウ</t>
    </rPh>
    <rPh sb="6" eb="8">
      <t>メンセキ</t>
    </rPh>
    <phoneticPr fontId="4"/>
  </si>
  <si>
    <t>５　畦畔・法面・防風林の草刈り</t>
    <rPh sb="2" eb="4">
      <t>ケイハン</t>
    </rPh>
    <rPh sb="5" eb="7">
      <t>ノリメン</t>
    </rPh>
    <rPh sb="8" eb="11">
      <t>ボウフウリン</t>
    </rPh>
    <rPh sb="12" eb="14">
      <t>クサカ</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</si>
  <si>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</si>
  <si>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７　水路の草刈り</t>
    <rPh sb="2" eb="4">
      <t>スイロ</t>
    </rPh>
    <rPh sb="5" eb="7">
      <t>クサカ</t>
    </rPh>
    <phoneticPr fontId="4"/>
  </si>
  <si>
    <t>○</t>
    <phoneticPr fontId="4"/>
  </si>
  <si>
    <t>８　水路の泥上げ</t>
    <rPh sb="2" eb="4">
      <t>スイロ</t>
    </rPh>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</si>
  <si>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</si>
  <si>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</si>
  <si>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11　農道側溝の泥上げ</t>
    <rPh sb="3" eb="5">
      <t>ノウドウ</t>
    </rPh>
    <rPh sb="5" eb="7">
      <t>ソッコウ</t>
    </rPh>
    <rPh sb="8" eb="9">
      <t>ドロ</t>
    </rPh>
    <rPh sb="9" eb="10">
      <t>ア</t>
    </rPh>
    <phoneticPr fontId="4"/>
  </si>
  <si>
    <t>12　路面の維持</t>
    <rPh sb="3" eb="5">
      <t>ロメン</t>
    </rPh>
    <rPh sb="6" eb="8">
      <t>イジ</t>
    </rPh>
    <phoneticPr fontId="4"/>
  </si>
  <si>
    <t>13　ため池の草刈り</t>
    <rPh sb="5" eb="6">
      <t>イケ</t>
    </rPh>
    <rPh sb="7" eb="9">
      <t>クサカ</t>
    </rPh>
    <phoneticPr fontId="4"/>
  </si>
  <si>
    <t>14　ため池の泥上げ</t>
    <rPh sb="5" eb="6">
      <t>イケ</t>
    </rPh>
    <rPh sb="7" eb="8">
      <t>ドロ</t>
    </rPh>
    <rPh sb="8" eb="9">
      <t>ア</t>
    </rPh>
    <phoneticPr fontId="4"/>
  </si>
  <si>
    <t>15　ため池附帯施設の保守管理</t>
    <rPh sb="5" eb="6">
      <t>イケ</t>
    </rPh>
    <rPh sb="6" eb="8">
      <t>フタイ</t>
    </rPh>
    <rPh sb="8" eb="10">
      <t>シセツ</t>
    </rPh>
    <rPh sb="11" eb="13">
      <t>ホシュ</t>
    </rPh>
    <rPh sb="13" eb="15">
      <t>カンリ</t>
    </rPh>
    <phoneticPr fontId="4"/>
  </si>
  <si>
    <t>16　異常気象時の対応</t>
    <rPh sb="3" eb="5">
      <t>イジョウ</t>
    </rPh>
    <rPh sb="5" eb="7">
      <t>キショウ</t>
    </rPh>
    <rPh sb="7" eb="8">
      <t>ジ</t>
    </rPh>
    <rPh sb="9" eb="11">
      <t>タイオウ</t>
    </rPh>
    <phoneticPr fontId="4"/>
  </si>
  <si>
    <t>実施日</t>
    <rPh sb="0" eb="3">
      <t>ジッシビ</t>
    </rPh>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</si>
  <si>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</si>
  <si>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17　農業者の検討会の開催</t>
    <phoneticPr fontId="4"/>
  </si>
  <si>
    <t>18　農業者に対する意向調査、現地調査</t>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</si>
  <si>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</si>
  <si>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</si>
  <si>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</si>
  <si>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</si>
  <si>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23　その他</t>
    <phoneticPr fontId="4"/>
  </si>
  <si>
    <t>（２）資源向上支払（共同）</t>
    <rPh sb="3" eb="5">
      <t>シゲン</t>
    </rPh>
    <rPh sb="5" eb="7">
      <t>コウジョウ</t>
    </rPh>
    <rPh sb="7" eb="9">
      <t>シハライ</t>
    </rPh>
    <rPh sb="10" eb="12">
      <t>キョウドウ</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</si>
  <si>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</si>
  <si>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施設の軽微な補修</t>
    <rPh sb="0" eb="2">
      <t>シセツ</t>
    </rPh>
    <rPh sb="3" eb="5">
      <t>ケイビ</t>
    </rPh>
    <rPh sb="6" eb="8">
      <t>ホシュウ</t>
    </rPh>
    <phoneticPr fontId="4"/>
  </si>
  <si>
    <t>24　農用地の機能診断</t>
    <rPh sb="3" eb="6">
      <t>ノウヨウチ</t>
    </rPh>
    <rPh sb="7" eb="9">
      <t>キノウ</t>
    </rPh>
    <rPh sb="9" eb="11">
      <t>シンダン</t>
    </rPh>
    <phoneticPr fontId="4"/>
  </si>
  <si>
    <t>25　水路の機能診断</t>
    <rPh sb="3" eb="5">
      <t>スイロ</t>
    </rPh>
    <rPh sb="6" eb="8">
      <t>キノウ</t>
    </rPh>
    <rPh sb="8" eb="10">
      <t>シンダン</t>
    </rPh>
    <phoneticPr fontId="4"/>
  </si>
  <si>
    <t>26　農道の機能診断</t>
    <rPh sb="3" eb="5">
      <t>ノウドウ</t>
    </rPh>
    <rPh sb="6" eb="8">
      <t>キノウ</t>
    </rPh>
    <rPh sb="8" eb="10">
      <t>シンダン</t>
    </rPh>
    <phoneticPr fontId="4"/>
  </si>
  <si>
    <t>27　ため池の機能診断</t>
    <rPh sb="5" eb="6">
      <t>イケ</t>
    </rPh>
    <rPh sb="7" eb="9">
      <t>キノウ</t>
    </rPh>
    <rPh sb="9" eb="11">
      <t>シンダン</t>
    </rPh>
    <phoneticPr fontId="4"/>
  </si>
  <si>
    <t>28　年度活動計画の策定</t>
    <rPh sb="3" eb="5">
      <t>ネンド</t>
    </rPh>
    <rPh sb="5" eb="7">
      <t>カツドウ</t>
    </rPh>
    <rPh sb="7" eb="9">
      <t>ケイカク</t>
    </rPh>
    <rPh sb="10" eb="12">
      <t>サクテイ</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</si>
  <si>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</si>
  <si>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実践活動</t>
    <phoneticPr fontId="4"/>
  </si>
  <si>
    <t>30　農用地の軽微な補修等</t>
    <rPh sb="3" eb="6">
      <t>ノウヨウチ</t>
    </rPh>
    <rPh sb="7" eb="9">
      <t>ケイビ</t>
    </rPh>
    <rPh sb="10" eb="12">
      <t>ホシュウ</t>
    </rPh>
    <rPh sb="12" eb="13">
      <t>トウ</t>
    </rPh>
    <phoneticPr fontId="4"/>
  </si>
  <si>
    <t>31　水路の軽微な補修等</t>
    <rPh sb="3" eb="5">
      <t>スイロ</t>
    </rPh>
    <rPh sb="6" eb="8">
      <t>ケイビ</t>
    </rPh>
    <rPh sb="9" eb="11">
      <t>ホシュウ</t>
    </rPh>
    <rPh sb="11" eb="12">
      <t>トウ</t>
    </rPh>
    <phoneticPr fontId="4"/>
  </si>
  <si>
    <t>32　農道の軽微な補修等</t>
    <rPh sb="3" eb="5">
      <t>ノウドウ</t>
    </rPh>
    <rPh sb="6" eb="8">
      <t>ケイビ</t>
    </rPh>
    <rPh sb="9" eb="11">
      <t>ホシュウ</t>
    </rPh>
    <rPh sb="11" eb="12">
      <t>トウ</t>
    </rPh>
    <phoneticPr fontId="4"/>
  </si>
  <si>
    <t>33　ため池の軽微な補修等</t>
    <rPh sb="5" eb="6">
      <t>イケ</t>
    </rPh>
    <rPh sb="7" eb="9">
      <t>ケイビ</t>
    </rPh>
    <rPh sb="10" eb="12">
      <t>ホシュウ</t>
    </rPh>
    <rPh sb="12" eb="13">
      <t>トウ</t>
    </rPh>
    <phoneticPr fontId="4"/>
  </si>
  <si>
    <t>農村環境保全活動</t>
    <rPh sb="0" eb="2">
      <t>ノウソン</t>
    </rPh>
    <rPh sb="2" eb="4">
      <t>カンキョウ</t>
    </rPh>
    <rPh sb="4" eb="6">
      <t>ホゼン</t>
    </rPh>
    <rPh sb="6" eb="8">
      <t>カツドウ</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</si>
  <si>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</si>
  <si>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</si>
  <si>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</si>
  <si>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</si>
  <si>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</si>
  <si>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</si>
  <si>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51　啓発・普及活動</t>
    <phoneticPr fontId="4"/>
  </si>
  <si>
    <t>多面的機能の増進を図る活動</t>
    <rPh sb="0" eb="3">
      <t>タメンテキ</t>
    </rPh>
    <rPh sb="3" eb="5">
      <t>キノウ</t>
    </rPh>
    <rPh sb="6" eb="8">
      <t>ゾウシン</t>
    </rPh>
    <rPh sb="9" eb="10">
      <t>ハカ</t>
    </rPh>
    <rPh sb="11" eb="13">
      <t>カツドウ</t>
    </rPh>
    <phoneticPr fontId="4"/>
  </si>
  <si>
    <t>52　遊休農地の有効活用</t>
    <rPh sb="3" eb="5">
      <t>ユウキュウ</t>
    </rPh>
    <rPh sb="5" eb="7">
      <t>ノウチ</t>
    </rPh>
    <rPh sb="8" eb="10">
      <t>ユウコウ</t>
    </rPh>
    <rPh sb="10" eb="12">
      <t>カツヨウ</t>
    </rPh>
    <phoneticPr fontId="4"/>
  </si>
  <si>
    <t>54　地域住民による直営施工</t>
    <rPh sb="3" eb="5">
      <t>チイキ</t>
    </rPh>
    <rPh sb="5" eb="7">
      <t>ジュウミン</t>
    </rPh>
    <rPh sb="10" eb="12">
      <t>チョクエイ</t>
    </rPh>
    <rPh sb="12" eb="14">
      <t>セコウ</t>
    </rPh>
    <phoneticPr fontId="4"/>
  </si>
  <si>
    <t>55　防災・減災力の強化</t>
    <rPh sb="3" eb="5">
      <t>ボウサイ</t>
    </rPh>
    <rPh sb="6" eb="8">
      <t>ゲンサイ</t>
    </rPh>
    <rPh sb="8" eb="9">
      <t>リョク</t>
    </rPh>
    <rPh sb="10" eb="12">
      <t>キョウカ</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</si>
  <si>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</si>
  <si>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</si>
  <si>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59　都道府県、市町村が特に認める活動</t>
    <rPh sb="3" eb="7">
      <t>トドウフケン</t>
    </rPh>
    <rPh sb="8" eb="11">
      <t>シチョウソン</t>
    </rPh>
    <rPh sb="12" eb="13">
      <t>トク</t>
    </rPh>
    <rPh sb="14" eb="15">
      <t>ミト</t>
    </rPh>
    <rPh sb="17" eb="19">
      <t>カツドウ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</si>
  <si>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</si>
  <si>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加算措置</t>
    <rPh sb="0" eb="2">
      <t>カサン</t>
    </rPh>
    <rPh sb="2" eb="4">
      <t>ソチ</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</si>
  <si>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</si>
  <si>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農村協働力の深化に向けた活動への支援</t>
    <rPh sb="12" eb="14">
      <t>カツドウ</t>
    </rPh>
    <phoneticPr fontId="4"/>
  </si>
  <si>
    <t>（３）資源向上支払（長寿命化）</t>
    <rPh sb="3" eb="5">
      <t>シゲン</t>
    </rPh>
    <rPh sb="5" eb="7">
      <t>コウジョウ</t>
    </rPh>
    <rPh sb="7" eb="9">
      <t>シハライ</t>
    </rPh>
    <rPh sb="10" eb="14">
      <t>チョウジュミョウカ</t>
    </rPh>
    <phoneticPr fontId="4"/>
  </si>
  <si>
    <t>実績</t>
    <rPh sb="0" eb="2">
      <t>ジッセキ</t>
    </rPh>
    <phoneticPr fontId="4"/>
  </si>
  <si>
    <t>内容</t>
    <rPh sb="0" eb="2">
      <t>ナイヨウ</t>
    </rPh>
    <phoneticPr fontId="4"/>
  </si>
  <si>
    <t>延べ数量</t>
    <rPh sb="0" eb="1">
      <t>ノ</t>
    </rPh>
    <rPh sb="2" eb="4">
      <t>スウリョウ</t>
    </rPh>
    <phoneticPr fontId="4"/>
  </si>
  <si>
    <t>完成数量（km,箇所）</t>
    <rPh sb="0" eb="2">
      <t>カンセイ</t>
    </rPh>
    <rPh sb="2" eb="4">
      <t>スウリョウ</t>
    </rPh>
    <rPh sb="8" eb="10">
      <t>カショ</t>
    </rPh>
    <phoneticPr fontId="4"/>
  </si>
  <si>
    <t>調査・
設計等
のみ</t>
    <rPh sb="0" eb="2">
      <t>チョウサ</t>
    </rPh>
    <rPh sb="4" eb="6">
      <t>セッケイ</t>
    </rPh>
    <rPh sb="6" eb="7">
      <t>トウ</t>
    </rPh>
    <phoneticPr fontId="4"/>
  </si>
  <si>
    <t>（km,箇所）</t>
    <rPh sb="4" eb="6">
      <t>カショ</t>
    </rPh>
    <phoneticPr fontId="4"/>
  </si>
  <si>
    <t>前年度まで</t>
    <rPh sb="0" eb="3">
      <t>ゼンネンド</t>
    </rPh>
    <phoneticPr fontId="4"/>
  </si>
  <si>
    <t>本年度</t>
    <rPh sb="0" eb="3">
      <t>ホンネンド</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</si>
  <si>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</si>
  <si>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農地中間管理機構の借り受け</t>
    <rPh sb="0" eb="2">
      <t>ノウチ</t>
    </rPh>
    <rPh sb="2" eb="4">
      <t>チュウカン</t>
    </rPh>
    <rPh sb="4" eb="6">
      <t>カンリ</t>
    </rPh>
    <rPh sb="6" eb="8">
      <t>キコウ</t>
    </rPh>
    <rPh sb="9" eb="10">
      <t>カ</t>
    </rPh>
    <rPh sb="11" eb="12">
      <t>ウ</t>
    </rPh>
    <phoneticPr fontId="4"/>
  </si>
  <si>
    <t>消費税に係る課税事業者の該当の有無</t>
    <rPh sb="0" eb="3">
      <t>ショウヒゼイ</t>
    </rPh>
    <rPh sb="4" eb="5">
      <t>カカワ</t>
    </rPh>
    <rPh sb="6" eb="8">
      <t>カゼイ</t>
    </rPh>
    <rPh sb="8" eb="11">
      <t>ジギョウシャ</t>
    </rPh>
    <rPh sb="12" eb="14">
      <t>ガイトウ</t>
    </rPh>
    <rPh sb="15" eb="17">
      <t>ウム</t>
    </rPh>
    <phoneticPr fontId="4"/>
  </si>
  <si>
    <t>実施数</t>
    <rPh sb="0" eb="2">
      <t>ジッシ</t>
    </rPh>
    <rPh sb="2" eb="3">
      <t>スウ</t>
    </rPh>
    <phoneticPr fontId="3"/>
  </si>
  <si>
    <t>令和</t>
    <rPh sb="0" eb="2">
      <t>レイワ</t>
    </rPh>
    <phoneticPr fontId="3"/>
  </si>
  <si>
    <t>令和○年○月○日</t>
    <rPh sb="0" eb="2">
      <t>レイワ</t>
    </rPh>
    <rPh sb="3" eb="4">
      <t>ネン</t>
    </rPh>
    <rPh sb="5" eb="6">
      <t>ガツ</t>
    </rPh>
    <rPh sb="7" eb="8">
      <t>ニチ</t>
    </rPh>
    <phoneticPr fontId="4"/>
  </si>
  <si>
    <t>理由</t>
    <rPh sb="0" eb="2">
      <t>リユウ</t>
    </rPh>
    <phoneticPr fontId="4"/>
  </si>
  <si>
    <t>－</t>
  </si>
  <si>
    <t>安芸高田市</t>
    <rPh sb="0" eb="5">
      <t>アキタカタシ</t>
    </rPh>
    <phoneticPr fontId="4"/>
  </si>
  <si>
    <t>１．</t>
    <phoneticPr fontId="4"/>
  </si>
  <si>
    <t>２．</t>
    <phoneticPr fontId="4"/>
  </si>
  <si>
    <t>３．</t>
    <phoneticPr fontId="4"/>
  </si>
  <si>
    <t>４．</t>
    <phoneticPr fontId="4"/>
  </si>
  <si>
    <t>５．</t>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</si>
  <si>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33"/>
  </si>
  <si>
    <t>3 事務・組織運営等に関する研修、機械の安全使用に関する研修</t>
  </si>
  <si>
    <t>57 やすらぎ・福祉及び教育機能の活用</t>
  </si>
  <si>
    <t>57　やすらぎ・福祉及び教育機能の活用</t>
    <rPh sb="8" eb="10">
      <t>フクシ</t>
    </rPh>
    <rPh sb="10" eb="11">
      <t>オヨ</t>
    </rPh>
    <rPh sb="12" eb="14">
      <t>キョウイク</t>
    </rPh>
    <rPh sb="14" eb="16">
      <t>キノウ</t>
    </rPh>
    <rPh sb="17" eb="19">
      <t>カツヨウ</t>
    </rPh>
    <phoneticPr fontId="1"/>
  </si>
  <si>
    <t>３　事務・組織運営等に関する研修、
　　機械の安全使用に関する研修</t>
    <rPh sb="2" eb="4">
      <t>ジム</t>
    </rPh>
    <rPh sb="5" eb="7">
      <t>ソシキ</t>
    </rPh>
    <rPh sb="7" eb="9">
      <t>ウンエイ</t>
    </rPh>
    <rPh sb="9" eb="10">
      <t>トウ</t>
    </rPh>
    <rPh sb="11" eb="12">
      <t>カン</t>
    </rPh>
    <rPh sb="14" eb="16">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</si>
  <si>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</si>
  <si>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</si>
  <si>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やすらぎ・福祉及び教育機能の活用</t>
  </si>
  <si>
    <t>別紙</t>
    <rPh sb="0" eb="2">
      <t>ベッシ</t>
    </rPh>
    <phoneticPr fontId="27"/>
  </si>
  <si>
    <t>持越金の使用予定表</t>
    <rPh sb="0" eb="2">
      <t>モチコシ</t>
    </rPh>
    <rPh sb="2" eb="3">
      <t>キン</t>
    </rPh>
    <rPh sb="4" eb="6">
      <t>シヨウ</t>
    </rPh>
    <rPh sb="6" eb="8">
      <t>ヨテイ</t>
    </rPh>
    <rPh sb="8" eb="9">
      <t>ヒョウ</t>
    </rPh>
    <phoneticPr fontId="27"/>
  </si>
  <si>
    <t>農地維持・資源向上（共同）</t>
  </si>
  <si>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27"/>
  </si>
  <si>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27"/>
  </si>
  <si>
    <t>使用時期</t>
    <rPh sb="0" eb="2">
      <t>シヨウ</t>
    </rPh>
    <rPh sb="2" eb="4">
      <t>ジキ</t>
    </rPh>
    <phoneticPr fontId="27"/>
  </si>
  <si>
    <t>使用内容</t>
    <rPh sb="0" eb="2">
      <t>シヨウ</t>
    </rPh>
    <rPh sb="2" eb="4">
      <t>ナイヨウ</t>
    </rPh>
    <phoneticPr fontId="27"/>
  </si>
  <si>
    <t>使用予定金額</t>
    <rPh sb="0" eb="2">
      <t>シヨウ</t>
    </rPh>
    <rPh sb="2" eb="4">
      <t>ヨテイ</t>
    </rPh>
    <rPh sb="4" eb="6">
      <t>キンガク</t>
    </rPh>
    <phoneticPr fontId="27"/>
  </si>
  <si>
    <t>算定根拠</t>
    <rPh sb="0" eb="2">
      <t>サンテイ</t>
    </rPh>
    <rPh sb="2" eb="4">
      <t>コンキョ</t>
    </rPh>
    <phoneticPr fontId="27"/>
  </si>
  <si>
    <t>円</t>
    <rPh sb="0" eb="1">
      <t>エン</t>
    </rPh>
    <phoneticPr fontId="27"/>
  </si>
  <si>
    <t>計</t>
    <rPh sb="0" eb="1">
      <t>ケイ</t>
    </rPh>
    <phoneticPr fontId="27"/>
  </si>
  <si>
    <t>市町村担当者における妥当性の確認欄</t>
    <rPh sb="0" eb="3">
      <t>シチョウソン</t>
    </rPh>
    <rPh sb="3" eb="6">
      <t>タントウシャ</t>
    </rPh>
    <rPh sb="10" eb="13">
      <t>ダトウセイ</t>
    </rPh>
    <rPh sb="14" eb="16">
      <t>カクニン</t>
    </rPh>
    <rPh sb="16" eb="17">
      <t>ラン</t>
    </rPh>
    <phoneticPr fontId="27"/>
  </si>
  <si>
    <t>確認結果</t>
    <rPh sb="0" eb="2">
      <t>カクニン</t>
    </rPh>
    <rPh sb="2" eb="4">
      <t>ケッカ</t>
    </rPh>
    <phoneticPr fontId="27"/>
  </si>
  <si>
    <t>上記の内容について、妥当であると認める。</t>
    <rPh sb="0" eb="2">
      <t>ジョウキ</t>
    </rPh>
    <rPh sb="3" eb="5">
      <t>ナイヨウ</t>
    </rPh>
    <rPh sb="10" eb="12">
      <t>ダトウ</t>
    </rPh>
    <rPh sb="16" eb="17">
      <t>ミト</t>
    </rPh>
    <phoneticPr fontId="27"/>
  </si>
  <si>
    <t>資源向上（長寿命化）</t>
    <rPh sb="5" eb="9">
      <t>チョウジュミョウカ</t>
    </rPh>
    <phoneticPr fontId="27"/>
  </si>
  <si>
    <t>支払区分</t>
    <rPh sb="0" eb="2">
      <t>シハライ</t>
    </rPh>
    <rPh sb="2" eb="4">
      <t>クブン</t>
    </rPh>
    <phoneticPr fontId="3"/>
  </si>
  <si>
    <t>活動区分</t>
    <rPh sb="0" eb="2">
      <t>カツドウ</t>
    </rPh>
    <rPh sb="2" eb="4">
      <t>クブン</t>
    </rPh>
    <phoneticPr fontId="3"/>
  </si>
  <si>
    <t>活動項目番号</t>
    <rPh sb="0" eb="2">
      <t>カツドウ</t>
    </rPh>
    <rPh sb="2" eb="4">
      <t>コウモク</t>
    </rPh>
    <rPh sb="4" eb="6">
      <t>バンゴウ</t>
    </rPh>
    <phoneticPr fontId="4"/>
  </si>
  <si>
    <t>活動項目</t>
    <rPh sb="0" eb="2">
      <t>カツドウ</t>
    </rPh>
    <rPh sb="2" eb="4">
      <t>コウモク</t>
    </rPh>
    <phoneticPr fontId="3"/>
  </si>
  <si>
    <t>活動内容</t>
    <rPh sb="0" eb="2">
      <t>カツドウ</t>
    </rPh>
    <rPh sb="2" eb="4">
      <t>ナイヨウ</t>
    </rPh>
    <phoneticPr fontId="3"/>
  </si>
  <si>
    <t>各施設の点検</t>
    <rPh sb="0" eb="3">
      <t>カクシセツ</t>
    </rPh>
    <rPh sb="4" eb="6">
      <t>テンケン</t>
    </rPh>
    <phoneticPr fontId="3"/>
  </si>
  <si>
    <t>日</t>
    <rPh sb="0" eb="1">
      <t>ニチ</t>
    </rPh>
    <phoneticPr fontId="4"/>
  </si>
  <si>
    <t>月</t>
    <rPh sb="0" eb="1">
      <t>ガツ</t>
    </rPh>
    <phoneticPr fontId="4"/>
  </si>
  <si>
    <t>年</t>
    <rPh sb="0" eb="1">
      <t>ネン</t>
    </rPh>
    <phoneticPr fontId="4"/>
  </si>
  <si>
    <t>年度　多面的機能支払交付金に係る実施状況報告書</t>
  </si>
  <si>
    <t>年度計画の策定</t>
    <rPh sb="0" eb="1">
      <t>ネン</t>
    </rPh>
    <rPh sb="1" eb="2">
      <t>ド</t>
    </rPh>
    <rPh sb="2" eb="4">
      <t>ケイカク</t>
    </rPh>
    <rPh sb="5" eb="7">
      <t>サクテイ</t>
    </rPh>
    <phoneticPr fontId="3"/>
  </si>
  <si>
    <t>水路の草刈り</t>
    <rPh sb="0" eb="2">
      <t>スイロ</t>
    </rPh>
    <rPh sb="3" eb="5">
      <t>クサカ</t>
    </rPh>
    <phoneticPr fontId="3"/>
  </si>
  <si>
    <t>＜令和</t>
    <rPh sb="1" eb="3">
      <t>レイワ</t>
    </rPh>
    <phoneticPr fontId="4"/>
  </si>
  <si>
    <t>年度　収支実績</t>
  </si>
  <si>
    <t>日現在＞</t>
  </si>
  <si>
    <t>実施面積（右記の内数）</t>
    <rPh sb="0" eb="2">
      <t>ジッシ</t>
    </rPh>
    <rPh sb="2" eb="4">
      <t>メンセキ</t>
    </rPh>
    <rPh sb="5" eb="7">
      <t>ウキ</t>
    </rPh>
    <rPh sb="8" eb="10">
      <t>ウチスウ</t>
    </rPh>
    <phoneticPr fontId="4"/>
  </si>
  <si>
    <t>全対象水田面積</t>
    <rPh sb="0" eb="3">
      <t>ゼンタイショウ</t>
    </rPh>
    <rPh sb="3" eb="5">
      <t>スイデン</t>
    </rPh>
    <rPh sb="5" eb="7">
      <t>メンセキ</t>
    </rPh>
    <phoneticPr fontId="4"/>
  </si>
  <si>
    <t>水田の雨水貯留機能の強化（田んぼダム）を推進する活動への支援</t>
    <phoneticPr fontId="4"/>
  </si>
  <si>
    <t>a</t>
    <phoneticPr fontId="4"/>
  </si>
  <si>
    <r>
      <t>担当者</t>
    </r>
    <r>
      <rPr>
        <sz val="14"/>
        <color rgb="FFFF0000"/>
        <rFont val="Meiryo UI"/>
        <family val="3"/>
        <charset val="128"/>
      </rPr>
      <t>記名</t>
    </r>
    <rPh sb="0" eb="3">
      <t>タントウシャ</t>
    </rPh>
    <rPh sb="3" eb="5">
      <t>キメイ</t>
    </rPh>
    <phoneticPr fontId="27"/>
  </si>
  <si>
    <t>53 鳥獣被害防止対策及び環境改善活動の強化</t>
    <phoneticPr fontId="1"/>
  </si>
  <si>
    <t>①「○」を抽出後に印刷してください</t>
    <rPh sb="5" eb="7">
      <t>チュウシュツ</t>
    </rPh>
    <rPh sb="7" eb="8">
      <t>ゴ</t>
    </rPh>
    <rPh sb="9" eb="11">
      <t>インサツ</t>
    </rPh>
    <phoneticPr fontId="3"/>
  </si>
  <si>
    <t>日報NO↓</t>
    <phoneticPr fontId="3"/>
  </si>
  <si>
    <t>農地維持</t>
  </si>
  <si>
    <t>計画策定</t>
  </si>
  <si>
    <t>水路</t>
  </si>
  <si>
    <t>※入力した内容は様式第１－６号様式、第１－８号様式に反映されます。</t>
    <rPh sb="1" eb="3">
      <t>ニュウリョク</t>
    </rPh>
    <rPh sb="5" eb="7">
      <t>ナイヨウ</t>
    </rPh>
    <rPh sb="8" eb="10">
      <t>ヨウシキ</t>
    </rPh>
    <rPh sb="10" eb="11">
      <t>ダイ</t>
    </rPh>
    <rPh sb="14" eb="15">
      <t>ゴウ</t>
    </rPh>
    <rPh sb="15" eb="17">
      <t>ヨウシキ</t>
    </rPh>
    <rPh sb="18" eb="19">
      <t>ダイ</t>
    </rPh>
    <rPh sb="22" eb="23">
      <t>ゴウ</t>
    </rPh>
    <rPh sb="23" eb="25">
      <t>ヨウシキ</t>
    </rPh>
    <rPh sb="26" eb="28">
      <t>ハンエイ</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</si>
  <si>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2"/>
  </si>
  <si>
    <t>活動区分</t>
    <rPh sb="0" eb="2">
      <t>カツドウ</t>
    </rPh>
    <rPh sb="2" eb="4">
      <t>クブン</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</si>
  <si>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</si>
  <si>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r>
      <t>★「活動項目番号」欄には、実施要領別記1-2の国が定める活動指針における</t>
    </r>
    <r>
      <rPr>
        <sz val="10"/>
        <color rgb="FFFF0000"/>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活動項目の番号を記入します。その他、事務処理は200番、会議等は300番を記入します。同一日に複数の活動を行った場合は、該当する全ての活動項目番号を左詰めで一行に記入してください。番号欄が足りない場合は、複数行に分けて記入してください。
　　</t>
    </r>
    <rPh sb="2" eb="4">
      <t>カツドウ</t>
    </rPh>
    <rPh sb="4" eb="6">
      <t>コウモク</t>
    </rPh>
    <rPh sb="6" eb="8">
      <t>バンゴウ</t>
    </rPh>
    <rPh sb="9" eb="10">
      <t>ラン</t>
    </rPh>
    <rPh sb="13" eb="15">
      <t>ジッシ</t>
    </rPh>
    <rPh sb="15" eb="17">
      <t>ヨウリョウ</t>
    </rPh>
    <rPh sb="17" eb="19">
      <t>ベッキ</t>
    </rPh>
    <rPh sb="23" eb="24">
      <t>クニ</t>
    </rPh>
    <rPh sb="25" eb="26">
      <t>サダ</t>
    </rPh>
    <rPh sb="28" eb="30">
      <t>カツドウ</t>
    </rPh>
    <rPh sb="30" eb="32">
      <t>シシン</t>
    </rPh>
    <rPh sb="36" eb="38">
      <t>カツドウ</t>
    </rPh>
    <rPh sb="38" eb="40">
      <t>コウモク</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82" eb="84">
      <t>カツドウ</t>
    </rPh>
    <rPh sb="84" eb="86">
      <t>コウモク</t>
    </rPh>
    <rPh sb="87" eb="89">
      <t>バンゴウ</t>
    </rPh>
    <rPh sb="90" eb="92">
      <t>キニュウ</t>
    </rPh>
    <rPh sb="98" eb="99">
      <t>タ</t>
    </rPh>
    <rPh sb="100" eb="102">
      <t>ジム</t>
    </rPh>
    <rPh sb="102" eb="104">
      <t>ショリ</t>
    </rPh>
    <rPh sb="108" eb="109">
      <t>バン</t>
    </rPh>
    <rPh sb="110" eb="112">
      <t>カイギ</t>
    </rPh>
    <rPh sb="112" eb="113">
      <t>トウ</t>
    </rPh>
    <rPh sb="117" eb="118">
      <t>バン</t>
    </rPh>
    <rPh sb="119" eb="121">
      <t>キニュウ</t>
    </rPh>
    <rPh sb="125" eb="127">
      <t>ドウイツ</t>
    </rPh>
    <rPh sb="127" eb="128">
      <t>ヒ</t>
    </rPh>
    <rPh sb="129" eb="131">
      <t>フクスウ</t>
    </rPh>
    <rPh sb="132" eb="134">
      <t>カツドウ</t>
    </rPh>
    <rPh sb="135" eb="136">
      <t>オコナ</t>
    </rPh>
    <rPh sb="138" eb="140">
      <t>バアイ</t>
    </rPh>
    <rPh sb="142" eb="144">
      <t>ガイトウ</t>
    </rPh>
    <rPh sb="146" eb="147">
      <t>スベ</t>
    </rPh>
    <rPh sb="149" eb="151">
      <t>カツドウ</t>
    </rPh>
    <rPh sb="151" eb="153">
      <t>コウモク</t>
    </rPh>
    <rPh sb="153" eb="155">
      <t>バンゴウ</t>
    </rPh>
    <rPh sb="156" eb="158">
      <t>ヒダリヅ</t>
    </rPh>
    <rPh sb="160" eb="161">
      <t>イチ</t>
    </rPh>
    <rPh sb="161" eb="162">
      <t>ギョウ</t>
    </rPh>
    <rPh sb="163" eb="165">
      <t>キニュウ</t>
    </rPh>
    <rPh sb="172" eb="174">
      <t>バンゴウ</t>
    </rPh>
    <rPh sb="174" eb="175">
      <t>ラン</t>
    </rPh>
    <rPh sb="176" eb="177">
      <t>タ</t>
    </rPh>
    <rPh sb="180" eb="182">
      <t>バアイ</t>
    </rPh>
    <rPh sb="184" eb="187">
      <t>フクスウギョウ</t>
    </rPh>
    <rPh sb="188" eb="189">
      <t>ワ</t>
    </rPh>
    <rPh sb="191" eb="193">
      <t>キニュウ</t>
    </rPh>
    <phoneticPr fontId="4"/>
  </si>
  <si>
    <t>活動項目番号（左詰め）</t>
    <rPh sb="0" eb="2">
      <t>カツドウ</t>
    </rPh>
    <rPh sb="2" eb="4">
      <t>コウモク</t>
    </rPh>
    <rPh sb="4" eb="6">
      <t>バンゴウ</t>
    </rPh>
    <rPh sb="7" eb="8">
      <t>ヒダリ</t>
    </rPh>
    <rPh sb="8" eb="9">
      <t>ツ</t>
    </rPh>
    <phoneticPr fontId="4"/>
  </si>
  <si>
    <t>【活動組織から市町村に提出するもの】</t>
    <phoneticPr fontId="3"/>
  </si>
  <si>
    <t>農林水産省様式</t>
    <phoneticPr fontId="3"/>
  </si>
  <si>
    <t>組織名：</t>
    <phoneticPr fontId="3"/>
  </si>
  <si>
    <t>【活動組織から市町村に提出するもの】</t>
    <phoneticPr fontId="3"/>
  </si>
  <si>
    <t>農林水産省様式</t>
    <phoneticPr fontId="3"/>
  </si>
  <si>
    <t>【活動組織から市町村に提出するもの】</t>
    <phoneticPr fontId="4"/>
  </si>
  <si>
    <t>農林水産省様式</t>
    <phoneticPr fontId="4"/>
  </si>
  <si>
    <r>
      <t>60　広報活動</t>
    </r>
    <r>
      <rPr>
        <sz val="10"/>
        <color rgb="FFFF0000"/>
        <rFont val="メイリオ"/>
        <family val="3"/>
        <charset val="128"/>
      </rPr>
      <t>・農的関係人口の拡大</t>
    </r>
    <rPh sb="3" eb="5">
      <t>コウホウ</t>
    </rPh>
    <rPh sb="5" eb="7">
      <t>カツドウ</t>
    </rPh>
    <phoneticPr fontId="4"/>
  </si>
  <si>
    <t>鳥獣被害防止対策及び環境改善活動の強化</t>
    <phoneticPr fontId="4"/>
  </si>
  <si>
    <r>
      <t>広報活動・</t>
    </r>
    <r>
      <rPr>
        <sz val="16"/>
        <color rgb="FFFF0000"/>
        <rFont val="ＭＳ Ｐゴシック"/>
        <family val="3"/>
        <charset val="128"/>
      </rPr>
      <t>農的関係人口の拡大</t>
    </r>
    <rPh sb="0" eb="2">
      <t>コウホウ</t>
    </rPh>
    <rPh sb="2" eb="4">
      <t>カツドウ</t>
    </rPh>
    <rPh sb="5" eb="7">
      <t>ノウテキ</t>
    </rPh>
    <rPh sb="7" eb="9">
      <t>カンケイ</t>
    </rPh>
    <rPh sb="9" eb="11">
      <t>ジンコウ</t>
    </rPh>
    <rPh sb="12" eb="14">
      <t>カクダイ</t>
    </rPh>
    <phoneticPr fontId="4"/>
  </si>
  <si>
    <t>60 広報活動・農的関係人口の拡大</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</si>
</sst>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m/d;@"/>
    <numFmt numFmtId="177" formatCode="h:mm;@"/>
    <numFmt numFmtId="178" formatCode="#0.0&quot;時間&quot;"/>
    <numFmt numFmtId="179" formatCode="#,##0&quot;人&quot;"/>
    <numFmt numFmtId="180" formatCode="#&quot;人&quot;;;"/>
    <numFmt numFmtId="181" formatCode="0_);[Red]\(0\)"/>
    <numFmt numFmtId="182" formatCode="@&quot;人&quot;"/>
    <numFmt numFmtId="183" formatCode="m&quot;月&quot;d&quot;日&quot;;@"/>
    <numFmt numFmtId="184" formatCode="h&quot;時&quot;mm&quot;分&quot;;@"/>
    <numFmt numFmtId="185" formatCode="[$-411]ge\.m\.d;@"/>
    <numFmt numFmtId="186" formatCode="0.0"/>
    <numFmt numFmtId="187" formatCode="#,##0&quot;円&quot;"/>
    <numFmt numFmtId="188" formatCode="#,##0&quot;名&quot;"/>
    <numFmt numFmtId="189" formatCode="[$-F400]h:mm:ss\ AM/PM"/>
    <numFmt numFmtId="190" formatCode="[$-411]ggge&quot;年&quot;m&quot;月&quot;d&quot;日&quot;;@"/>
  </numFmts>
  <fonts count="76">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10"/>
      <name val="HG丸ｺﾞｼｯｸM-PRO"/>
      <family val="3"/>
      <charset val="128"/>
    </font>
    <font>
      <b/>
      <sz val="10"/>
      <name val="HG丸ｺﾞｼｯｸM-PRO"/>
      <family val="3"/>
      <charset val="128"/>
    </font>
    <font>
      <sz val="10"/>
      <name val="メイリオ"/>
      <family val="3"/>
      <charset val="128"/>
    </font>
    <font>
      <sz val="9"/>
      <name val="メイリオ"/>
      <family val="3"/>
      <charset val="128"/>
    </font>
    <font>
      <sz val="11"/>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6"/>
      <name val="ＭＳ Ｐゴシック"/>
      <family val="3"/>
      <charset val="128"/>
      <scheme val="minor"/>
    </font>
    <font>
      <sz val="14"/>
      <name val="ＭＳ Ｐゴシック"/>
      <family val="3"/>
      <charset val="128"/>
    </font>
    <font>
      <sz val="16"/>
      <name val="ＭＳ Ｐゴシック"/>
      <family val="3"/>
      <charset val="128"/>
    </font>
    <font>
      <i/>
      <sz val="11"/>
      <color indexed="12"/>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6"/>
      <name val="ＭＳ ゴシック"/>
      <family val="3"/>
      <charset val="128"/>
    </font>
    <font>
      <u/>
      <sz val="10"/>
      <name val="HG丸ｺﾞｼｯｸM-PRO"/>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1"/>
      <color indexed="8"/>
      <name val="ＭＳ Ｐゴシック"/>
      <family val="3"/>
      <charset val="128"/>
    </font>
    <font>
      <sz val="10"/>
      <color theme="1"/>
      <name val="ＭＳ 明朝"/>
      <family val="1"/>
      <charset val="128"/>
    </font>
    <font>
      <sz val="12"/>
      <name val="ＭＳ 明朝"/>
      <family val="1"/>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8"/>
      <name val="メイリオ"/>
      <family val="3"/>
      <charset val="128"/>
    </font>
    <font>
      <sz val="16"/>
      <name val="メイリオ"/>
      <family val="3"/>
      <charset val="128"/>
    </font>
    <font>
      <sz val="14"/>
      <name val="メイリオ"/>
      <family val="3"/>
      <charset val="128"/>
    </font>
    <font>
      <i/>
      <sz val="10.5"/>
      <name val="メイリオ"/>
      <family val="3"/>
      <charset val="128"/>
    </font>
    <font>
      <i/>
      <sz val="12"/>
      <name val="メイリオ"/>
      <family val="3"/>
      <charset val="128"/>
    </font>
    <font>
      <sz val="9"/>
      <name val="HG丸ｺﾞｼｯｸM-PRO"/>
      <family val="3"/>
      <charset val="128"/>
    </font>
    <font>
      <sz val="10"/>
      <color theme="1"/>
      <name val="メイリオ"/>
      <family val="3"/>
      <charset val="128"/>
    </font>
    <font>
      <b/>
      <sz val="9"/>
      <color theme="0"/>
      <name val="メイリオ"/>
      <family val="3"/>
      <charset val="128"/>
    </font>
    <font>
      <i/>
      <sz val="11"/>
      <name val="メイリオ"/>
      <family val="3"/>
      <charset val="128"/>
    </font>
    <font>
      <sz val="10"/>
      <color indexed="8"/>
      <name val="ＭＳ 明朝"/>
      <family val="1"/>
      <charset val="128"/>
    </font>
    <font>
      <sz val="11"/>
      <color theme="1"/>
      <name val="ＭＳ Ｐゴシック"/>
      <family val="2"/>
      <scheme val="minor"/>
    </font>
    <font>
      <sz val="14"/>
      <name val="Meiryo UI"/>
      <family val="3"/>
      <charset val="128"/>
    </font>
    <font>
      <sz val="20"/>
      <name val="Meiryo UI"/>
      <family val="3"/>
      <charset val="128"/>
    </font>
    <font>
      <sz val="9"/>
      <color theme="1"/>
      <name val="ＭＳ Ｐゴシック"/>
      <family val="3"/>
      <charset val="128"/>
      <scheme val="minor"/>
    </font>
    <font>
      <sz val="11"/>
      <name val="HG丸ｺﾞｼｯｸM-PRO"/>
      <family val="3"/>
      <charset val="128"/>
    </font>
    <font>
      <b/>
      <sz val="14"/>
      <name val="HG丸ｺﾞｼｯｸM-PRO"/>
      <family val="3"/>
      <charset val="128"/>
    </font>
    <font>
      <sz val="10"/>
      <color rgb="FFFF0000"/>
      <name val="HG丸ｺﾞｼｯｸM-PRO"/>
      <family val="3"/>
      <charset val="128"/>
    </font>
    <font>
      <sz val="14"/>
      <color rgb="FFFF0000"/>
      <name val="Meiryo UI"/>
      <family val="3"/>
      <charset val="128"/>
    </font>
    <font>
      <b/>
      <sz val="9"/>
      <color indexed="81"/>
      <name val="MS P ゴシック"/>
      <family val="3"/>
      <charset val="128"/>
    </font>
    <font>
      <sz val="12"/>
      <color rgb="FFFF0000"/>
      <name val="Meiryo UI"/>
      <family val="3"/>
      <charset val="128"/>
    </font>
    <font>
      <sz val="16"/>
      <color rgb="FFFF0000"/>
      <name val="ＭＳ Ｐゴシック"/>
      <family val="3"/>
      <charset val="128"/>
    </font>
    <font>
      <sz val="18"/>
      <name val="HG丸ｺﾞｼｯｸM-PRO"/>
      <family val="3"/>
      <charset val="128"/>
    </font>
    <font>
      <sz val="22"/>
      <name val="HG丸ｺﾞｼｯｸM-PRO"/>
      <family val="3"/>
      <charset val="128"/>
    </font>
    <font>
      <sz val="9"/>
      <color indexed="81"/>
      <name val="MS P ゴシック"/>
      <family val="3"/>
      <charset val="128"/>
    </font>
    <font>
      <sz val="10"/>
      <color rgb="FFFF0000"/>
      <name val="メイリオ"/>
      <family val="3"/>
      <charset val="128"/>
    </font>
    <font>
      <sz val="12"/>
      <color rgb="FFFF0000"/>
      <name val="ＭＳ 明朝"/>
      <family val="1"/>
      <charset val="128"/>
    </font>
    <font>
      <sz val="11"/>
      <color rgb="FFFF0000"/>
      <name val="メイリオ"/>
      <family val="3"/>
      <charset val="128"/>
    </font>
    <font>
      <sz val="12"/>
      <color rgb="FFFF0000"/>
      <name val="メイリオ"/>
      <family val="3"/>
      <charset val="128"/>
    </font>
    <font>
      <sz val="11"/>
      <color rgb="FFFF0000"/>
      <name val="HG丸ｺﾞｼｯｸM-PRO"/>
      <family val="3"/>
      <charset val="128"/>
    </font>
  </fonts>
  <fills count="14">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0"/>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7" tint="0.39997558519241921"/>
        <bgColor indexed="64"/>
      </patternFill>
    </fill>
  </fills>
  <borders count="194">
    <border>
      <left/>
      <right/>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top style="thin">
        <color indexed="64"/>
      </top>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theme="1"/>
      </left>
      <right style="thin">
        <color theme="1"/>
      </right>
      <top/>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right style="thin">
        <color theme="1"/>
      </right>
      <top/>
      <bottom/>
      <diagonal/>
    </border>
    <border>
      <left/>
      <right/>
      <top style="thin">
        <color theme="1"/>
      </top>
      <bottom style="thin">
        <color theme="1"/>
      </bottom>
      <diagonal/>
    </border>
    <border>
      <left/>
      <right style="thin">
        <color theme="1"/>
      </right>
      <top/>
      <bottom style="thin">
        <color theme="1"/>
      </bottom>
      <diagonal/>
    </border>
    <border>
      <left style="thick">
        <color indexed="64"/>
      </left>
      <right style="thick">
        <color indexed="64"/>
      </right>
      <top style="thin">
        <color indexed="64"/>
      </top>
      <bottom style="thick">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theme="1"/>
      </right>
      <top/>
      <bottom/>
      <diagonal/>
    </border>
    <border>
      <left style="medium">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thin">
        <color theme="1"/>
      </right>
      <top style="thin">
        <color indexed="64"/>
      </top>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style="thin">
        <color indexed="64"/>
      </right>
      <top style="thin">
        <color theme="1"/>
      </top>
      <bottom style="thin">
        <color theme="1"/>
      </bottom>
      <diagonal/>
    </border>
    <border>
      <left style="thin">
        <color indexed="64"/>
      </left>
      <right style="hair">
        <color indexed="64"/>
      </right>
      <top style="hair">
        <color indexed="64"/>
      </top>
      <bottom style="thin">
        <color indexed="64"/>
      </bottom>
      <diagonal/>
    </border>
    <border>
      <left style="thin">
        <color theme="1"/>
      </left>
      <right/>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style="medium">
        <color indexed="64"/>
      </bottom>
      <diagonal/>
    </border>
    <border>
      <left style="double">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57">
    <xf numFmtId="185" fontId="0" fillId="0" borderId="0">
      <alignment vertical="center"/>
    </xf>
    <xf numFmtId="185" fontId="1" fillId="0" borderId="0">
      <alignment vertical="center"/>
    </xf>
    <xf numFmtId="185" fontId="11" fillId="0" borderId="0">
      <alignment vertical="center"/>
    </xf>
    <xf numFmtId="38" fontId="11" fillId="0" borderId="0" applyFont="0" applyFill="0" applyBorder="0" applyAlignment="0" applyProtection="0">
      <alignment vertical="center"/>
    </xf>
    <xf numFmtId="185" fontId="1" fillId="0" borderId="0"/>
    <xf numFmtId="185" fontId="1" fillId="0" borderId="0"/>
    <xf numFmtId="185" fontId="1" fillId="0" borderId="0"/>
    <xf numFmtId="38" fontId="1" fillId="0" borderId="0" applyFont="0" applyFill="0" applyBorder="0" applyAlignment="0" applyProtection="0">
      <alignment vertical="center"/>
    </xf>
    <xf numFmtId="38" fontId="1" fillId="0" borderId="0" applyFont="0" applyFill="0" applyBorder="0" applyAlignment="0" applyProtection="0"/>
    <xf numFmtId="185" fontId="1" fillId="0" borderId="0"/>
    <xf numFmtId="185" fontId="1" fillId="0" borderId="0"/>
    <xf numFmtId="185" fontId="11" fillId="0" borderId="0"/>
    <xf numFmtId="185" fontId="40" fillId="0" borderId="0"/>
    <xf numFmtId="185" fontId="11" fillId="0" borderId="0">
      <alignment vertical="center"/>
    </xf>
    <xf numFmtId="185" fontId="11" fillId="0" borderId="0">
      <alignment vertical="center"/>
    </xf>
    <xf numFmtId="185" fontId="41" fillId="0" borderId="0">
      <alignment vertical="center"/>
    </xf>
    <xf numFmtId="185" fontId="40" fillId="0" borderId="0"/>
    <xf numFmtId="185" fontId="40" fillId="0" borderId="0">
      <alignment vertical="center"/>
    </xf>
    <xf numFmtId="185" fontId="40" fillId="0" borderId="0">
      <alignment vertical="center"/>
    </xf>
    <xf numFmtId="185" fontId="40" fillId="0" borderId="0">
      <alignment vertical="center"/>
    </xf>
    <xf numFmtId="185" fontId="56" fillId="0" borderId="0">
      <alignment vertical="center"/>
    </xf>
    <xf numFmtId="185" fontId="32" fillId="0" borderId="0">
      <alignment vertical="center"/>
    </xf>
    <xf numFmtId="185" fontId="1" fillId="0" borderId="0">
      <alignment vertical="center"/>
    </xf>
    <xf numFmtId="185" fontId="11" fillId="0" borderId="0">
      <alignment vertical="center"/>
    </xf>
    <xf numFmtId="185" fontId="1" fillId="0" borderId="0"/>
    <xf numFmtId="185" fontId="1" fillId="0" borderId="0"/>
    <xf numFmtId="185" fontId="1" fillId="0" borderId="0"/>
    <xf numFmtId="185" fontId="11" fillId="0" borderId="0"/>
    <xf numFmtId="185" fontId="40" fillId="0" borderId="0"/>
    <xf numFmtId="185" fontId="11" fillId="0" borderId="0">
      <alignment vertical="center"/>
    </xf>
    <xf numFmtId="185" fontId="11" fillId="0" borderId="0">
      <alignment vertical="center"/>
    </xf>
    <xf numFmtId="185" fontId="41" fillId="0" borderId="0">
      <alignment vertical="center"/>
    </xf>
    <xf numFmtId="0" fontId="1" fillId="0" borderId="0">
      <alignment vertical="center"/>
    </xf>
    <xf numFmtId="0" fontId="1" fillId="0" borderId="0">
      <alignment vertical="center"/>
    </xf>
    <xf numFmtId="0" fontId="11" fillId="0" borderId="0">
      <alignment vertical="center"/>
    </xf>
    <xf numFmtId="0" fontId="57" fillId="0" borderId="0"/>
    <xf numFmtId="38" fontId="57"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7" fillId="0" borderId="0"/>
    <xf numFmtId="0" fontId="57" fillId="0" borderId="0"/>
    <xf numFmtId="0" fontId="11" fillId="0" borderId="0"/>
    <xf numFmtId="0" fontId="1" fillId="0" borderId="0">
      <alignment vertical="center"/>
    </xf>
    <xf numFmtId="0" fontId="40" fillId="0" borderId="0"/>
    <xf numFmtId="0" fontId="11" fillId="0" borderId="0">
      <alignment vertical="center"/>
    </xf>
    <xf numFmtId="0" fontId="1" fillId="0" borderId="0"/>
    <xf numFmtId="0" fontId="11" fillId="0" borderId="0">
      <alignment vertical="center"/>
    </xf>
    <xf numFmtId="0" fontId="11" fillId="0" borderId="0">
      <alignment vertical="center"/>
    </xf>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57" fillId="0" borderId="0"/>
    <xf numFmtId="38" fontId="57" fillId="0" borderId="0" applyFont="0" applyFill="0" applyBorder="0" applyAlignment="0" applyProtection="0">
      <alignment vertical="center"/>
    </xf>
    <xf numFmtId="38" fontId="32" fillId="0" borderId="0" applyFont="0" applyFill="0" applyBorder="0" applyAlignment="0" applyProtection="0">
      <alignment vertical="center"/>
    </xf>
  </cellStyleXfs>
  <cellXfs count="1111">
    <xf numFmtId="185" fontId="0" fillId="0" borderId="0" xfId="0">
      <alignment vertical="center"/>
    </xf>
    <xf numFmtId="185" fontId="7" fillId="0" borderId="0" xfId="1" applyFont="1" applyFill="1" applyProtection="1">
      <alignment vertical="center"/>
    </xf>
    <xf numFmtId="185" fontId="8" fillId="0" borderId="0" xfId="1" applyFont="1" applyFill="1" applyBorder="1" applyAlignment="1" applyProtection="1">
      <alignment horizontal="center" vertical="center"/>
    </xf>
    <xf numFmtId="185" fontId="11" fillId="0" borderId="0" xfId="2">
      <alignment vertical="center"/>
    </xf>
    <xf numFmtId="185" fontId="11" fillId="0" borderId="0" xfId="2" applyAlignment="1">
      <alignment vertical="center" wrapText="1"/>
    </xf>
    <xf numFmtId="185" fontId="13" fillId="0" borderId="0" xfId="2" applyFont="1">
      <alignment vertical="center"/>
    </xf>
    <xf numFmtId="185" fontId="14" fillId="0" borderId="10" xfId="2" applyFont="1" applyBorder="1" applyAlignment="1">
      <alignment vertical="center" wrapText="1"/>
    </xf>
    <xf numFmtId="185" fontId="15" fillId="0" borderId="0" xfId="2" applyFont="1" applyAlignment="1">
      <alignment horizontal="left" vertical="center"/>
    </xf>
    <xf numFmtId="185" fontId="14" fillId="0" borderId="0" xfId="2" applyFont="1" applyAlignment="1">
      <alignment horizontal="left" vertical="center"/>
    </xf>
    <xf numFmtId="185" fontId="16" fillId="0" borderId="0" xfId="2" applyFont="1">
      <alignment vertical="center"/>
    </xf>
    <xf numFmtId="185" fontId="14" fillId="0" borderId="0" xfId="2" applyFont="1">
      <alignment vertical="center"/>
    </xf>
    <xf numFmtId="185" fontId="14" fillId="0" borderId="0" xfId="2" applyFont="1" applyAlignment="1">
      <alignment vertical="center" wrapText="1"/>
    </xf>
    <xf numFmtId="185" fontId="14" fillId="0" borderId="0" xfId="2" applyFont="1" applyAlignment="1">
      <alignment vertical="center"/>
    </xf>
    <xf numFmtId="185" fontId="16" fillId="0" borderId="10" xfId="2" applyFont="1" applyBorder="1" applyAlignment="1">
      <alignment horizontal="center" vertical="center" wrapText="1"/>
    </xf>
    <xf numFmtId="185" fontId="14" fillId="0" borderId="10" xfId="2" applyFont="1" applyBorder="1" applyAlignment="1">
      <alignment horizontal="center" vertical="center" wrapText="1"/>
    </xf>
    <xf numFmtId="185" fontId="16" fillId="0" borderId="15" xfId="2" applyFont="1" applyBorder="1" applyAlignment="1">
      <alignment vertical="center" wrapText="1"/>
    </xf>
    <xf numFmtId="185" fontId="16" fillId="0" borderId="19" xfId="2" applyFont="1" applyBorder="1" applyAlignment="1">
      <alignment vertical="center" wrapText="1"/>
    </xf>
    <xf numFmtId="185" fontId="14" fillId="0" borderId="10" xfId="2" applyFont="1" applyBorder="1" applyAlignment="1">
      <alignment vertical="top" wrapText="1"/>
    </xf>
    <xf numFmtId="185" fontId="14" fillId="0" borderId="10" xfId="2" applyFont="1" applyBorder="1" applyAlignment="1">
      <alignment vertical="top"/>
    </xf>
    <xf numFmtId="185" fontId="16" fillId="0" borderId="10" xfId="2" applyFont="1" applyBorder="1" applyAlignment="1">
      <alignment vertical="center" wrapText="1"/>
    </xf>
    <xf numFmtId="185" fontId="16" fillId="0" borderId="16" xfId="2" applyFont="1" applyBorder="1" applyAlignment="1">
      <alignment vertical="center"/>
    </xf>
    <xf numFmtId="185" fontId="16" fillId="0" borderId="22" xfId="2" applyFont="1" applyBorder="1" applyAlignment="1">
      <alignment vertical="center" wrapText="1"/>
    </xf>
    <xf numFmtId="185" fontId="16" fillId="0" borderId="24" xfId="2" applyFont="1" applyBorder="1" applyAlignment="1">
      <alignment vertical="center" wrapText="1"/>
    </xf>
    <xf numFmtId="185" fontId="16" fillId="0" borderId="26" xfId="2" applyFont="1" applyBorder="1" applyAlignment="1">
      <alignment vertical="center" wrapText="1"/>
    </xf>
    <xf numFmtId="185" fontId="14" fillId="0" borderId="10" xfId="2" applyFont="1" applyBorder="1" applyAlignment="1">
      <alignment horizontal="left" vertical="top"/>
    </xf>
    <xf numFmtId="185" fontId="16" fillId="0" borderId="16" xfId="2" applyFont="1" applyBorder="1" applyAlignment="1">
      <alignment vertical="center" wrapText="1"/>
    </xf>
    <xf numFmtId="185" fontId="17" fillId="0" borderId="0" xfId="2" applyFont="1">
      <alignment vertical="center"/>
    </xf>
    <xf numFmtId="185" fontId="17" fillId="0" borderId="0" xfId="2" applyFont="1" applyAlignment="1">
      <alignment vertical="center" wrapText="1"/>
    </xf>
    <xf numFmtId="185" fontId="14" fillId="0" borderId="0" xfId="2" applyFont="1" applyAlignment="1">
      <alignment horizontal="left" vertical="center" indent="1"/>
    </xf>
    <xf numFmtId="185" fontId="14" fillId="0" borderId="10" xfId="2" applyFont="1" applyBorder="1" applyAlignment="1">
      <alignment vertical="center" wrapText="1" shrinkToFit="1"/>
    </xf>
    <xf numFmtId="185" fontId="18" fillId="0" borderId="10" xfId="2" applyFont="1" applyBorder="1" applyAlignment="1">
      <alignment vertical="center" wrapText="1"/>
    </xf>
    <xf numFmtId="185" fontId="16" fillId="0" borderId="10" xfId="2" applyFont="1" applyBorder="1">
      <alignment vertical="center"/>
    </xf>
    <xf numFmtId="185" fontId="13" fillId="0" borderId="0" xfId="2" applyFont="1" applyAlignment="1">
      <alignment vertical="center" wrapText="1"/>
    </xf>
    <xf numFmtId="185" fontId="14" fillId="0" borderId="10" xfId="2" applyFont="1" applyBorder="1" applyAlignment="1">
      <alignment horizontal="left" vertical="center" wrapText="1"/>
    </xf>
    <xf numFmtId="185" fontId="14" fillId="0" borderId="12" xfId="2" applyFont="1" applyBorder="1" applyAlignment="1">
      <alignment horizontal="left" vertical="center" wrapText="1"/>
    </xf>
    <xf numFmtId="185" fontId="13" fillId="0" borderId="0" xfId="2" applyFont="1" applyAlignment="1">
      <alignment horizontal="left" vertical="center" wrapText="1"/>
    </xf>
    <xf numFmtId="185" fontId="14" fillId="0" borderId="17" xfId="2" applyFont="1" applyBorder="1" applyAlignment="1">
      <alignment vertical="center" wrapText="1"/>
    </xf>
    <xf numFmtId="185" fontId="16" fillId="0" borderId="22" xfId="2" applyFont="1" applyBorder="1">
      <alignment vertical="center"/>
    </xf>
    <xf numFmtId="185" fontId="16" fillId="0" borderId="24" xfId="2" applyFont="1" applyBorder="1">
      <alignment vertical="center"/>
    </xf>
    <xf numFmtId="185" fontId="16" fillId="0" borderId="13" xfId="2" applyFont="1" applyBorder="1">
      <alignment vertical="center"/>
    </xf>
    <xf numFmtId="185" fontId="16" fillId="0" borderId="17" xfId="2" applyFont="1" applyBorder="1">
      <alignment vertical="center"/>
    </xf>
    <xf numFmtId="185" fontId="16" fillId="0" borderId="26" xfId="2" applyFont="1" applyBorder="1">
      <alignment vertical="center"/>
    </xf>
    <xf numFmtId="185" fontId="16" fillId="0" borderId="15" xfId="2" applyFont="1" applyBorder="1">
      <alignment vertical="center"/>
    </xf>
    <xf numFmtId="185" fontId="13" fillId="0" borderId="0" xfId="2" applyFont="1" applyAlignment="1">
      <alignment horizontal="left" vertical="center" indent="1"/>
    </xf>
    <xf numFmtId="185" fontId="16" fillId="0" borderId="10" xfId="2" applyFont="1" applyBorder="1" applyAlignment="1">
      <alignment horizontal="center" vertical="center"/>
    </xf>
    <xf numFmtId="185" fontId="14" fillId="0" borderId="11" xfId="2" applyFont="1" applyBorder="1" applyAlignment="1">
      <alignment horizontal="center" vertical="center" wrapText="1"/>
    </xf>
    <xf numFmtId="185" fontId="11" fillId="0" borderId="0" xfId="2" applyFont="1">
      <alignment vertical="center"/>
    </xf>
    <xf numFmtId="185" fontId="14" fillId="0" borderId="18" xfId="2" applyFont="1" applyBorder="1" applyAlignment="1">
      <alignment horizontal="center" vertical="center" wrapText="1"/>
    </xf>
    <xf numFmtId="185" fontId="16" fillId="0" borderId="19" xfId="2" applyFont="1" applyBorder="1">
      <alignment vertical="center"/>
    </xf>
    <xf numFmtId="185" fontId="22" fillId="2" borderId="14" xfId="1" applyFont="1" applyFill="1" applyBorder="1">
      <alignment vertical="center"/>
    </xf>
    <xf numFmtId="185" fontId="19" fillId="2" borderId="31" xfId="1" applyFont="1" applyFill="1" applyBorder="1">
      <alignment vertical="center"/>
    </xf>
    <xf numFmtId="185" fontId="19" fillId="2" borderId="20" xfId="1" applyFont="1" applyFill="1" applyBorder="1">
      <alignment vertical="center"/>
    </xf>
    <xf numFmtId="185" fontId="19" fillId="0" borderId="0" xfId="1" applyFont="1">
      <alignment vertical="center"/>
    </xf>
    <xf numFmtId="185" fontId="19" fillId="8" borderId="10" xfId="1" applyFont="1" applyFill="1" applyBorder="1" applyAlignment="1">
      <alignment vertical="center" wrapText="1"/>
    </xf>
    <xf numFmtId="185" fontId="19" fillId="8" borderId="11" xfId="1" applyFont="1" applyFill="1" applyBorder="1" applyAlignment="1">
      <alignment vertical="center" wrapText="1"/>
    </xf>
    <xf numFmtId="185" fontId="19" fillId="8" borderId="10" xfId="1" applyFont="1" applyFill="1" applyBorder="1" applyAlignment="1">
      <alignment horizontal="center" vertical="center" wrapText="1"/>
    </xf>
    <xf numFmtId="185" fontId="20" fillId="8" borderId="22" xfId="2" applyFont="1" applyFill="1" applyBorder="1" applyAlignment="1">
      <alignment horizontal="center" vertical="center"/>
    </xf>
    <xf numFmtId="185" fontId="19" fillId="0" borderId="22" xfId="1" applyFont="1" applyBorder="1">
      <alignment vertical="center"/>
    </xf>
    <xf numFmtId="185" fontId="19" fillId="0" borderId="34" xfId="1" applyFont="1" applyBorder="1">
      <alignment vertical="center"/>
    </xf>
    <xf numFmtId="185" fontId="19" fillId="0" borderId="13" xfId="1" applyFont="1" applyBorder="1">
      <alignment vertical="center"/>
    </xf>
    <xf numFmtId="185" fontId="20" fillId="0" borderId="26" xfId="2" applyFont="1" applyBorder="1">
      <alignment vertical="center"/>
    </xf>
    <xf numFmtId="185" fontId="24" fillId="0" borderId="37" xfId="1" applyFont="1" applyFill="1" applyBorder="1" applyAlignment="1">
      <alignment vertical="center" wrapText="1"/>
    </xf>
    <xf numFmtId="185" fontId="19" fillId="0" borderId="0" xfId="1" applyFont="1" applyBorder="1">
      <alignment vertical="center"/>
    </xf>
    <xf numFmtId="185" fontId="19" fillId="0" borderId="17" xfId="1" applyFont="1" applyBorder="1">
      <alignment vertical="center"/>
    </xf>
    <xf numFmtId="185" fontId="19" fillId="0" borderId="18" xfId="1" applyFont="1" applyBorder="1">
      <alignment vertical="center"/>
    </xf>
    <xf numFmtId="185" fontId="19" fillId="0" borderId="26" xfId="1" applyFont="1" applyBorder="1">
      <alignment vertical="center"/>
    </xf>
    <xf numFmtId="185" fontId="19" fillId="0" borderId="38" xfId="1" applyFont="1" applyBorder="1">
      <alignment vertical="center"/>
    </xf>
    <xf numFmtId="185" fontId="19" fillId="0" borderId="19" xfId="1" applyFont="1" applyBorder="1">
      <alignment vertical="center"/>
    </xf>
    <xf numFmtId="185" fontId="19" fillId="0" borderId="24" xfId="1" applyFont="1" applyBorder="1">
      <alignment vertical="center"/>
    </xf>
    <xf numFmtId="185" fontId="19" fillId="0" borderId="20" xfId="1" applyFont="1" applyBorder="1">
      <alignment vertical="center"/>
    </xf>
    <xf numFmtId="185" fontId="19" fillId="0" borderId="14" xfId="1" applyFont="1" applyBorder="1">
      <alignment vertical="center"/>
    </xf>
    <xf numFmtId="185" fontId="19" fillId="0" borderId="21" xfId="1" applyFont="1" applyBorder="1">
      <alignment vertical="center"/>
    </xf>
    <xf numFmtId="185" fontId="19" fillId="0" borderId="40" xfId="1" applyFont="1" applyBorder="1">
      <alignment vertical="center"/>
    </xf>
    <xf numFmtId="185" fontId="19" fillId="0" borderId="25" xfId="1" applyFont="1" applyBorder="1">
      <alignment vertical="center"/>
    </xf>
    <xf numFmtId="185" fontId="19" fillId="0" borderId="0" xfId="1" applyFont="1" applyFill="1" applyAlignment="1">
      <alignment vertical="center"/>
    </xf>
    <xf numFmtId="185" fontId="19" fillId="0" borderId="41" xfId="1" applyFont="1" applyBorder="1">
      <alignment vertical="center"/>
    </xf>
    <xf numFmtId="185" fontId="19" fillId="0" borderId="42" xfId="1" applyFont="1" applyBorder="1">
      <alignment vertical="center"/>
    </xf>
    <xf numFmtId="185" fontId="25" fillId="0" borderId="25" xfId="1" applyFont="1" applyBorder="1" applyAlignment="1">
      <alignment horizontal="left" vertical="center" indent="2"/>
    </xf>
    <xf numFmtId="185" fontId="25" fillId="0" borderId="0" xfId="1" applyFont="1" applyBorder="1" applyAlignment="1">
      <alignment horizontal="left" vertical="center" indent="2"/>
    </xf>
    <xf numFmtId="185" fontId="25" fillId="0" borderId="21" xfId="1" applyFont="1" applyBorder="1" applyAlignment="1">
      <alignment horizontal="left" vertical="center" indent="2"/>
    </xf>
    <xf numFmtId="185" fontId="19" fillId="0" borderId="25" xfId="1" applyFont="1" applyBorder="1" applyAlignment="1">
      <alignment horizontal="left" vertical="center" indent="2"/>
    </xf>
    <xf numFmtId="185" fontId="19" fillId="0" borderId="0" xfId="1" applyFont="1" applyBorder="1" applyAlignment="1">
      <alignment horizontal="left" vertical="center" indent="2"/>
    </xf>
    <xf numFmtId="185" fontId="19" fillId="0" borderId="21" xfId="1" applyFont="1" applyBorder="1" applyAlignment="1">
      <alignment horizontal="left" vertical="center" indent="2"/>
    </xf>
    <xf numFmtId="185" fontId="19" fillId="0" borderId="25" xfId="1" applyFont="1" applyBorder="1" applyAlignment="1">
      <alignment horizontal="left" vertical="center" indent="1"/>
    </xf>
    <xf numFmtId="185" fontId="19" fillId="0" borderId="0" xfId="1" applyFont="1" applyBorder="1" applyAlignment="1">
      <alignment horizontal="left" vertical="center" indent="1"/>
    </xf>
    <xf numFmtId="185" fontId="19" fillId="0" borderId="21" xfId="1" applyFont="1" applyBorder="1" applyAlignment="1">
      <alignment horizontal="left" vertical="center" indent="1"/>
    </xf>
    <xf numFmtId="185" fontId="19" fillId="0" borderId="0" xfId="1" applyFont="1" applyAlignment="1">
      <alignment vertical="center"/>
    </xf>
    <xf numFmtId="185" fontId="19" fillId="0" borderId="18" xfId="1" applyFont="1" applyBorder="1" applyAlignment="1">
      <alignment horizontal="left" vertical="center" indent="2"/>
    </xf>
    <xf numFmtId="185" fontId="19" fillId="0" borderId="1" xfId="1" applyFont="1" applyBorder="1" applyAlignment="1">
      <alignment horizontal="left" vertical="center" indent="1"/>
    </xf>
    <xf numFmtId="185" fontId="19" fillId="0" borderId="23" xfId="1" applyFont="1" applyBorder="1" applyAlignment="1">
      <alignment horizontal="left" vertical="center" indent="1"/>
    </xf>
    <xf numFmtId="185" fontId="19" fillId="7" borderId="43" xfId="1" applyFont="1" applyFill="1" applyBorder="1" applyAlignment="1">
      <alignment horizontal="center" vertical="center" shrinkToFit="1"/>
    </xf>
    <xf numFmtId="185" fontId="20" fillId="0" borderId="19" xfId="2" applyFont="1" applyBorder="1">
      <alignment vertical="center"/>
    </xf>
    <xf numFmtId="185" fontId="20" fillId="8" borderId="35" xfId="2" applyFont="1" applyFill="1" applyBorder="1" applyAlignment="1">
      <alignment horizontal="center" vertical="center"/>
    </xf>
    <xf numFmtId="185" fontId="19" fillId="0" borderId="0" xfId="1" applyFont="1" applyFill="1" applyBorder="1" applyAlignment="1">
      <alignment horizontal="center" vertical="center"/>
    </xf>
    <xf numFmtId="185" fontId="20" fillId="0" borderId="26" xfId="2" applyFont="1" applyBorder="1" applyAlignment="1">
      <alignment vertical="center" shrinkToFit="1"/>
    </xf>
    <xf numFmtId="185" fontId="20" fillId="0" borderId="44" xfId="2" applyFont="1" applyBorder="1" applyAlignment="1">
      <alignment vertical="center" shrinkToFit="1"/>
    </xf>
    <xf numFmtId="185" fontId="20" fillId="0" borderId="0" xfId="2" applyFont="1" applyBorder="1">
      <alignment vertical="center"/>
    </xf>
    <xf numFmtId="185" fontId="19" fillId="7" borderId="10" xfId="1" applyFont="1" applyFill="1" applyBorder="1" applyAlignment="1">
      <alignment horizontal="center" vertical="center" shrinkToFit="1"/>
    </xf>
    <xf numFmtId="185" fontId="20" fillId="0" borderId="15" xfId="2" applyFont="1" applyBorder="1">
      <alignment vertical="center"/>
    </xf>
    <xf numFmtId="185" fontId="19" fillId="2" borderId="45" xfId="1" applyFont="1" applyFill="1" applyBorder="1">
      <alignment vertical="center"/>
    </xf>
    <xf numFmtId="185" fontId="19" fillId="0" borderId="25" xfId="1" applyFont="1" applyFill="1" applyBorder="1" applyAlignment="1">
      <alignment horizontal="center" vertical="center"/>
    </xf>
    <xf numFmtId="185" fontId="19" fillId="0" borderId="46" xfId="1" applyFont="1" applyBorder="1" applyAlignment="1">
      <alignment vertical="center" shrinkToFit="1"/>
    </xf>
    <xf numFmtId="185" fontId="19" fillId="0" borderId="25" xfId="1" applyFont="1" applyFill="1" applyBorder="1" applyAlignment="1">
      <alignment vertical="center" shrinkToFit="1"/>
    </xf>
    <xf numFmtId="185" fontId="19" fillId="0" borderId="0" xfId="1" applyFont="1" applyFill="1" applyBorder="1" applyAlignment="1">
      <alignment vertical="center" shrinkToFit="1"/>
    </xf>
    <xf numFmtId="185" fontId="19" fillId="0" borderId="38" xfId="1" applyFont="1" applyBorder="1" applyAlignment="1">
      <alignment vertical="center" shrinkToFit="1"/>
    </xf>
    <xf numFmtId="185" fontId="19" fillId="0" borderId="41" xfId="1" applyFont="1" applyBorder="1" applyAlignment="1">
      <alignment vertical="center" shrinkToFit="1"/>
    </xf>
    <xf numFmtId="185" fontId="19" fillId="2" borderId="0" xfId="1" applyFont="1" applyFill="1">
      <alignment vertical="center"/>
    </xf>
    <xf numFmtId="185" fontId="19" fillId="0" borderId="48" xfId="1" applyFont="1" applyBorder="1">
      <alignment vertical="center"/>
    </xf>
    <xf numFmtId="185" fontId="19" fillId="2" borderId="49" xfId="1" applyFont="1" applyFill="1" applyBorder="1">
      <alignment vertical="center"/>
    </xf>
    <xf numFmtId="185" fontId="19" fillId="2" borderId="50" xfId="1" applyFont="1" applyFill="1" applyBorder="1">
      <alignment vertical="center"/>
    </xf>
    <xf numFmtId="185" fontId="26" fillId="9" borderId="0" xfId="2" applyFont="1" applyFill="1">
      <alignment vertical="center"/>
    </xf>
    <xf numFmtId="185" fontId="26" fillId="9" borderId="0" xfId="1" applyFont="1" applyFill="1">
      <alignment vertical="center"/>
    </xf>
    <xf numFmtId="185" fontId="20" fillId="0" borderId="0" xfId="2" applyFont="1">
      <alignment vertical="center"/>
    </xf>
    <xf numFmtId="185" fontId="11" fillId="4" borderId="51" xfId="2" applyFill="1" applyBorder="1">
      <alignment vertical="center"/>
    </xf>
    <xf numFmtId="185" fontId="11" fillId="4" borderId="52" xfId="2" applyFill="1" applyBorder="1">
      <alignment vertical="center"/>
    </xf>
    <xf numFmtId="185" fontId="11" fillId="4" borderId="53" xfId="2" applyFill="1" applyBorder="1">
      <alignment vertical="center"/>
    </xf>
    <xf numFmtId="38" fontId="0" fillId="4" borderId="54" xfId="3" applyFont="1" applyFill="1" applyBorder="1">
      <alignment vertical="center"/>
    </xf>
    <xf numFmtId="185" fontId="11" fillId="0" borderId="55" xfId="2" applyBorder="1">
      <alignment vertical="center"/>
    </xf>
    <xf numFmtId="185" fontId="11" fillId="0" borderId="17" xfId="2" applyBorder="1">
      <alignment vertical="center"/>
    </xf>
    <xf numFmtId="185" fontId="11" fillId="0" borderId="56" xfId="2" applyBorder="1">
      <alignment vertical="center"/>
    </xf>
    <xf numFmtId="38" fontId="0" fillId="0" borderId="57" xfId="3" applyFont="1" applyBorder="1">
      <alignment vertical="center"/>
    </xf>
    <xf numFmtId="38" fontId="0" fillId="0" borderId="17" xfId="3" applyFont="1" applyBorder="1">
      <alignment vertical="center"/>
    </xf>
    <xf numFmtId="185" fontId="11" fillId="0" borderId="58" xfId="2" applyBorder="1">
      <alignment vertical="center"/>
    </xf>
    <xf numFmtId="185" fontId="11" fillId="0" borderId="10" xfId="2" applyBorder="1">
      <alignment vertical="center"/>
    </xf>
    <xf numFmtId="185" fontId="11" fillId="0" borderId="59" xfId="2" applyBorder="1">
      <alignment vertical="center"/>
    </xf>
    <xf numFmtId="38" fontId="0" fillId="0" borderId="60" xfId="3" applyFont="1" applyBorder="1">
      <alignment vertical="center"/>
    </xf>
    <xf numFmtId="38" fontId="0" fillId="0" borderId="0" xfId="3" applyFont="1">
      <alignment vertical="center"/>
    </xf>
    <xf numFmtId="185" fontId="11" fillId="0" borderId="0" xfId="2" applyProtection="1">
      <alignment vertical="center"/>
      <protection locked="0"/>
    </xf>
    <xf numFmtId="184" fontId="30" fillId="0" borderId="72" xfId="2" applyNumberFormat="1" applyFont="1" applyBorder="1" applyAlignment="1" applyProtection="1">
      <alignment horizontal="center" vertical="center" shrinkToFit="1"/>
      <protection locked="0"/>
    </xf>
    <xf numFmtId="184" fontId="30" fillId="0" borderId="13" xfId="2" applyNumberFormat="1" applyFont="1" applyBorder="1" applyAlignment="1" applyProtection="1">
      <alignment horizontal="center" vertical="center" shrinkToFit="1"/>
      <protection locked="0"/>
    </xf>
    <xf numFmtId="185" fontId="0" fillId="0" borderId="56" xfId="0" applyBorder="1">
      <alignment vertical="center"/>
    </xf>
    <xf numFmtId="185" fontId="0" fillId="0" borderId="59" xfId="0" applyBorder="1">
      <alignment vertical="center"/>
    </xf>
    <xf numFmtId="185" fontId="0" fillId="4" borderId="52" xfId="0" applyNumberFormat="1" applyFill="1" applyBorder="1">
      <alignment vertical="center"/>
    </xf>
    <xf numFmtId="185" fontId="0" fillId="4" borderId="53" xfId="0" applyNumberFormat="1" applyFill="1" applyBorder="1">
      <alignment vertical="center"/>
    </xf>
    <xf numFmtId="185" fontId="0" fillId="0" borderId="92" xfId="0" applyBorder="1">
      <alignment vertical="center"/>
    </xf>
    <xf numFmtId="185" fontId="0" fillId="0" borderId="93" xfId="0" applyBorder="1">
      <alignment vertical="center"/>
    </xf>
    <xf numFmtId="185" fontId="0" fillId="0" borderId="91" xfId="0" applyNumberFormat="1" applyBorder="1">
      <alignment vertical="center"/>
    </xf>
    <xf numFmtId="185" fontId="0" fillId="0" borderId="58" xfId="0" applyNumberFormat="1" applyBorder="1">
      <alignment vertical="center"/>
    </xf>
    <xf numFmtId="185" fontId="0" fillId="0" borderId="10" xfId="0" applyBorder="1">
      <alignment vertical="center"/>
    </xf>
    <xf numFmtId="185" fontId="0" fillId="4" borderId="51" xfId="3" applyNumberFormat="1" applyFont="1" applyFill="1" applyBorder="1">
      <alignment vertical="center"/>
    </xf>
    <xf numFmtId="38" fontId="0" fillId="0" borderId="55" xfId="3" applyFont="1" applyBorder="1">
      <alignment vertical="center"/>
    </xf>
    <xf numFmtId="185" fontId="28" fillId="4" borderId="64" xfId="5" applyFont="1" applyFill="1" applyBorder="1" applyAlignment="1" applyProtection="1">
      <alignment horizontal="center" shrinkToFit="1"/>
      <protection locked="0"/>
    </xf>
    <xf numFmtId="185" fontId="11" fillId="0" borderId="0" xfId="2" applyAlignment="1">
      <alignment vertical="center" shrinkToFit="1"/>
    </xf>
    <xf numFmtId="185" fontId="11" fillId="4" borderId="66" xfId="2" applyFill="1" applyBorder="1" applyAlignment="1" applyProtection="1">
      <alignment horizontal="center" vertical="center" shrinkToFit="1"/>
      <protection locked="0"/>
    </xf>
    <xf numFmtId="185" fontId="11" fillId="0" borderId="77" xfId="2" applyBorder="1" applyAlignment="1" applyProtection="1">
      <alignment vertical="center" shrinkToFit="1"/>
      <protection locked="0"/>
    </xf>
    <xf numFmtId="187" fontId="11" fillId="0" borderId="10" xfId="2" applyNumberFormat="1" applyBorder="1" applyAlignment="1" applyProtection="1">
      <alignment horizontal="center" vertical="center" shrinkToFit="1"/>
      <protection locked="0"/>
    </xf>
    <xf numFmtId="185" fontId="11" fillId="0" borderId="73" xfId="2" applyBorder="1" applyAlignment="1" applyProtection="1">
      <alignment horizontal="center" vertical="center" shrinkToFit="1"/>
      <protection locked="0"/>
    </xf>
    <xf numFmtId="185" fontId="11" fillId="0" borderId="73" xfId="2" applyBorder="1" applyAlignment="1" applyProtection="1">
      <alignment vertical="center" shrinkToFit="1"/>
      <protection locked="0"/>
    </xf>
    <xf numFmtId="185" fontId="11" fillId="0" borderId="0" xfId="2" applyBorder="1" applyAlignment="1" applyProtection="1">
      <alignment vertical="center" shrinkToFit="1"/>
      <protection locked="0"/>
    </xf>
    <xf numFmtId="187" fontId="11" fillId="0" borderId="10" xfId="2" applyNumberFormat="1" applyBorder="1" applyAlignment="1" applyProtection="1">
      <alignment vertical="center" shrinkToFit="1"/>
      <protection locked="0"/>
    </xf>
    <xf numFmtId="187" fontId="11" fillId="4" borderId="78" xfId="2" applyNumberFormat="1" applyFill="1" applyBorder="1" applyAlignment="1" applyProtection="1">
      <alignment horizontal="right" vertical="center" shrinkToFit="1"/>
      <protection locked="0"/>
    </xf>
    <xf numFmtId="185" fontId="11" fillId="0" borderId="75" xfId="2" applyBorder="1" applyAlignment="1" applyProtection="1">
      <alignment vertical="center" shrinkToFit="1"/>
      <protection locked="0"/>
    </xf>
    <xf numFmtId="185" fontId="11" fillId="0" borderId="76" xfId="2" applyBorder="1" applyAlignment="1" applyProtection="1">
      <alignment vertical="center" shrinkToFit="1"/>
      <protection locked="0"/>
    </xf>
    <xf numFmtId="185" fontId="11" fillId="0" borderId="80" xfId="2" applyBorder="1" applyAlignment="1" applyProtection="1">
      <alignment vertical="center" shrinkToFit="1"/>
      <protection locked="0"/>
    </xf>
    <xf numFmtId="185" fontId="11" fillId="0" borderId="64" xfId="2" applyBorder="1" applyAlignment="1" applyProtection="1">
      <alignment vertical="center" shrinkToFit="1"/>
      <protection locked="0"/>
    </xf>
    <xf numFmtId="185" fontId="11" fillId="0" borderId="82" xfId="2" applyBorder="1" applyAlignment="1" applyProtection="1">
      <alignment vertical="center" shrinkToFit="1"/>
      <protection locked="0"/>
    </xf>
    <xf numFmtId="185" fontId="11" fillId="4" borderId="71" xfId="2" applyFill="1" applyBorder="1" applyAlignment="1" applyProtection="1">
      <alignment horizontal="center" vertical="center" shrinkToFit="1"/>
      <protection locked="0"/>
    </xf>
    <xf numFmtId="185" fontId="11" fillId="0" borderId="70" xfId="2" applyBorder="1" applyAlignment="1" applyProtection="1">
      <alignment vertical="center" shrinkToFit="1"/>
      <protection locked="0"/>
    </xf>
    <xf numFmtId="185" fontId="11" fillId="0" borderId="0" xfId="2" applyAlignment="1" applyProtection="1">
      <alignment vertical="center" shrinkToFit="1"/>
      <protection locked="0"/>
    </xf>
    <xf numFmtId="38" fontId="0" fillId="0" borderId="58" xfId="3" applyFont="1" applyBorder="1">
      <alignment vertical="center"/>
    </xf>
    <xf numFmtId="38" fontId="0" fillId="0" borderId="10" xfId="3" applyFont="1" applyBorder="1">
      <alignment vertical="center"/>
    </xf>
    <xf numFmtId="186" fontId="11" fillId="4" borderId="69" xfId="2" applyNumberFormat="1" applyFill="1" applyBorder="1" applyAlignment="1" applyProtection="1">
      <alignment vertical="center" shrinkToFit="1"/>
    </xf>
    <xf numFmtId="186" fontId="11" fillId="4" borderId="31" xfId="2" applyNumberFormat="1" applyFill="1" applyBorder="1" applyAlignment="1" applyProtection="1">
      <alignment vertical="center" shrinkToFit="1"/>
    </xf>
    <xf numFmtId="187" fontId="11" fillId="4" borderId="11" xfId="2" applyNumberFormat="1" applyFill="1" applyBorder="1" applyAlignment="1" applyProtection="1">
      <alignment horizontal="center" vertical="center" shrinkToFit="1"/>
    </xf>
    <xf numFmtId="188" fontId="11" fillId="4" borderId="70" xfId="2" applyNumberFormat="1" applyFill="1" applyBorder="1" applyAlignment="1" applyProtection="1">
      <alignment horizontal="center" vertical="center" shrinkToFit="1"/>
    </xf>
    <xf numFmtId="38" fontId="0" fillId="0" borderId="100" xfId="3" applyFont="1" applyBorder="1">
      <alignment vertical="center"/>
    </xf>
    <xf numFmtId="185" fontId="11" fillId="4" borderId="77" xfId="2" applyFill="1" applyBorder="1" applyAlignment="1" applyProtection="1">
      <alignment horizontal="center" vertical="center" shrinkToFit="1"/>
    </xf>
    <xf numFmtId="185" fontId="11" fillId="4" borderId="10" xfId="2" applyFill="1" applyBorder="1" applyAlignment="1" applyProtection="1">
      <alignment horizontal="center" vertical="center" shrinkToFit="1"/>
    </xf>
    <xf numFmtId="185" fontId="11" fillId="4" borderId="11" xfId="2" applyFill="1" applyBorder="1" applyAlignment="1" applyProtection="1">
      <alignment horizontal="center" vertical="center" shrinkToFit="1"/>
    </xf>
    <xf numFmtId="185" fontId="11" fillId="4" borderId="73" xfId="2" applyFill="1" applyBorder="1" applyAlignment="1" applyProtection="1">
      <alignment horizontal="center" vertical="center" shrinkToFit="1"/>
    </xf>
    <xf numFmtId="185" fontId="11" fillId="4" borderId="51" xfId="2" applyFill="1" applyBorder="1" applyProtection="1">
      <alignment vertical="center"/>
      <protection locked="0"/>
    </xf>
    <xf numFmtId="185" fontId="11" fillId="4" borderId="52" xfId="2" applyFill="1" applyBorder="1" applyProtection="1">
      <alignment vertical="center"/>
      <protection locked="0"/>
    </xf>
    <xf numFmtId="185" fontId="11" fillId="4" borderId="53" xfId="2" applyFill="1" applyBorder="1" applyProtection="1">
      <alignment vertical="center"/>
      <protection locked="0"/>
    </xf>
    <xf numFmtId="185" fontId="11" fillId="0" borderId="55" xfId="2" applyBorder="1" applyProtection="1">
      <alignment vertical="center"/>
      <protection locked="0"/>
    </xf>
    <xf numFmtId="185" fontId="11" fillId="0" borderId="17" xfId="2" applyBorder="1" applyProtection="1">
      <alignment vertical="center"/>
      <protection locked="0"/>
    </xf>
    <xf numFmtId="185" fontId="11" fillId="0" borderId="56" xfId="2" applyBorder="1" applyProtection="1">
      <alignment vertical="center"/>
      <protection locked="0"/>
    </xf>
    <xf numFmtId="185" fontId="11" fillId="0" borderId="58" xfId="2" applyBorder="1" applyProtection="1">
      <alignment vertical="center"/>
      <protection locked="0"/>
    </xf>
    <xf numFmtId="185" fontId="11" fillId="0" borderId="10" xfId="2" applyBorder="1" applyProtection="1">
      <alignment vertical="center"/>
      <protection locked="0"/>
    </xf>
    <xf numFmtId="185" fontId="11" fillId="0" borderId="59" xfId="2" applyBorder="1" applyProtection="1">
      <alignment vertical="center"/>
      <protection locked="0"/>
    </xf>
    <xf numFmtId="185" fontId="11" fillId="0" borderId="61" xfId="2" applyBorder="1" applyProtection="1">
      <alignment vertical="center"/>
      <protection locked="0"/>
    </xf>
    <xf numFmtId="185" fontId="11" fillId="0" borderId="62" xfId="2" applyBorder="1" applyProtection="1">
      <alignment vertical="center"/>
      <protection locked="0"/>
    </xf>
    <xf numFmtId="185" fontId="11" fillId="0" borderId="63" xfId="2" applyBorder="1" applyProtection="1">
      <alignment vertical="center"/>
      <protection locked="0"/>
    </xf>
    <xf numFmtId="176" fontId="5" fillId="2" borderId="107" xfId="6" applyNumberFormat="1" applyFont="1" applyFill="1" applyBorder="1" applyAlignment="1">
      <alignment horizontal="center" vertical="center" shrinkToFit="1"/>
    </xf>
    <xf numFmtId="176" fontId="5" fillId="2" borderId="115" xfId="6" applyNumberFormat="1" applyFont="1" applyFill="1" applyBorder="1" applyAlignment="1">
      <alignment horizontal="center" vertical="center" shrinkToFit="1"/>
    </xf>
    <xf numFmtId="176" fontId="5" fillId="2" borderId="117" xfId="6" applyNumberFormat="1" applyFont="1" applyFill="1" applyBorder="1" applyAlignment="1">
      <alignment horizontal="center" vertical="center" shrinkToFit="1"/>
    </xf>
    <xf numFmtId="0" fontId="28" fillId="0" borderId="64" xfId="5" applyNumberFormat="1" applyFont="1" applyBorder="1" applyAlignment="1" applyProtection="1">
      <alignment horizontal="center" shrinkToFit="1"/>
      <protection locked="0"/>
    </xf>
    <xf numFmtId="0" fontId="28" fillId="4" borderId="64" xfId="5" applyNumberFormat="1" applyFont="1" applyFill="1" applyBorder="1" applyAlignment="1" applyProtection="1">
      <alignment shrinkToFit="1"/>
      <protection locked="0"/>
    </xf>
    <xf numFmtId="0" fontId="8" fillId="0" borderId="0" xfId="1" applyNumberFormat="1" applyFont="1" applyFill="1" applyBorder="1" applyAlignment="1" applyProtection="1">
      <alignment horizontal="center" vertical="center" shrinkToFit="1"/>
    </xf>
    <xf numFmtId="0" fontId="11" fillId="0" borderId="0" xfId="2" applyNumberFormat="1" applyAlignment="1" applyProtection="1">
      <alignment vertical="center" shrinkToFit="1"/>
    </xf>
    <xf numFmtId="0" fontId="28" fillId="0" borderId="0" xfId="5" applyNumberFormat="1" applyFont="1" applyBorder="1" applyAlignment="1" applyProtection="1">
      <alignment shrinkToFit="1"/>
    </xf>
    <xf numFmtId="0" fontId="29" fillId="0" borderId="0" xfId="5" applyNumberFormat="1" applyFont="1" applyAlignment="1" applyProtection="1">
      <alignment shrinkToFit="1"/>
    </xf>
    <xf numFmtId="0" fontId="11" fillId="0" borderId="0" xfId="2" applyNumberFormat="1" applyBorder="1" applyAlignment="1" applyProtection="1">
      <alignment horizontal="center" vertical="center" shrinkToFit="1"/>
    </xf>
    <xf numFmtId="0" fontId="30" fillId="4" borderId="0" xfId="2" applyNumberFormat="1" applyFont="1" applyFill="1" applyBorder="1" applyAlignment="1" applyProtection="1">
      <alignment horizontal="center" vertical="center" shrinkToFit="1"/>
    </xf>
    <xf numFmtId="0" fontId="31" fillId="4" borderId="0" xfId="2" applyNumberFormat="1" applyFont="1" applyFill="1" applyBorder="1" applyAlignment="1" applyProtection="1">
      <alignment vertical="center" shrinkToFit="1"/>
    </xf>
    <xf numFmtId="0" fontId="11" fillId="4" borderId="0" xfId="2" applyNumberFormat="1" applyFill="1" applyBorder="1" applyAlignment="1" applyProtection="1">
      <alignment horizontal="center" vertical="center" shrinkToFit="1"/>
    </xf>
    <xf numFmtId="0" fontId="11" fillId="0" borderId="0" xfId="2" applyNumberFormat="1" applyBorder="1" applyAlignment="1" applyProtection="1">
      <alignment vertical="center" shrinkToFit="1"/>
    </xf>
    <xf numFmtId="0" fontId="38" fillId="0" borderId="1" xfId="6" applyNumberFormat="1" applyFont="1" applyFill="1" applyBorder="1" applyAlignment="1">
      <alignment horizontal="right" vertical="center" wrapText="1" shrinkToFit="1"/>
    </xf>
    <xf numFmtId="0" fontId="38" fillId="0" borderId="0" xfId="9" applyNumberFormat="1" applyFont="1" applyFill="1" applyBorder="1" applyAlignment="1">
      <alignment horizontal="right" vertical="center"/>
    </xf>
    <xf numFmtId="0" fontId="7" fillId="0" borderId="10" xfId="10" applyNumberFormat="1" applyFont="1" applyFill="1" applyBorder="1" applyAlignment="1">
      <alignment horizontal="center" vertical="center" wrapText="1" shrinkToFit="1"/>
    </xf>
    <xf numFmtId="0" fontId="7" fillId="0" borderId="17" xfId="10" applyNumberFormat="1" applyFont="1" applyFill="1" applyBorder="1" applyAlignment="1">
      <alignment horizontal="center" vertical="center" wrapText="1" shrinkToFit="1"/>
    </xf>
    <xf numFmtId="0" fontId="42" fillId="0" borderId="0" xfId="1" applyNumberFormat="1" applyFont="1" applyFill="1">
      <alignment vertical="center"/>
    </xf>
    <xf numFmtId="0" fontId="42" fillId="0" borderId="0" xfId="5" applyNumberFormat="1" applyFont="1" applyFill="1"/>
    <xf numFmtId="0" fontId="45" fillId="0" borderId="0" xfId="1" applyNumberFormat="1" applyFont="1" applyFill="1">
      <alignment vertical="center"/>
    </xf>
    <xf numFmtId="0" fontId="47" fillId="0" borderId="0" xfId="1" applyNumberFormat="1" applyFont="1" applyFill="1">
      <alignment vertical="center"/>
    </xf>
    <xf numFmtId="0" fontId="9" fillId="0" borderId="0" xfId="1" applyNumberFormat="1" applyFont="1" applyFill="1">
      <alignment vertical="center"/>
    </xf>
    <xf numFmtId="0" fontId="2" fillId="0" borderId="0" xfId="1" applyNumberFormat="1" applyFont="1" applyFill="1">
      <alignment vertical="center"/>
    </xf>
    <xf numFmtId="0" fontId="5" fillId="0" borderId="0" xfId="1" applyNumberFormat="1" applyFont="1" applyFill="1">
      <alignment vertical="center"/>
    </xf>
    <xf numFmtId="0" fontId="9" fillId="0" borderId="0" xfId="1" applyNumberFormat="1" applyFont="1" applyFill="1" applyAlignment="1">
      <alignment vertical="center"/>
    </xf>
    <xf numFmtId="0" fontId="9" fillId="0" borderId="0" xfId="5" applyNumberFormat="1" applyFont="1" applyFill="1"/>
    <xf numFmtId="0" fontId="9" fillId="0" borderId="0" xfId="1" applyNumberFormat="1" applyFont="1" applyFill="1" applyBorder="1" applyAlignment="1">
      <alignment vertical="center"/>
    </xf>
    <xf numFmtId="0" fontId="9" fillId="0" borderId="0" xfId="5" applyNumberFormat="1" applyFont="1" applyFill="1" applyBorder="1"/>
    <xf numFmtId="0" fontId="48" fillId="0" borderId="0" xfId="1" applyNumberFormat="1" applyFont="1" applyFill="1">
      <alignment vertical="center"/>
    </xf>
    <xf numFmtId="0" fontId="5" fillId="0" borderId="0" xfId="1" applyNumberFormat="1" applyFont="1" applyFill="1" applyAlignment="1"/>
    <xf numFmtId="0" fontId="2" fillId="0" borderId="0" xfId="5" applyNumberFormat="1" applyFont="1" applyFill="1"/>
    <xf numFmtId="0" fontId="7" fillId="0" borderId="0" xfId="1" applyNumberFormat="1" applyFont="1" applyFill="1">
      <alignment vertical="center"/>
    </xf>
    <xf numFmtId="0" fontId="10" fillId="0" borderId="0" xfId="1" applyNumberFormat="1" applyFont="1" applyFill="1">
      <alignment vertical="center"/>
    </xf>
    <xf numFmtId="0" fontId="5" fillId="0" borderId="0" xfId="5" applyNumberFormat="1" applyFont="1" applyFill="1"/>
    <xf numFmtId="0" fontId="10" fillId="13" borderId="0" xfId="1" applyNumberFormat="1" applyFont="1" applyFill="1" applyBorder="1" applyAlignment="1">
      <alignment vertical="center" wrapText="1"/>
    </xf>
    <xf numFmtId="0" fontId="11" fillId="0" borderId="0" xfId="2" applyNumberFormat="1">
      <alignment vertical="center"/>
    </xf>
    <xf numFmtId="0" fontId="15" fillId="5" borderId="10" xfId="2" applyNumberFormat="1" applyFont="1" applyFill="1" applyBorder="1" applyAlignment="1">
      <alignment horizontal="center" vertical="center" wrapText="1"/>
    </xf>
    <xf numFmtId="0" fontId="14" fillId="5" borderId="10" xfId="2" applyNumberFormat="1" applyFont="1" applyFill="1" applyBorder="1" applyAlignment="1">
      <alignment horizontal="center" vertical="center"/>
    </xf>
    <xf numFmtId="0" fontId="14" fillId="0" borderId="0" xfId="2" applyNumberFormat="1" applyFont="1" applyAlignment="1">
      <alignment horizontal="center" vertical="center"/>
    </xf>
    <xf numFmtId="0" fontId="15" fillId="5" borderId="11" xfId="2" applyNumberFormat="1" applyFont="1" applyFill="1" applyBorder="1" applyAlignment="1">
      <alignment horizontal="center" vertical="center" wrapText="1"/>
    </xf>
    <xf numFmtId="0" fontId="14" fillId="5" borderId="11" xfId="2" applyNumberFormat="1" applyFont="1" applyFill="1" applyBorder="1" applyAlignment="1">
      <alignment horizontal="center" vertical="center"/>
    </xf>
    <xf numFmtId="0" fontId="17" fillId="0" borderId="0" xfId="2" applyNumberFormat="1" applyFont="1" applyAlignment="1">
      <alignment horizontal="center" vertical="center"/>
    </xf>
    <xf numFmtId="0" fontId="14" fillId="5" borderId="10" xfId="2" applyNumberFormat="1" applyFont="1" applyFill="1" applyBorder="1" applyAlignment="1">
      <alignment horizontal="center" vertical="center" wrapText="1"/>
    </xf>
    <xf numFmtId="0" fontId="13" fillId="0" borderId="0" xfId="2" applyNumberFormat="1" applyFont="1" applyAlignment="1">
      <alignment horizontal="center" vertical="center"/>
    </xf>
    <xf numFmtId="0" fontId="13" fillId="0" borderId="0" xfId="2" applyNumberFormat="1" applyFont="1" applyBorder="1" applyAlignment="1">
      <alignment horizontal="center" vertical="center"/>
    </xf>
    <xf numFmtId="0" fontId="20" fillId="8" borderId="33" xfId="2" applyNumberFormat="1" applyFont="1" applyFill="1" applyBorder="1" applyAlignment="1">
      <alignment horizontal="center" vertical="center"/>
    </xf>
    <xf numFmtId="0" fontId="20" fillId="0" borderId="36" xfId="2" applyNumberFormat="1" applyFont="1" applyBorder="1">
      <alignment vertical="center"/>
    </xf>
    <xf numFmtId="0" fontId="24" fillId="0" borderId="37" xfId="1" applyNumberFormat="1" applyFont="1" applyFill="1" applyBorder="1" applyAlignment="1">
      <alignment vertical="center" wrapText="1"/>
    </xf>
    <xf numFmtId="0" fontId="20" fillId="0" borderId="47" xfId="2" applyNumberFormat="1" applyFont="1" applyBorder="1">
      <alignment vertical="center"/>
    </xf>
    <xf numFmtId="0" fontId="19" fillId="2" borderId="49" xfId="1" applyNumberFormat="1" applyFont="1" applyFill="1" applyBorder="1">
      <alignment vertical="center"/>
    </xf>
    <xf numFmtId="0" fontId="19" fillId="2" borderId="50" xfId="1" applyNumberFormat="1" applyFont="1" applyFill="1" applyBorder="1">
      <alignment vertical="center"/>
    </xf>
    <xf numFmtId="0" fontId="26" fillId="9" borderId="0" xfId="2" applyNumberFormat="1" applyFont="1" applyFill="1">
      <alignment vertical="center"/>
    </xf>
    <xf numFmtId="0" fontId="20" fillId="0" borderId="0" xfId="2" applyNumberFormat="1" applyFont="1">
      <alignment vertical="center"/>
    </xf>
    <xf numFmtId="0" fontId="19" fillId="8" borderId="32" xfId="1" applyNumberFormat="1" applyFont="1" applyFill="1" applyBorder="1" applyAlignment="1">
      <alignment vertical="center" wrapText="1" shrinkToFit="1"/>
    </xf>
    <xf numFmtId="0" fontId="20" fillId="0" borderId="31" xfId="1" applyNumberFormat="1" applyFont="1" applyBorder="1" applyAlignment="1">
      <alignment vertical="center" wrapText="1"/>
    </xf>
    <xf numFmtId="0" fontId="20" fillId="0" borderId="39" xfId="1" applyNumberFormat="1" applyFont="1" applyBorder="1">
      <alignment vertical="center"/>
    </xf>
    <xf numFmtId="0" fontId="19" fillId="0" borderId="20" xfId="1" applyNumberFormat="1" applyFont="1" applyBorder="1">
      <alignment vertical="center"/>
    </xf>
    <xf numFmtId="0" fontId="19" fillId="0" borderId="0" xfId="1" applyNumberFormat="1" applyFont="1">
      <alignment vertical="center"/>
    </xf>
    <xf numFmtId="0" fontId="19" fillId="0" borderId="0" xfId="1" applyNumberFormat="1" applyFont="1" applyFill="1" applyAlignment="1">
      <alignment vertical="center"/>
    </xf>
    <xf numFmtId="0" fontId="11" fillId="0" borderId="0" xfId="2" applyNumberFormat="1" applyProtection="1">
      <alignment vertical="center"/>
      <protection locked="0"/>
    </xf>
    <xf numFmtId="0" fontId="0" fillId="0" borderId="0" xfId="3" applyNumberFormat="1" applyFont="1">
      <alignment vertical="center"/>
    </xf>
    <xf numFmtId="0" fontId="5" fillId="3" borderId="12" xfId="1" applyNumberFormat="1" applyFont="1" applyFill="1" applyBorder="1" applyAlignment="1" applyProtection="1">
      <alignment horizontal="center" vertical="center"/>
      <protection locked="0"/>
    </xf>
    <xf numFmtId="0" fontId="5" fillId="3" borderId="10" xfId="1" applyNumberFormat="1" applyFont="1" applyFill="1" applyBorder="1" applyAlignment="1">
      <alignment horizontal="center" vertical="center"/>
    </xf>
    <xf numFmtId="0" fontId="5" fillId="3" borderId="10" xfId="1" applyNumberFormat="1" applyFont="1" applyFill="1" applyBorder="1" applyAlignment="1" applyProtection="1">
      <alignment horizontal="center" vertical="center"/>
      <protection locked="0"/>
    </xf>
    <xf numFmtId="0" fontId="5" fillId="3" borderId="17" xfId="1" applyNumberFormat="1" applyFont="1" applyFill="1" applyBorder="1" applyAlignment="1" applyProtection="1">
      <alignment horizontal="center" vertical="center"/>
    </xf>
    <xf numFmtId="0" fontId="21" fillId="2" borderId="108" xfId="6" applyNumberFormat="1" applyFont="1" applyFill="1" applyBorder="1" applyAlignment="1">
      <alignment horizontal="center" vertical="center" wrapText="1" shrinkToFit="1"/>
    </xf>
    <xf numFmtId="0" fontId="21" fillId="2" borderId="73" xfId="6" applyNumberFormat="1" applyFont="1" applyFill="1" applyBorder="1" applyAlignment="1">
      <alignment horizontal="center" vertical="center" wrapText="1" shrinkToFit="1"/>
    </xf>
    <xf numFmtId="0" fontId="21" fillId="2" borderId="116" xfId="6" applyNumberFormat="1" applyFont="1" applyFill="1" applyBorder="1" applyAlignment="1">
      <alignment horizontal="center" vertical="center" wrapText="1" shrinkToFit="1"/>
    </xf>
    <xf numFmtId="0" fontId="21" fillId="2" borderId="121" xfId="6" applyNumberFormat="1" applyFont="1" applyFill="1" applyBorder="1" applyAlignment="1">
      <alignment horizontal="center" vertical="center" wrapText="1" shrinkToFit="1"/>
    </xf>
    <xf numFmtId="0" fontId="5" fillId="2" borderId="17" xfId="6" applyNumberFormat="1" applyFont="1" applyFill="1" applyBorder="1" applyAlignment="1">
      <alignment vertical="center" shrinkToFit="1"/>
    </xf>
    <xf numFmtId="0" fontId="5" fillId="2" borderId="118" xfId="6" applyNumberFormat="1" applyFont="1" applyFill="1" applyBorder="1" applyAlignment="1">
      <alignment vertical="center" shrinkToFit="1"/>
    </xf>
    <xf numFmtId="0" fontId="9" fillId="2" borderId="112" xfId="6" applyNumberFormat="1" applyFont="1" applyFill="1" applyBorder="1" applyAlignment="1">
      <alignment horizontal="center" vertical="center"/>
    </xf>
    <xf numFmtId="0" fontId="9" fillId="2" borderId="2" xfId="6" applyNumberFormat="1" applyFont="1" applyFill="1" applyBorder="1" applyAlignment="1">
      <alignment horizontal="center" vertical="center"/>
    </xf>
    <xf numFmtId="0" fontId="9" fillId="2" borderId="114" xfId="6" applyNumberFormat="1" applyFont="1" applyFill="1" applyBorder="1" applyAlignment="1">
      <alignment horizontal="center" vertical="center"/>
    </xf>
    <xf numFmtId="0" fontId="9" fillId="2" borderId="124" xfId="6" applyNumberFormat="1" applyFont="1" applyFill="1" applyBorder="1" applyAlignment="1">
      <alignment horizontal="center" vertical="center"/>
    </xf>
    <xf numFmtId="0" fontId="5" fillId="11" borderId="0" xfId="6" applyNumberFormat="1" applyFont="1" applyFill="1" applyBorder="1" applyAlignment="1">
      <alignment vertical="center" shrinkToFit="1"/>
    </xf>
    <xf numFmtId="0" fontId="35" fillId="11" borderId="0" xfId="6" applyNumberFormat="1" applyFont="1" applyFill="1" applyBorder="1" applyAlignment="1">
      <alignment vertical="center"/>
    </xf>
    <xf numFmtId="0" fontId="5" fillId="11" borderId="0" xfId="6" applyNumberFormat="1" applyFont="1" applyFill="1" applyBorder="1" applyAlignment="1">
      <alignment vertical="center"/>
    </xf>
    <xf numFmtId="0" fontId="21" fillId="11" borderId="80" xfId="6" applyNumberFormat="1" applyFont="1" applyFill="1" applyBorder="1" applyAlignment="1">
      <alignment horizontal="center" vertical="center" wrapText="1" shrinkToFit="1"/>
    </xf>
    <xf numFmtId="0" fontId="9" fillId="11" borderId="112" xfId="6" applyNumberFormat="1" applyFont="1" applyFill="1" applyBorder="1" applyAlignment="1">
      <alignment horizontal="center" vertical="center"/>
    </xf>
    <xf numFmtId="0" fontId="9" fillId="12" borderId="90" xfId="6" applyNumberFormat="1" applyFont="1" applyFill="1" applyBorder="1" applyAlignment="1">
      <alignment horizontal="center" vertical="center"/>
    </xf>
    <xf numFmtId="0" fontId="20" fillId="0" borderId="26" xfId="34" applyFont="1" applyBorder="1">
      <alignment vertical="center"/>
    </xf>
    <xf numFmtId="0" fontId="20" fillId="0" borderId="26" xfId="34" applyFont="1" applyBorder="1">
      <alignment vertical="center"/>
    </xf>
    <xf numFmtId="0" fontId="19" fillId="0" borderId="38" xfId="38" applyFont="1" applyBorder="1" applyAlignment="1">
      <alignment vertical="center" shrinkToFit="1"/>
    </xf>
    <xf numFmtId="0" fontId="14" fillId="0" borderId="10" xfId="34" applyFont="1" applyBorder="1" applyAlignment="1">
      <alignment vertical="top"/>
    </xf>
    <xf numFmtId="0" fontId="14" fillId="0" borderId="10" xfId="34" applyFont="1" applyBorder="1" applyAlignment="1">
      <alignment vertical="center" wrapText="1"/>
    </xf>
    <xf numFmtId="0" fontId="1" fillId="0" borderId="0" xfId="38">
      <alignment vertical="center"/>
    </xf>
    <xf numFmtId="0" fontId="19" fillId="0" borderId="0" xfId="54" applyFont="1" applyAlignment="1">
      <alignment horizontal="left"/>
    </xf>
    <xf numFmtId="0" fontId="58" fillId="0" borderId="0" xfId="54" applyFont="1"/>
    <xf numFmtId="0" fontId="58" fillId="0" borderId="0" xfId="54" applyFont="1" applyAlignment="1">
      <alignment horizontal="center"/>
    </xf>
    <xf numFmtId="0" fontId="19" fillId="0" borderId="0" xfId="54" applyFont="1"/>
    <xf numFmtId="0" fontId="19" fillId="0" borderId="10" xfId="54" applyFont="1" applyBorder="1" applyAlignment="1">
      <alignment vertical="center"/>
    </xf>
    <xf numFmtId="0" fontId="19" fillId="0" borderId="13" xfId="54" applyFont="1" applyBorder="1" applyAlignment="1">
      <alignment vertical="center"/>
    </xf>
    <xf numFmtId="0" fontId="19" fillId="0" borderId="92" xfId="54" applyFont="1" applyBorder="1" applyAlignment="1">
      <alignment vertical="center"/>
    </xf>
    <xf numFmtId="0" fontId="58" fillId="0" borderId="0" xfId="54" applyFont="1" applyAlignment="1">
      <alignment vertical="center"/>
    </xf>
    <xf numFmtId="38" fontId="19" fillId="3" borderId="92" xfId="55" applyFont="1" applyFill="1" applyBorder="1">
      <alignment vertical="center"/>
    </xf>
    <xf numFmtId="0" fontId="58" fillId="4" borderId="10" xfId="54" applyFont="1" applyFill="1" applyBorder="1" applyAlignment="1">
      <alignment horizontal="center"/>
    </xf>
    <xf numFmtId="0" fontId="19" fillId="2" borderId="10" xfId="54" applyFont="1" applyFill="1" applyBorder="1" applyAlignment="1">
      <alignment vertical="center"/>
    </xf>
    <xf numFmtId="38" fontId="19" fillId="2" borderId="10" xfId="55" applyFont="1" applyFill="1" applyBorder="1">
      <alignment vertical="center"/>
    </xf>
    <xf numFmtId="0" fontId="19" fillId="2" borderId="10" xfId="54" applyFont="1" applyFill="1" applyBorder="1" applyAlignment="1">
      <alignment vertical="center" wrapText="1"/>
    </xf>
    <xf numFmtId="0" fontId="19" fillId="2" borderId="13" xfId="54" applyFont="1" applyFill="1" applyBorder="1" applyAlignment="1">
      <alignment vertical="center"/>
    </xf>
    <xf numFmtId="0" fontId="19" fillId="2" borderId="13" xfId="54" applyFont="1" applyFill="1" applyBorder="1" applyAlignment="1">
      <alignment vertical="center" wrapText="1"/>
    </xf>
    <xf numFmtId="38" fontId="19" fillId="2" borderId="13" xfId="55" applyFont="1" applyFill="1" applyBorder="1">
      <alignment vertical="center"/>
    </xf>
    <xf numFmtId="14" fontId="19" fillId="2" borderId="10" xfId="54" applyNumberFormat="1" applyFont="1" applyFill="1" applyBorder="1" applyAlignment="1">
      <alignment vertical="center"/>
    </xf>
    <xf numFmtId="187" fontId="11" fillId="4" borderId="78" xfId="2" applyNumberFormat="1" applyFill="1" applyBorder="1" applyAlignment="1" applyProtection="1">
      <alignment horizontal="right" vertical="center" shrinkToFit="1"/>
      <protection locked="0"/>
    </xf>
    <xf numFmtId="187" fontId="11" fillId="4" borderId="78" xfId="2" applyNumberFormat="1" applyFill="1" applyBorder="1" applyAlignment="1" applyProtection="1">
      <alignment horizontal="right" vertical="center" shrinkToFit="1"/>
      <protection locked="0"/>
    </xf>
    <xf numFmtId="0" fontId="28" fillId="0" borderId="64" xfId="5" applyNumberFormat="1" applyFont="1" applyBorder="1" applyAlignment="1" applyProtection="1">
      <alignment horizontal="right" shrinkToFit="1"/>
      <protection locked="0"/>
    </xf>
    <xf numFmtId="0" fontId="11" fillId="4" borderId="65" xfId="2" applyNumberFormat="1" applyFont="1" applyFill="1" applyBorder="1" applyAlignment="1" applyProtection="1">
      <alignment horizontal="center" vertical="center" shrinkToFit="1"/>
    </xf>
    <xf numFmtId="0" fontId="11" fillId="4" borderId="83" xfId="2" applyNumberFormat="1" applyFill="1" applyBorder="1" applyAlignment="1" applyProtection="1">
      <alignment horizontal="center" vertical="center" shrinkToFit="1"/>
    </xf>
    <xf numFmtId="0" fontId="11" fillId="4" borderId="85" xfId="2" applyNumberFormat="1" applyFill="1" applyBorder="1" applyAlignment="1" applyProtection="1">
      <alignment horizontal="center" vertical="center" shrinkToFit="1"/>
    </xf>
    <xf numFmtId="0" fontId="11" fillId="10" borderId="84" xfId="2" applyNumberFormat="1" applyFill="1" applyBorder="1" applyAlignment="1" applyProtection="1">
      <alignment horizontal="center" vertical="center" shrinkToFit="1"/>
    </xf>
    <xf numFmtId="0" fontId="11" fillId="10" borderId="85" xfId="2" applyNumberFormat="1" applyFill="1" applyBorder="1" applyAlignment="1" applyProtection="1">
      <alignment horizontal="center" vertical="center" shrinkToFit="1"/>
    </xf>
    <xf numFmtId="0" fontId="11" fillId="10" borderId="86" xfId="2" applyNumberFormat="1" applyFill="1" applyBorder="1" applyAlignment="1" applyProtection="1">
      <alignment horizontal="center" vertical="center" shrinkToFit="1"/>
    </xf>
    <xf numFmtId="0" fontId="11" fillId="4" borderId="77" xfId="2" applyNumberFormat="1" applyFill="1" applyBorder="1" applyAlignment="1" applyProtection="1">
      <alignment horizontal="center" vertical="center" shrinkToFit="1"/>
    </xf>
    <xf numFmtId="0" fontId="11" fillId="0" borderId="77" xfId="2" applyNumberFormat="1" applyBorder="1" applyAlignment="1" applyProtection="1">
      <alignment vertical="center" shrinkToFit="1"/>
      <protection locked="0"/>
    </xf>
    <xf numFmtId="0" fontId="11" fillId="4" borderId="78" xfId="2" applyNumberFormat="1" applyFill="1" applyBorder="1" applyAlignment="1" applyProtection="1">
      <alignment horizontal="right" vertical="center" shrinkToFit="1"/>
      <protection locked="0"/>
    </xf>
    <xf numFmtId="0" fontId="11" fillId="0" borderId="74" xfId="2" applyNumberFormat="1" applyBorder="1" applyAlignment="1" applyProtection="1">
      <alignment vertical="center" shrinkToFit="1"/>
      <protection locked="0"/>
    </xf>
    <xf numFmtId="0" fontId="11" fillId="0" borderId="79" xfId="2" applyNumberFormat="1" applyBorder="1" applyAlignment="1" applyProtection="1">
      <alignment vertical="center" shrinkToFit="1"/>
      <protection locked="0"/>
    </xf>
    <xf numFmtId="0" fontId="11" fillId="0" borderId="81" xfId="2" applyNumberFormat="1" applyBorder="1" applyAlignment="1" applyProtection="1">
      <alignment vertical="center" shrinkToFit="1"/>
      <protection locked="0"/>
    </xf>
    <xf numFmtId="0" fontId="11" fillId="4" borderId="65" xfId="2" applyNumberFormat="1" applyFill="1" applyBorder="1" applyAlignment="1" applyProtection="1">
      <alignment vertical="center" shrinkToFit="1"/>
      <protection locked="0"/>
    </xf>
    <xf numFmtId="0" fontId="11" fillId="0" borderId="0" xfId="2" applyNumberFormat="1" applyAlignment="1" applyProtection="1">
      <alignment vertical="center" shrinkToFit="1"/>
      <protection locked="0"/>
    </xf>
    <xf numFmtId="0" fontId="31" fillId="4" borderId="177" xfId="2" applyNumberFormat="1" applyFont="1" applyFill="1" applyBorder="1" applyAlignment="1" applyProtection="1">
      <alignment horizontal="center" vertical="center" shrinkToFit="1"/>
      <protection locked="0"/>
    </xf>
    <xf numFmtId="0" fontId="31" fillId="4" borderId="179" xfId="2" applyNumberFormat="1" applyFont="1" applyFill="1" applyBorder="1" applyAlignment="1" applyProtection="1">
      <alignment horizontal="center" vertical="center" shrinkToFit="1"/>
      <protection locked="0"/>
    </xf>
    <xf numFmtId="0" fontId="11" fillId="4" borderId="74" xfId="2" applyNumberFormat="1" applyFill="1" applyBorder="1" applyAlignment="1" applyProtection="1">
      <alignment horizontal="center" vertical="center" shrinkToFit="1"/>
    </xf>
    <xf numFmtId="0" fontId="31" fillId="4" borderId="181" xfId="2" applyNumberFormat="1" applyFont="1" applyFill="1" applyBorder="1" applyAlignment="1" applyProtection="1">
      <alignment horizontal="center" vertical="center" shrinkToFit="1"/>
      <protection locked="0"/>
    </xf>
    <xf numFmtId="0" fontId="31" fillId="4" borderId="181" xfId="2" applyNumberFormat="1" applyFont="1" applyFill="1" applyBorder="1" applyAlignment="1" applyProtection="1">
      <alignment horizontal="center" vertical="center" shrinkToFit="1"/>
      <protection locked="0"/>
    </xf>
    <xf numFmtId="0" fontId="11" fillId="10" borderId="83" xfId="2" applyNumberFormat="1" applyFill="1" applyBorder="1" applyAlignment="1" applyProtection="1">
      <alignment horizontal="center" vertical="center" shrinkToFit="1"/>
    </xf>
    <xf numFmtId="0" fontId="31" fillId="4" borderId="183" xfId="2" applyNumberFormat="1" applyFont="1" applyFill="1" applyBorder="1" applyAlignment="1" applyProtection="1">
      <alignment horizontal="center" vertical="center" shrinkToFit="1"/>
      <protection locked="0"/>
    </xf>
    <xf numFmtId="0" fontId="31" fillId="4" borderId="183" xfId="2" applyNumberFormat="1" applyFont="1" applyFill="1" applyBorder="1" applyAlignment="1" applyProtection="1">
      <alignment horizontal="center" vertical="center" shrinkToFit="1"/>
      <protection locked="0"/>
    </xf>
    <xf numFmtId="185" fontId="29" fillId="0" borderId="0" xfId="5" applyNumberFormat="1" applyFont="1" applyAlignment="1" applyProtection="1">
      <alignment shrinkToFit="1"/>
    </xf>
    <xf numFmtId="189" fontId="29" fillId="0" borderId="0" xfId="5" applyNumberFormat="1" applyFont="1" applyAlignment="1" applyProtection="1">
      <alignment shrinkToFit="1"/>
    </xf>
    <xf numFmtId="189" fontId="11" fillId="0" borderId="0" xfId="2" applyNumberFormat="1" applyAlignment="1" applyProtection="1">
      <alignment vertical="center" shrinkToFit="1"/>
    </xf>
    <xf numFmtId="0" fontId="61" fillId="0" borderId="0" xfId="1" applyNumberFormat="1" applyFont="1" applyFill="1" applyAlignment="1" applyProtection="1">
      <alignment vertical="center" shrinkToFit="1"/>
    </xf>
    <xf numFmtId="0" fontId="61" fillId="0" borderId="0" xfId="1" applyNumberFormat="1" applyFont="1" applyFill="1" applyProtection="1">
      <alignment vertical="center"/>
    </xf>
    <xf numFmtId="185" fontId="61" fillId="0" borderId="0" xfId="1" applyFont="1" applyFill="1" applyBorder="1" applyAlignment="1" applyProtection="1"/>
    <xf numFmtId="0" fontId="61" fillId="0" borderId="0" xfId="1" applyNumberFormat="1" applyFont="1" applyFill="1" applyBorder="1" applyAlignment="1" applyProtection="1">
      <alignment shrinkToFit="1"/>
    </xf>
    <xf numFmtId="185" fontId="61" fillId="0" borderId="0" xfId="1" applyFont="1" applyFill="1" applyProtection="1">
      <alignment vertical="center"/>
    </xf>
    <xf numFmtId="185" fontId="61" fillId="0" borderId="0" xfId="1" applyFont="1" applyFill="1" applyAlignment="1" applyProtection="1">
      <alignment horizontal="left" vertical="center"/>
    </xf>
    <xf numFmtId="185" fontId="62" fillId="0" borderId="0" xfId="1" applyFont="1" applyFill="1" applyBorder="1" applyAlignment="1" applyProtection="1">
      <alignment horizontal="center" vertical="center"/>
    </xf>
    <xf numFmtId="185" fontId="62" fillId="0" borderId="0" xfId="1" applyFont="1" applyFill="1" applyBorder="1" applyAlignment="1" applyProtection="1">
      <alignment horizontal="right" vertical="center"/>
    </xf>
    <xf numFmtId="185" fontId="61" fillId="0" borderId="1" xfId="1" applyFont="1" applyFill="1" applyBorder="1" applyAlignment="1" applyProtection="1">
      <alignment horizontal="right" vertical="center"/>
    </xf>
    <xf numFmtId="185" fontId="61" fillId="0" borderId="0" xfId="1" applyFont="1" applyFill="1" applyAlignment="1" applyProtection="1">
      <alignment vertical="center"/>
    </xf>
    <xf numFmtId="185" fontId="61" fillId="0" borderId="0" xfId="1" applyFont="1" applyFill="1" applyBorder="1" applyAlignment="1" applyProtection="1">
      <alignment vertical="center" wrapText="1"/>
    </xf>
    <xf numFmtId="185" fontId="7" fillId="4" borderId="2" xfId="1" applyFont="1" applyFill="1" applyBorder="1" applyAlignment="1" applyProtection="1">
      <alignment horizontal="center" vertical="center" shrinkToFit="1"/>
    </xf>
    <xf numFmtId="185" fontId="61" fillId="0" borderId="5" xfId="1" applyFont="1" applyFill="1" applyBorder="1" applyAlignment="1" applyProtection="1">
      <alignment vertical="center" wrapText="1"/>
    </xf>
    <xf numFmtId="0" fontId="61" fillId="0" borderId="9" xfId="1" applyNumberFormat="1" applyFont="1" applyFill="1" applyBorder="1" applyAlignment="1" applyProtection="1">
      <alignment horizontal="center" vertical="center" shrinkToFit="1"/>
    </xf>
    <xf numFmtId="181" fontId="52" fillId="0" borderId="9" xfId="1" applyNumberFormat="1" applyFont="1" applyFill="1" applyBorder="1" applyAlignment="1" applyProtection="1">
      <alignment horizontal="left" vertical="center" shrinkToFit="1"/>
    </xf>
    <xf numFmtId="185" fontId="61" fillId="0" borderId="5" xfId="1" applyFont="1" applyFill="1" applyBorder="1" applyAlignment="1" applyProtection="1">
      <alignment vertical="center"/>
    </xf>
    <xf numFmtId="185" fontId="61" fillId="0" borderId="0" xfId="1" applyFont="1" applyFill="1" applyBorder="1" applyAlignment="1" applyProtection="1">
      <alignment horizontal="center" vertical="center"/>
    </xf>
    <xf numFmtId="181" fontId="52" fillId="0" borderId="90" xfId="1" applyNumberFormat="1" applyFont="1" applyFill="1" applyBorder="1" applyAlignment="1" applyProtection="1">
      <alignment horizontal="left" vertical="center" shrinkToFit="1"/>
    </xf>
    <xf numFmtId="181" fontId="52" fillId="0" borderId="8" xfId="1" applyNumberFormat="1" applyFont="1" applyFill="1" applyBorder="1" applyAlignment="1" applyProtection="1">
      <alignment horizontal="left" vertical="center" shrinkToFit="1"/>
    </xf>
    <xf numFmtId="176" fontId="61" fillId="0" borderId="0" xfId="1" applyNumberFormat="1" applyFont="1" applyFill="1" applyBorder="1" applyAlignment="1" applyProtection="1">
      <alignment horizontal="center" vertical="center" wrapText="1"/>
    </xf>
    <xf numFmtId="177" fontId="61" fillId="0" borderId="0" xfId="1" applyNumberFormat="1" applyFont="1" applyFill="1" applyBorder="1" applyAlignment="1" applyProtection="1">
      <alignment horizontal="center" vertical="center" shrinkToFit="1"/>
    </xf>
    <xf numFmtId="178" fontId="61" fillId="0" borderId="0" xfId="1" applyNumberFormat="1" applyFont="1" applyFill="1" applyBorder="1" applyAlignment="1" applyProtection="1">
      <alignment horizontal="center" vertical="center" wrapText="1"/>
    </xf>
    <xf numFmtId="182" fontId="61" fillId="0" borderId="0" xfId="1" applyNumberFormat="1" applyFont="1" applyFill="1" applyBorder="1" applyAlignment="1" applyProtection="1">
      <alignment horizontal="center" vertical="center" wrapText="1"/>
    </xf>
    <xf numFmtId="180" fontId="61" fillId="0" borderId="0" xfId="1" applyNumberFormat="1" applyFont="1" applyFill="1" applyBorder="1" applyAlignment="1" applyProtection="1">
      <alignment horizontal="center" vertical="center" wrapText="1"/>
    </xf>
    <xf numFmtId="0" fontId="61" fillId="0" borderId="0" xfId="1" applyNumberFormat="1" applyFont="1" applyFill="1" applyBorder="1" applyAlignment="1" applyProtection="1">
      <alignment horizontal="center" vertical="center" shrinkToFit="1"/>
    </xf>
    <xf numFmtId="181" fontId="61" fillId="0" borderId="0" xfId="1" applyNumberFormat="1" applyFont="1" applyFill="1" applyBorder="1" applyAlignment="1" applyProtection="1">
      <alignment horizontal="left" vertical="center" shrinkToFit="1"/>
    </xf>
    <xf numFmtId="181" fontId="7" fillId="0" borderId="0" xfId="1" applyNumberFormat="1" applyFont="1" applyFill="1" applyBorder="1" applyAlignment="1" applyProtection="1">
      <alignment horizontal="left" vertical="center" wrapText="1" shrinkToFit="1"/>
    </xf>
    <xf numFmtId="181" fontId="52" fillId="0" borderId="0" xfId="1" applyNumberFormat="1" applyFont="1" applyFill="1" applyBorder="1" applyAlignment="1" applyProtection="1">
      <alignment horizontal="left" vertical="center" wrapText="1" shrinkToFit="1"/>
    </xf>
    <xf numFmtId="185" fontId="61" fillId="0" borderId="0" xfId="1" applyFont="1" applyFill="1" applyBorder="1" applyProtection="1">
      <alignment vertical="center"/>
    </xf>
    <xf numFmtId="185" fontId="7" fillId="0" borderId="10" xfId="1" applyNumberFormat="1" applyFont="1" applyFill="1" applyBorder="1" applyAlignment="1" applyProtection="1">
      <alignment horizontal="center" vertical="center" shrinkToFit="1"/>
    </xf>
    <xf numFmtId="185" fontId="7" fillId="0" borderId="10" xfId="1" applyNumberFormat="1" applyFont="1" applyFill="1" applyBorder="1" applyAlignment="1" applyProtection="1">
      <alignment horizontal="center" vertical="center" wrapText="1"/>
    </xf>
    <xf numFmtId="180" fontId="61" fillId="0" borderId="10" xfId="1" applyNumberFormat="1" applyFont="1" applyFill="1" applyBorder="1" applyAlignment="1" applyProtection="1">
      <alignment horizontal="center" vertical="center" wrapText="1"/>
    </xf>
    <xf numFmtId="179" fontId="61" fillId="3" borderId="10" xfId="1" applyNumberFormat="1" applyFont="1" applyFill="1" applyBorder="1" applyAlignment="1" applyProtection="1">
      <alignment horizontal="center" vertical="center" wrapText="1"/>
    </xf>
    <xf numFmtId="180" fontId="61" fillId="3" borderId="10" xfId="1" applyNumberFormat="1" applyFont="1" applyFill="1" applyBorder="1" applyAlignment="1" applyProtection="1">
      <alignment horizontal="center" vertical="center" wrapText="1"/>
    </xf>
    <xf numFmtId="181" fontId="61" fillId="0" borderId="0" xfId="1" applyNumberFormat="1" applyFont="1" applyFill="1" applyBorder="1" applyAlignment="1" applyProtection="1">
      <alignment horizontal="center" vertical="center" wrapText="1"/>
    </xf>
    <xf numFmtId="181" fontId="61" fillId="0" borderId="0" xfId="1" applyNumberFormat="1" applyFont="1" applyFill="1" applyBorder="1" applyAlignment="1" applyProtection="1">
      <alignment horizontal="right" vertical="center" wrapText="1"/>
    </xf>
    <xf numFmtId="185" fontId="61" fillId="0" borderId="0" xfId="1" applyFont="1" applyFill="1" applyBorder="1" applyAlignment="1" applyProtection="1">
      <alignment vertical="center"/>
    </xf>
    <xf numFmtId="0" fontId="62" fillId="2" borderId="0" xfId="1" applyNumberFormat="1" applyFont="1" applyFill="1" applyBorder="1" applyAlignment="1" applyProtection="1">
      <alignment horizontal="center" vertical="center"/>
    </xf>
    <xf numFmtId="0" fontId="52" fillId="0" borderId="90" xfId="1" applyNumberFormat="1" applyFont="1" applyFill="1" applyBorder="1" applyAlignment="1" applyProtection="1">
      <alignment horizontal="left" vertical="center" wrapText="1"/>
    </xf>
    <xf numFmtId="0" fontId="52" fillId="0" borderId="8" xfId="1"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horizontal="center" vertical="center"/>
      <protection locked="0"/>
    </xf>
    <xf numFmtId="185" fontId="0" fillId="4" borderId="191" xfId="3" applyNumberFormat="1" applyFont="1" applyFill="1" applyBorder="1">
      <alignment vertical="center"/>
    </xf>
    <xf numFmtId="185" fontId="0" fillId="4" borderId="192" xfId="0" applyNumberFormat="1" applyFill="1" applyBorder="1">
      <alignment vertical="center"/>
    </xf>
    <xf numFmtId="185" fontId="0" fillId="4" borderId="193" xfId="0" applyNumberFormat="1" applyFill="1" applyBorder="1">
      <alignment vertical="center"/>
    </xf>
    <xf numFmtId="0" fontId="66" fillId="0" borderId="26" xfId="34" applyFont="1" applyBorder="1" applyAlignment="1">
      <alignment vertical="center" shrinkToFit="1"/>
    </xf>
    <xf numFmtId="185" fontId="61" fillId="0" borderId="5" xfId="1" applyFont="1" applyFill="1" applyBorder="1" applyAlignment="1" applyProtection="1">
      <alignment horizontal="right" vertical="center" wrapText="1"/>
    </xf>
    <xf numFmtId="0" fontId="44" fillId="2" borderId="0" xfId="1" applyNumberFormat="1" applyFont="1" applyFill="1" applyAlignment="1">
      <alignment horizontal="center" vertical="center"/>
    </xf>
    <xf numFmtId="0" fontId="5" fillId="2" borderId="1" xfId="5" applyNumberFormat="1" applyFont="1" applyFill="1" applyBorder="1" applyAlignment="1">
      <alignment vertical="center"/>
    </xf>
    <xf numFmtId="0" fontId="36" fillId="2" borderId="0" xfId="0" applyNumberFormat="1" applyFont="1" applyFill="1" applyAlignment="1">
      <alignment horizontal="center" vertical="center"/>
    </xf>
    <xf numFmtId="0" fontId="5" fillId="0" borderId="1" xfId="5" applyNumberFormat="1" applyFont="1" applyFill="1" applyBorder="1" applyAlignment="1">
      <alignment horizontal="center" vertical="center"/>
    </xf>
    <xf numFmtId="0" fontId="42" fillId="0" borderId="0" xfId="1" applyNumberFormat="1" applyFont="1" applyFill="1" applyBorder="1" applyAlignment="1">
      <alignment horizontal="left" vertical="center"/>
    </xf>
    <xf numFmtId="0" fontId="42" fillId="0" borderId="0" xfId="1" applyNumberFormat="1" applyFont="1" applyFill="1" applyBorder="1">
      <alignment vertical="center"/>
    </xf>
    <xf numFmtId="0" fontId="42" fillId="0" borderId="0" xfId="1" applyNumberFormat="1" applyFont="1" applyFill="1" applyBorder="1" applyAlignment="1">
      <alignment horizontal="right" vertical="center"/>
    </xf>
    <xf numFmtId="0" fontId="42" fillId="0" borderId="0" xfId="1" applyNumberFormat="1" applyFont="1" applyFill="1" applyAlignment="1">
      <alignment vertical="center"/>
    </xf>
    <xf numFmtId="0" fontId="42" fillId="0" borderId="0" xfId="5" applyNumberFormat="1" applyFont="1" applyFill="1" applyAlignment="1">
      <alignment horizontal="center" vertical="center"/>
    </xf>
    <xf numFmtId="0" fontId="43" fillId="0" borderId="0" xfId="1" applyNumberFormat="1" applyFont="1" applyFill="1" applyBorder="1" applyAlignment="1">
      <alignment horizontal="center" vertical="center"/>
    </xf>
    <xf numFmtId="0" fontId="42" fillId="0" borderId="0" xfId="1" applyNumberFormat="1" applyFont="1" applyFill="1" applyBorder="1" applyAlignment="1">
      <alignment horizontal="center" vertical="center"/>
    </xf>
    <xf numFmtId="0" fontId="42" fillId="0" borderId="0" xfId="5" applyNumberFormat="1" applyFont="1" applyFill="1" applyAlignment="1">
      <alignment vertical="center"/>
    </xf>
    <xf numFmtId="0" fontId="42" fillId="0" borderId="0" xfId="1" applyNumberFormat="1" applyFont="1" applyFill="1" applyAlignment="1">
      <alignment horizontal="center" vertical="center"/>
    </xf>
    <xf numFmtId="0" fontId="9" fillId="0" borderId="0" xfId="1" applyNumberFormat="1" applyFont="1" applyFill="1" applyBorder="1">
      <alignment vertical="center"/>
    </xf>
    <xf numFmtId="0" fontId="47" fillId="0" borderId="0" xfId="1" applyNumberFormat="1" applyFont="1" applyFill="1" applyBorder="1">
      <alignment vertical="center"/>
    </xf>
    <xf numFmtId="0" fontId="36" fillId="0" borderId="0" xfId="1" applyNumberFormat="1" applyFont="1" applyFill="1" applyBorder="1" applyAlignment="1">
      <alignment horizontal="center" vertical="center"/>
    </xf>
    <xf numFmtId="0" fontId="5" fillId="0" borderId="0" xfId="1" applyNumberFormat="1" applyFont="1" applyFill="1" applyBorder="1" applyAlignment="1">
      <alignment horizontal="left" vertical="center"/>
    </xf>
    <xf numFmtId="0" fontId="5" fillId="0" borderId="0" xfId="1" applyNumberFormat="1" applyFont="1" applyFill="1" applyBorder="1">
      <alignment vertical="center"/>
    </xf>
    <xf numFmtId="0" fontId="10" fillId="0" borderId="0" xfId="1" applyNumberFormat="1" applyFont="1" applyFill="1" applyBorder="1">
      <alignment vertical="center"/>
    </xf>
    <xf numFmtId="0" fontId="2" fillId="0" borderId="0" xfId="1" applyNumberFormat="1" applyFont="1" applyFill="1" applyBorder="1" applyAlignment="1">
      <alignment horizontal="right" vertical="center"/>
    </xf>
    <xf numFmtId="0" fontId="48" fillId="0" borderId="0" xfId="1" applyNumberFormat="1" applyFont="1" applyFill="1" applyBorder="1" applyAlignment="1">
      <alignment horizontal="right" vertical="center"/>
    </xf>
    <xf numFmtId="0" fontId="49" fillId="0" borderId="0" xfId="1" applyNumberFormat="1" applyFont="1" applyFill="1" applyBorder="1" applyAlignment="1">
      <alignment horizontal="right" vertical="center"/>
    </xf>
    <xf numFmtId="0" fontId="2" fillId="0" borderId="0" xfId="1"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lignment vertical="center"/>
    </xf>
    <xf numFmtId="0" fontId="5" fillId="0" borderId="0" xfId="0" applyNumberFormat="1" applyFont="1" applyFill="1" applyBorder="1">
      <alignment vertical="center"/>
    </xf>
    <xf numFmtId="0" fontId="9"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9" fillId="0" borderId="0" xfId="5" applyNumberFormat="1" applyFont="1" applyFill="1" applyAlignment="1">
      <alignment vertical="center"/>
    </xf>
    <xf numFmtId="0" fontId="5" fillId="0" borderId="1" xfId="5" applyNumberFormat="1" applyFont="1" applyFill="1" applyBorder="1" applyAlignment="1">
      <alignment vertical="center"/>
    </xf>
    <xf numFmtId="0" fontId="5" fillId="0" borderId="0" xfId="0" applyNumberFormat="1" applyFont="1" applyFill="1" applyAlignment="1">
      <alignment horizontal="center" vertical="center"/>
    </xf>
    <xf numFmtId="0" fontId="5" fillId="0" borderId="0" xfId="0" applyNumberFormat="1" applyFont="1" applyFill="1" applyAlignment="1">
      <alignment horizontal="left" vertical="center"/>
    </xf>
    <xf numFmtId="0" fontId="9" fillId="0" borderId="0" xfId="0" applyNumberFormat="1" applyFont="1" applyFill="1" applyAlignment="1">
      <alignment horizontal="left" vertical="center"/>
    </xf>
    <xf numFmtId="0" fontId="9" fillId="0" borderId="0" xfId="0" applyNumberFormat="1" applyFont="1" applyFill="1" applyAlignment="1">
      <alignment vertical="center"/>
    </xf>
    <xf numFmtId="0" fontId="9" fillId="0" borderId="18" xfId="5" quotePrefix="1" applyNumberFormat="1" applyFont="1" applyFill="1" applyBorder="1" applyAlignment="1">
      <alignment vertical="center"/>
    </xf>
    <xf numFmtId="0" fontId="9" fillId="0" borderId="11" xfId="5" quotePrefix="1" applyNumberFormat="1" applyFont="1" applyFill="1" applyBorder="1" applyAlignment="1">
      <alignment vertical="center"/>
    </xf>
    <xf numFmtId="0" fontId="9" fillId="0" borderId="14" xfId="5" quotePrefix="1" applyNumberFormat="1" applyFont="1" applyFill="1" applyBorder="1" applyAlignment="1">
      <alignmen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vertical="center"/>
    </xf>
    <xf numFmtId="0" fontId="9" fillId="0" borderId="25" xfId="5" quotePrefix="1" applyNumberFormat="1" applyFont="1" applyFill="1" applyBorder="1" applyAlignment="1">
      <alignment vertical="center"/>
    </xf>
    <xf numFmtId="0" fontId="9" fillId="0" borderId="16" xfId="5" quotePrefix="1" applyNumberFormat="1" applyFont="1" applyFill="1" applyBorder="1" applyAlignment="1">
      <alignment vertical="center"/>
    </xf>
    <xf numFmtId="0" fontId="9" fillId="0" borderId="17" xfId="5" quotePrefix="1" applyNumberFormat="1" applyFont="1" applyFill="1" applyBorder="1" applyAlignment="1">
      <alignment vertical="center"/>
    </xf>
    <xf numFmtId="0" fontId="9" fillId="0" borderId="0" xfId="1" applyNumberFormat="1" applyFont="1" applyFill="1" applyBorder="1" applyAlignment="1">
      <alignment vertical="center" textRotation="255"/>
    </xf>
    <xf numFmtId="0" fontId="9" fillId="0" borderId="0" xfId="1" applyNumberFormat="1" applyFont="1" applyFill="1" applyBorder="1" applyAlignment="1">
      <alignment horizontal="center" vertical="center"/>
    </xf>
    <xf numFmtId="0" fontId="9" fillId="0" borderId="0" xfId="7" applyNumberFormat="1" applyFont="1" applyFill="1" applyBorder="1" applyAlignment="1">
      <alignment vertical="center"/>
    </xf>
    <xf numFmtId="0" fontId="9" fillId="0" borderId="0" xfId="7" applyNumberFormat="1" applyFont="1" applyFill="1" applyBorder="1" applyAlignment="1">
      <alignment horizontal="center" vertical="center"/>
    </xf>
    <xf numFmtId="0" fontId="51" fillId="0" borderId="0" xfId="1" applyNumberFormat="1" applyFont="1" applyFill="1" applyAlignment="1">
      <alignment vertical="center"/>
    </xf>
    <xf numFmtId="0" fontId="7" fillId="0" borderId="0" xfId="1" applyNumberFormat="1" applyFont="1" applyFill="1" applyAlignment="1">
      <alignment vertical="center"/>
    </xf>
    <xf numFmtId="0" fontId="48" fillId="0" borderId="0" xfId="1" applyNumberFormat="1" applyFont="1" applyFill="1" applyAlignment="1">
      <alignment horizontal="left" vertical="center"/>
    </xf>
    <xf numFmtId="0" fontId="52" fillId="0" borderId="0" xfId="1" applyNumberFormat="1" applyFont="1" applyFill="1" applyBorder="1" applyAlignment="1">
      <alignment vertical="center" wrapText="1"/>
    </xf>
    <xf numFmtId="0" fontId="52" fillId="0" borderId="0" xfId="1" applyNumberFormat="1" applyFont="1" applyFill="1" applyBorder="1" applyAlignment="1">
      <alignment vertical="center"/>
    </xf>
    <xf numFmtId="0" fontId="2" fillId="0" borderId="0" xfId="1" applyNumberFormat="1" applyFont="1" applyFill="1" applyAlignment="1">
      <alignment horizontal="left"/>
    </xf>
    <xf numFmtId="0" fontId="5" fillId="0" borderId="0" xfId="1" applyNumberFormat="1" applyFont="1" applyFill="1" applyBorder="1" applyAlignment="1"/>
    <xf numFmtId="0" fontId="2" fillId="0" borderId="0" xfId="1" applyNumberFormat="1" applyFont="1" applyFill="1" applyBorder="1" applyAlignment="1">
      <alignment horizontal="center"/>
    </xf>
    <xf numFmtId="0" fontId="2" fillId="0" borderId="0" xfId="1" applyNumberFormat="1" applyFont="1" applyFill="1" applyAlignment="1">
      <alignment horizontal="left" vertical="center" indent="1"/>
    </xf>
    <xf numFmtId="0" fontId="7" fillId="0" borderId="0" xfId="5" applyNumberFormat="1" applyFont="1" applyFill="1" applyBorder="1" applyAlignment="1">
      <alignment horizontal="left" vertical="center"/>
    </xf>
    <xf numFmtId="0" fontId="10" fillId="0" borderId="0" xfId="1" applyNumberFormat="1" applyFont="1" applyFill="1" applyBorder="1" applyAlignment="1">
      <alignment horizontal="center" vertical="center" textRotation="255"/>
    </xf>
    <xf numFmtId="0" fontId="10" fillId="0" borderId="0" xfId="1" applyNumberFormat="1" applyFont="1" applyFill="1" applyBorder="1" applyAlignment="1">
      <alignment vertical="center" wrapText="1"/>
    </xf>
    <xf numFmtId="0" fontId="9" fillId="0" borderId="25" xfId="1" applyNumberFormat="1" applyFont="1" applyFill="1" applyBorder="1" applyAlignment="1">
      <alignment horizontal="center" vertical="center"/>
    </xf>
    <xf numFmtId="0" fontId="9" fillId="0" borderId="25" xfId="1" applyNumberFormat="1" applyFont="1" applyFill="1" applyBorder="1" applyAlignment="1">
      <alignment vertical="center"/>
    </xf>
    <xf numFmtId="0" fontId="5" fillId="0" borderId="0" xfId="1" applyNumberFormat="1" applyFont="1" applyFill="1" applyBorder="1" applyAlignment="1">
      <alignment vertical="center"/>
    </xf>
    <xf numFmtId="0" fontId="7" fillId="0" borderId="0" xfId="1" applyNumberFormat="1" applyFont="1" applyFill="1" applyBorder="1" applyAlignment="1">
      <alignment vertical="center"/>
    </xf>
    <xf numFmtId="0" fontId="5" fillId="0" borderId="0" xfId="5" applyNumberFormat="1" applyFont="1" applyFill="1" applyAlignment="1">
      <alignment horizontal="left" vertical="center"/>
    </xf>
    <xf numFmtId="0" fontId="2" fillId="0" borderId="0" xfId="1" applyNumberFormat="1" applyFont="1" applyFill="1" applyAlignment="1">
      <alignment vertical="center"/>
    </xf>
    <xf numFmtId="0" fontId="9" fillId="4" borderId="10" xfId="1" applyNumberFormat="1" applyFont="1" applyFill="1" applyBorder="1" applyAlignment="1">
      <alignment horizontal="center" vertical="center"/>
    </xf>
    <xf numFmtId="0" fontId="9" fillId="0" borderId="151" xfId="1" applyNumberFormat="1" applyFont="1" applyFill="1" applyBorder="1" applyAlignment="1" applyProtection="1">
      <alignment vertical="center"/>
    </xf>
    <xf numFmtId="0" fontId="9" fillId="0" borderId="31" xfId="1" applyNumberFormat="1" applyFont="1" applyFill="1" applyBorder="1" applyAlignment="1">
      <alignment horizontal="center" vertical="center" textRotation="255"/>
    </xf>
    <xf numFmtId="0" fontId="53" fillId="0" borderId="31" xfId="2" applyNumberFormat="1" applyFont="1" applyFill="1" applyBorder="1">
      <alignment vertical="center"/>
    </xf>
    <xf numFmtId="0" fontId="5" fillId="0" borderId="31" xfId="1" applyNumberFormat="1" applyFont="1" applyFill="1" applyBorder="1" applyAlignment="1">
      <alignment horizontal="center" vertical="center"/>
    </xf>
    <xf numFmtId="0" fontId="9" fillId="0" borderId="31" xfId="1" applyNumberFormat="1" applyFont="1" applyFill="1" applyBorder="1" applyAlignment="1">
      <alignment vertical="center"/>
    </xf>
    <xf numFmtId="0" fontId="9" fillId="4" borderId="14" xfId="1" applyNumberFormat="1" applyFont="1" applyFill="1" applyBorder="1" applyAlignment="1">
      <alignment horizontal="center" vertical="center" wrapText="1"/>
    </xf>
    <xf numFmtId="0" fontId="9" fillId="4" borderId="159"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wrapText="1"/>
    </xf>
    <xf numFmtId="0" fontId="9" fillId="0" borderId="0" xfId="1" applyNumberFormat="1" applyFont="1" applyFill="1" applyBorder="1" applyAlignment="1">
      <alignment horizontal="left" vertical="center" wrapText="1"/>
    </xf>
    <xf numFmtId="0" fontId="5" fillId="0" borderId="0" xfId="1" applyNumberFormat="1" applyFont="1" applyFill="1" applyAlignment="1">
      <alignment vertical="center"/>
    </xf>
    <xf numFmtId="0" fontId="9" fillId="0" borderId="14" xfId="1" applyNumberFormat="1" applyFont="1" applyFill="1" applyBorder="1" applyAlignment="1" applyProtection="1">
      <alignment vertical="center"/>
    </xf>
    <xf numFmtId="0" fontId="9" fillId="0" borderId="1" xfId="1" applyNumberFormat="1" applyFont="1" applyFill="1" applyBorder="1" applyAlignment="1">
      <alignment horizontal="center" vertical="center" textRotation="255"/>
    </xf>
    <xf numFmtId="0" fontId="53" fillId="0" borderId="1" xfId="2" applyNumberFormat="1" applyFont="1" applyFill="1" applyBorder="1">
      <alignment vertical="center"/>
    </xf>
    <xf numFmtId="0" fontId="5" fillId="0" borderId="1" xfId="1" applyNumberFormat="1" applyFont="1" applyFill="1" applyBorder="1" applyAlignment="1">
      <alignment horizontal="center" vertical="center"/>
    </xf>
    <xf numFmtId="0" fontId="9" fillId="0" borderId="1" xfId="1" applyNumberFormat="1" applyFont="1" applyFill="1" applyBorder="1" applyAlignment="1">
      <alignment vertical="center"/>
    </xf>
    <xf numFmtId="0" fontId="24" fillId="0" borderId="31" xfId="5" applyNumberFormat="1" applyFont="1" applyFill="1" applyBorder="1" applyAlignment="1">
      <alignment horizontal="center" vertical="center" textRotation="255" wrapText="1"/>
    </xf>
    <xf numFmtId="0" fontId="24" fillId="0" borderId="0" xfId="5" applyNumberFormat="1" applyFont="1" applyFill="1" applyBorder="1" applyAlignment="1">
      <alignment horizontal="center" vertical="center" textRotation="255" wrapText="1"/>
    </xf>
    <xf numFmtId="0" fontId="53" fillId="0" borderId="31" xfId="1" applyNumberFormat="1" applyFont="1" applyFill="1" applyBorder="1" applyAlignment="1">
      <alignment vertical="center"/>
    </xf>
    <xf numFmtId="0" fontId="9" fillId="0" borderId="31" xfId="1" applyNumberFormat="1" applyFont="1" applyFill="1" applyBorder="1" applyAlignment="1">
      <alignment vertical="center" wrapText="1"/>
    </xf>
    <xf numFmtId="0" fontId="9" fillId="0" borderId="0" xfId="1" applyNumberFormat="1" applyFont="1" applyFill="1" applyBorder="1" applyAlignment="1">
      <alignment vertical="center" wrapText="1"/>
    </xf>
    <xf numFmtId="0" fontId="9" fillId="0" borderId="1" xfId="1" applyNumberFormat="1" applyFont="1" applyFill="1" applyBorder="1" applyAlignment="1">
      <alignment vertical="center" wrapText="1"/>
    </xf>
    <xf numFmtId="0" fontId="9" fillId="0" borderId="14" xfId="1" applyNumberFormat="1" applyFont="1" applyFill="1" applyBorder="1" applyAlignment="1" applyProtection="1">
      <alignment vertical="center" wrapText="1"/>
    </xf>
    <xf numFmtId="0" fontId="9" fillId="0" borderId="0" xfId="5" applyNumberFormat="1" applyFont="1" applyFill="1" applyBorder="1" applyAlignment="1">
      <alignment horizontal="left" vertical="center" wrapText="1"/>
    </xf>
    <xf numFmtId="0" fontId="10" fillId="0" borderId="0" xfId="1" applyNumberFormat="1" applyFont="1" applyFill="1" applyBorder="1" applyAlignment="1" applyProtection="1">
      <alignment vertical="center" wrapText="1"/>
      <protection locked="0"/>
    </xf>
    <xf numFmtId="0" fontId="7" fillId="0" borderId="0" xfId="1" applyNumberFormat="1" applyFont="1" applyFill="1" applyBorder="1" applyAlignment="1" applyProtection="1">
      <alignment vertical="center" wrapText="1"/>
      <protection locked="0"/>
    </xf>
    <xf numFmtId="0" fontId="9" fillId="3" borderId="11" xfId="1" applyNumberFormat="1" applyFont="1" applyFill="1" applyBorder="1" applyAlignment="1" applyProtection="1">
      <alignment horizontal="right" vertical="center"/>
      <protection locked="0"/>
    </xf>
    <xf numFmtId="0" fontId="9" fillId="3" borderId="12" xfId="1" applyNumberFormat="1" applyFont="1" applyFill="1" applyBorder="1" applyAlignment="1" applyProtection="1">
      <alignment horizontal="center" vertical="center"/>
      <protection locked="0"/>
    </xf>
    <xf numFmtId="0" fontId="9" fillId="2" borderId="11" xfId="1" applyNumberFormat="1" applyFont="1" applyFill="1" applyBorder="1" applyAlignment="1" applyProtection="1">
      <alignment horizontal="right" vertical="center" shrinkToFit="1"/>
      <protection locked="0"/>
    </xf>
    <xf numFmtId="0" fontId="9" fillId="3" borderId="12" xfId="1" applyNumberFormat="1" applyFont="1" applyFill="1" applyBorder="1" applyAlignment="1" applyProtection="1">
      <alignment horizontal="right" vertical="center" shrinkToFit="1"/>
      <protection locked="0"/>
    </xf>
    <xf numFmtId="0" fontId="9" fillId="2" borderId="14" xfId="1" applyNumberFormat="1" applyFont="1" applyFill="1" applyBorder="1" applyAlignment="1" applyProtection="1">
      <alignment horizontal="right" vertical="center" shrinkToFit="1"/>
      <protection locked="0"/>
    </xf>
    <xf numFmtId="0" fontId="9" fillId="3" borderId="11" xfId="1" applyNumberFormat="1" applyFont="1" applyFill="1" applyBorder="1" applyAlignment="1" applyProtection="1">
      <alignment horizontal="right" vertical="center" shrinkToFit="1"/>
      <protection locked="0"/>
    </xf>
    <xf numFmtId="0" fontId="9" fillId="3" borderId="23" xfId="1" applyNumberFormat="1" applyFont="1" applyFill="1" applyBorder="1" applyAlignment="1" applyProtection="1">
      <alignment horizontal="right" vertical="center" shrinkToFit="1"/>
      <protection locked="0"/>
    </xf>
    <xf numFmtId="0" fontId="35" fillId="11" borderId="10" xfId="1" applyNumberFormat="1" applyFont="1" applyFill="1" applyBorder="1" applyAlignment="1">
      <alignment vertical="center"/>
    </xf>
    <xf numFmtId="0" fontId="54" fillId="11" borderId="10" xfId="1" applyNumberFormat="1" applyFont="1" applyFill="1" applyBorder="1" applyAlignment="1">
      <alignment vertical="center"/>
    </xf>
    <xf numFmtId="0" fontId="35" fillId="11" borderId="11" xfId="1" applyNumberFormat="1" applyFont="1" applyFill="1" applyBorder="1" applyAlignment="1">
      <alignment horizontal="right" vertical="center"/>
    </xf>
    <xf numFmtId="0" fontId="35" fillId="11" borderId="12" xfId="1" applyNumberFormat="1" applyFont="1" applyFill="1" applyBorder="1" applyAlignment="1">
      <alignment vertical="center"/>
    </xf>
    <xf numFmtId="0" fontId="5" fillId="11" borderId="11" xfId="1" applyNumberFormat="1" applyFont="1" applyFill="1" applyBorder="1" applyAlignment="1">
      <alignment horizontal="right" vertical="center" shrinkToFit="1"/>
    </xf>
    <xf numFmtId="0" fontId="5" fillId="11" borderId="12" xfId="1" applyNumberFormat="1" applyFont="1" applyFill="1" applyBorder="1" applyAlignment="1">
      <alignment vertical="center" shrinkToFit="1"/>
    </xf>
    <xf numFmtId="0" fontId="5" fillId="11" borderId="10" xfId="1" applyNumberFormat="1" applyFont="1" applyFill="1" applyBorder="1">
      <alignment vertical="center"/>
    </xf>
    <xf numFmtId="0" fontId="35" fillId="0" borderId="0" xfId="1" applyNumberFormat="1" applyFont="1" applyFill="1" applyBorder="1" applyAlignment="1">
      <alignment vertical="center"/>
    </xf>
    <xf numFmtId="0" fontId="9" fillId="0" borderId="163" xfId="1" applyNumberFormat="1" applyFont="1" applyFill="1" applyBorder="1" applyAlignment="1">
      <alignment horizontal="left" vertical="center"/>
    </xf>
    <xf numFmtId="0" fontId="36" fillId="0" borderId="164" xfId="7" applyNumberFormat="1" applyFont="1" applyFill="1" applyBorder="1" applyAlignment="1">
      <alignment horizontal="right" vertical="center" wrapText="1"/>
    </xf>
    <xf numFmtId="0" fontId="9" fillId="0" borderId="164" xfId="1" applyNumberFormat="1" applyFont="1" applyFill="1" applyBorder="1" applyAlignment="1">
      <alignment horizontal="center" vertical="center" wrapText="1"/>
    </xf>
    <xf numFmtId="0" fontId="36" fillId="0" borderId="164" xfId="1" applyNumberFormat="1" applyFont="1" applyFill="1" applyBorder="1" applyAlignment="1">
      <alignment vertical="center" wrapText="1" shrinkToFit="1"/>
    </xf>
    <xf numFmtId="0" fontId="9" fillId="0" borderId="164" xfId="1" applyNumberFormat="1" applyFont="1" applyFill="1" applyBorder="1">
      <alignment vertical="center"/>
    </xf>
    <xf numFmtId="0" fontId="9" fillId="0" borderId="165" xfId="1" applyNumberFormat="1" applyFont="1" applyFill="1" applyBorder="1">
      <alignment vertical="center"/>
    </xf>
    <xf numFmtId="0" fontId="5" fillId="0" borderId="166" xfId="1" applyNumberFormat="1" applyFont="1" applyFill="1" applyBorder="1">
      <alignment vertical="center"/>
    </xf>
    <xf numFmtId="0" fontId="47" fillId="0" borderId="167" xfId="1" applyNumberFormat="1" applyFont="1" applyFill="1" applyBorder="1">
      <alignment vertical="center"/>
    </xf>
    <xf numFmtId="0" fontId="55" fillId="0" borderId="32" xfId="1" applyNumberFormat="1" applyFont="1" applyFill="1" applyBorder="1" applyAlignment="1">
      <alignment horizontal="center" vertical="center"/>
    </xf>
    <xf numFmtId="0" fontId="5" fillId="0" borderId="168" xfId="1" applyNumberFormat="1" applyFont="1" applyFill="1" applyBorder="1">
      <alignment vertical="center"/>
    </xf>
    <xf numFmtId="0" fontId="5" fillId="0" borderId="169" xfId="1" applyNumberFormat="1" applyFont="1" applyFill="1" applyBorder="1">
      <alignment vertical="center"/>
    </xf>
    <xf numFmtId="0" fontId="47" fillId="0" borderId="169" xfId="1" applyNumberFormat="1" applyFont="1" applyFill="1" applyBorder="1">
      <alignment vertical="center"/>
    </xf>
    <xf numFmtId="0" fontId="47" fillId="0" borderId="170" xfId="1" applyNumberFormat="1" applyFont="1" applyFill="1" applyBorder="1">
      <alignment vertical="center"/>
    </xf>
    <xf numFmtId="0" fontId="37" fillId="0" borderId="1" xfId="9" applyNumberFormat="1" applyFont="1" applyFill="1" applyBorder="1" applyAlignment="1">
      <alignment horizontal="left" vertical="center"/>
    </xf>
    <xf numFmtId="0" fontId="2" fillId="0" borderId="0" xfId="1" applyNumberFormat="1" applyFont="1" applyFill="1" applyBorder="1" applyAlignment="1">
      <alignment horizontal="left" vertical="top"/>
    </xf>
    <xf numFmtId="0" fontId="2" fillId="0" borderId="0" xfId="1" applyNumberFormat="1" applyFont="1" applyFill="1" applyBorder="1" applyAlignment="1">
      <alignment horizontal="left" wrapText="1"/>
    </xf>
    <xf numFmtId="0" fontId="2" fillId="0" borderId="0" xfId="1" applyNumberFormat="1" applyFont="1" applyFill="1" applyBorder="1" applyAlignment="1">
      <alignment horizontal="left"/>
    </xf>
    <xf numFmtId="0" fontId="2" fillId="0" borderId="0" xfId="1" applyNumberFormat="1" applyFont="1" applyFill="1" applyBorder="1">
      <alignment vertical="center"/>
    </xf>
    <xf numFmtId="0" fontId="5" fillId="0" borderId="0" xfId="1" applyNumberFormat="1" applyFont="1" applyFill="1" applyBorder="1" applyAlignment="1">
      <alignment horizontal="right" vertical="center"/>
    </xf>
    <xf numFmtId="0" fontId="2" fillId="0" borderId="0" xfId="1" applyNumberFormat="1" applyFont="1" applyFill="1" applyBorder="1" applyAlignment="1">
      <alignment vertical="center"/>
    </xf>
    <xf numFmtId="0" fontId="6" fillId="0" borderId="0" xfId="1" applyNumberFormat="1" applyFont="1" applyFill="1" applyBorder="1" applyAlignment="1">
      <alignment horizontal="right" vertical="center"/>
    </xf>
    <xf numFmtId="0" fontId="6" fillId="2" borderId="0" xfId="1" applyNumberFormat="1" applyFont="1" applyFill="1" applyAlignment="1">
      <alignment horizontal="center" vertical="center"/>
    </xf>
    <xf numFmtId="0" fontId="6" fillId="0" borderId="0" xfId="1" applyNumberFormat="1" applyFont="1" applyFill="1" applyBorder="1" applyAlignment="1">
      <alignment horizontal="left" vertical="center"/>
    </xf>
    <xf numFmtId="0" fontId="5" fillId="4" borderId="101" xfId="6" applyNumberFormat="1" applyFont="1" applyFill="1" applyBorder="1" applyAlignment="1">
      <alignment horizontal="center" vertical="center"/>
    </xf>
    <xf numFmtId="0" fontId="5" fillId="4" borderId="102" xfId="6" applyNumberFormat="1" applyFont="1" applyFill="1" applyBorder="1" applyAlignment="1">
      <alignment horizontal="center" vertical="center" wrapText="1"/>
    </xf>
    <xf numFmtId="0" fontId="5" fillId="4" borderId="104" xfId="6" applyNumberFormat="1" applyFont="1" applyFill="1" applyBorder="1" applyAlignment="1">
      <alignment horizontal="center" vertical="center" wrapText="1" shrinkToFit="1"/>
    </xf>
    <xf numFmtId="0" fontId="5" fillId="4" borderId="105" xfId="6" applyNumberFormat="1" applyFont="1" applyFill="1" applyBorder="1" applyAlignment="1">
      <alignment horizontal="center" vertical="center" wrapText="1"/>
    </xf>
    <xf numFmtId="0" fontId="5" fillId="4" borderId="104" xfId="6" applyNumberFormat="1" applyFont="1" applyFill="1" applyBorder="1" applyAlignment="1">
      <alignment horizontal="center" vertical="center" wrapText="1"/>
    </xf>
    <xf numFmtId="0" fontId="9" fillId="4" borderId="105" xfId="6" applyNumberFormat="1" applyFont="1" applyFill="1" applyBorder="1" applyAlignment="1">
      <alignment horizontal="center" vertical="center" wrapText="1"/>
    </xf>
    <xf numFmtId="0" fontId="9" fillId="4" borderId="102" xfId="6" applyNumberFormat="1" applyFont="1" applyFill="1" applyBorder="1" applyAlignment="1">
      <alignment horizontal="center" vertical="center" wrapText="1"/>
    </xf>
    <xf numFmtId="0" fontId="9" fillId="4" borderId="106" xfId="6" applyNumberFormat="1" applyFont="1" applyFill="1" applyBorder="1" applyAlignment="1">
      <alignment horizontal="center" vertical="center" wrapText="1"/>
    </xf>
    <xf numFmtId="0" fontId="9" fillId="4" borderId="2" xfId="6" applyNumberFormat="1" applyFont="1" applyFill="1" applyBorder="1" applyAlignment="1">
      <alignment horizontal="center" vertical="center" wrapText="1"/>
    </xf>
    <xf numFmtId="0" fontId="9" fillId="0" borderId="0" xfId="6" applyNumberFormat="1" applyFont="1" applyFill="1"/>
    <xf numFmtId="0" fontId="5" fillId="2" borderId="111" xfId="6" applyNumberFormat="1" applyFont="1" applyFill="1" applyBorder="1" applyAlignment="1">
      <alignment horizontal="center" vertical="center"/>
    </xf>
    <xf numFmtId="0" fontId="5" fillId="2" borderId="16" xfId="6" applyNumberFormat="1" applyFont="1" applyFill="1" applyBorder="1" applyAlignment="1">
      <alignment horizontal="center" vertical="center" shrinkToFit="1"/>
    </xf>
    <xf numFmtId="0" fontId="5" fillId="2" borderId="113" xfId="6" applyNumberFormat="1" applyFont="1" applyFill="1" applyBorder="1" applyAlignment="1">
      <alignment horizontal="center" vertical="center"/>
    </xf>
    <xf numFmtId="0" fontId="5" fillId="2" borderId="13" xfId="6" applyNumberFormat="1" applyFont="1" applyFill="1" applyBorder="1" applyAlignment="1">
      <alignment horizontal="center" vertical="center" shrinkToFit="1"/>
    </xf>
    <xf numFmtId="0" fontId="5" fillId="2" borderId="122" xfId="6" applyNumberFormat="1" applyFont="1" applyFill="1" applyBorder="1" applyAlignment="1">
      <alignment horizontal="center" vertical="center"/>
    </xf>
    <xf numFmtId="0" fontId="5" fillId="2" borderId="123" xfId="6" applyNumberFormat="1" applyFont="1" applyFill="1" applyBorder="1" applyAlignment="1">
      <alignment horizontal="center" vertical="center" shrinkToFit="1"/>
    </xf>
    <xf numFmtId="0" fontId="5" fillId="11" borderId="5" xfId="6" applyNumberFormat="1" applyFont="1" applyFill="1" applyBorder="1" applyAlignment="1">
      <alignment horizontal="center" vertical="center"/>
    </xf>
    <xf numFmtId="0" fontId="5" fillId="11" borderId="79" xfId="7" applyNumberFormat="1" applyFont="1" applyFill="1" applyBorder="1" applyAlignment="1">
      <alignment horizontal="right" vertical="center" shrinkToFit="1"/>
    </xf>
    <xf numFmtId="0" fontId="5" fillId="11" borderId="16" xfId="7" applyNumberFormat="1" applyFont="1" applyFill="1" applyBorder="1" applyAlignment="1">
      <alignment horizontal="right" vertical="center" shrinkToFit="1"/>
    </xf>
    <xf numFmtId="0" fontId="5" fillId="11" borderId="108" xfId="7" applyNumberFormat="1" applyFont="1" applyFill="1" applyBorder="1" applyAlignment="1">
      <alignment horizontal="right" vertical="center" shrinkToFit="1"/>
    </xf>
    <xf numFmtId="0" fontId="5" fillId="11" borderId="111" xfId="6" applyNumberFormat="1" applyFont="1" applyFill="1" applyBorder="1" applyAlignment="1">
      <alignment horizontal="center" vertical="center"/>
    </xf>
    <xf numFmtId="0" fontId="5" fillId="11" borderId="25" xfId="6" applyNumberFormat="1" applyFont="1" applyFill="1" applyBorder="1" applyAlignment="1">
      <alignment horizontal="center" vertical="center"/>
    </xf>
    <xf numFmtId="0" fontId="5" fillId="3" borderId="129" xfId="7" applyNumberFormat="1" applyFont="1" applyFill="1" applyBorder="1" applyAlignment="1">
      <alignment horizontal="right" vertical="center" shrinkToFit="1"/>
    </xf>
    <xf numFmtId="0" fontId="5" fillId="3" borderId="130" xfId="7" applyNumberFormat="1" applyFont="1" applyFill="1" applyBorder="1" applyAlignment="1">
      <alignment horizontal="right" vertical="center" shrinkToFit="1"/>
    </xf>
    <xf numFmtId="0" fontId="5" fillId="3" borderId="131" xfId="7" applyNumberFormat="1" applyFont="1" applyFill="1" applyBorder="1" applyAlignment="1">
      <alignment horizontal="right" vertical="center" shrinkToFit="1"/>
    </xf>
    <xf numFmtId="0" fontId="5" fillId="0" borderId="132" xfId="6" applyNumberFormat="1" applyFont="1" applyFill="1" applyBorder="1" applyAlignment="1">
      <alignment vertical="center"/>
    </xf>
    <xf numFmtId="0" fontId="5" fillId="0" borderId="133" xfId="6" applyNumberFormat="1" applyFont="1" applyFill="1" applyBorder="1" applyAlignment="1">
      <alignment vertical="center"/>
    </xf>
    <xf numFmtId="0" fontId="5" fillId="0" borderId="134" xfId="6" applyNumberFormat="1" applyFont="1" applyFill="1" applyBorder="1" applyAlignment="1">
      <alignment vertical="center"/>
    </xf>
    <xf numFmtId="0" fontId="9" fillId="0" borderId="135" xfId="6" applyNumberFormat="1" applyFont="1" applyFill="1" applyBorder="1"/>
    <xf numFmtId="0" fontId="7" fillId="0" borderId="0" xfId="6" applyNumberFormat="1" applyFont="1" applyFill="1" applyBorder="1" applyAlignment="1">
      <alignment horizontal="left" vertical="center"/>
    </xf>
    <xf numFmtId="0" fontId="9" fillId="0" borderId="0" xfId="6" applyNumberFormat="1" applyFont="1" applyFill="1" applyBorder="1" applyAlignment="1">
      <alignment horizontal="left" vertical="center" wrapText="1"/>
    </xf>
    <xf numFmtId="0" fontId="9" fillId="0" borderId="0" xfId="6" applyNumberFormat="1" applyFont="1" applyFill="1" applyBorder="1" applyAlignment="1">
      <alignment horizontal="center" vertical="center"/>
    </xf>
    <xf numFmtId="0" fontId="36" fillId="0" borderId="0" xfId="8" applyNumberFormat="1" applyFont="1" applyFill="1" applyBorder="1" applyAlignment="1">
      <alignment vertical="center"/>
    </xf>
    <xf numFmtId="0" fontId="9" fillId="0" borderId="0" xfId="8" applyNumberFormat="1" applyFont="1" applyFill="1" applyBorder="1" applyAlignment="1">
      <alignment vertical="center"/>
    </xf>
    <xf numFmtId="0" fontId="9" fillId="0" borderId="0" xfId="6" applyNumberFormat="1" applyFont="1" applyFill="1" applyBorder="1" applyAlignment="1">
      <alignment vertical="center"/>
    </xf>
    <xf numFmtId="0" fontId="7" fillId="0" borderId="0" xfId="6" applyNumberFormat="1" applyFont="1" applyFill="1" applyBorder="1" applyAlignment="1">
      <alignment horizontal="left" vertical="center" wrapText="1"/>
    </xf>
    <xf numFmtId="0" fontId="9" fillId="0" borderId="0" xfId="6" applyNumberFormat="1" applyFont="1" applyFill="1" applyBorder="1"/>
    <xf numFmtId="0" fontId="5" fillId="0" borderId="0" xfId="9" applyNumberFormat="1" applyFont="1" applyFill="1"/>
    <xf numFmtId="0" fontId="37" fillId="0" borderId="0" xfId="9" applyNumberFormat="1" applyFont="1" applyFill="1" applyBorder="1" applyAlignment="1">
      <alignment horizontal="left" vertical="center"/>
    </xf>
    <xf numFmtId="0" fontId="38" fillId="0" borderId="0" xfId="9" applyNumberFormat="1" applyFont="1" applyFill="1" applyBorder="1" applyAlignment="1">
      <alignment horizontal="left"/>
    </xf>
    <xf numFmtId="0" fontId="9" fillId="0" borderId="0" xfId="9" applyNumberFormat="1" applyFont="1" applyFill="1" applyBorder="1" applyAlignment="1">
      <alignment horizontal="right"/>
    </xf>
    <xf numFmtId="0" fontId="5" fillId="0" borderId="0" xfId="10" applyNumberFormat="1" applyFont="1" applyFill="1" applyBorder="1" applyAlignment="1">
      <alignment horizontal="left" vertical="center" wrapText="1"/>
    </xf>
    <xf numFmtId="0" fontId="5" fillId="0" borderId="0" xfId="6" applyNumberFormat="1" applyFont="1" applyFill="1"/>
    <xf numFmtId="0" fontId="39" fillId="0" borderId="0" xfId="1" applyNumberFormat="1" applyFont="1" applyFill="1" applyAlignment="1">
      <alignment vertical="center"/>
    </xf>
    <xf numFmtId="0" fontId="9" fillId="0" borderId="0" xfId="9" applyNumberFormat="1" applyFont="1" applyFill="1" applyBorder="1" applyAlignment="1">
      <alignment horizontal="center" vertical="center" shrinkToFit="1"/>
    </xf>
    <xf numFmtId="0" fontId="5" fillId="0" borderId="0" xfId="6" applyNumberFormat="1" applyFont="1" applyFill="1" applyAlignment="1">
      <alignment horizontal="left" vertical="center"/>
    </xf>
    <xf numFmtId="0" fontId="9" fillId="4" borderId="11" xfId="9" applyNumberFormat="1" applyFont="1" applyFill="1" applyBorder="1" applyAlignment="1">
      <alignment horizontal="center" vertical="center" wrapText="1" shrinkToFit="1" readingOrder="1"/>
    </xf>
    <xf numFmtId="0" fontId="9" fillId="4" borderId="10" xfId="10" applyNumberFormat="1" applyFont="1" applyFill="1" applyBorder="1" applyAlignment="1">
      <alignment horizontal="center" vertical="center" wrapText="1"/>
    </xf>
    <xf numFmtId="0" fontId="5" fillId="0" borderId="0" xfId="9" applyNumberFormat="1" applyFont="1" applyFill="1" applyBorder="1" applyAlignment="1">
      <alignment horizontal="center" vertical="center"/>
    </xf>
    <xf numFmtId="0" fontId="5" fillId="0" borderId="0" xfId="9" applyNumberFormat="1" applyFont="1" applyFill="1" applyBorder="1" applyAlignment="1">
      <alignment horizontal="center" vertical="center" wrapText="1"/>
    </xf>
    <xf numFmtId="0" fontId="5" fillId="0" borderId="0" xfId="9" applyNumberFormat="1" applyFont="1" applyFill="1" applyBorder="1" applyAlignment="1">
      <alignment horizontal="center" vertical="center" shrinkToFit="1" readingOrder="1"/>
    </xf>
    <xf numFmtId="0" fontId="5" fillId="0" borderId="0" xfId="9" applyNumberFormat="1" applyFont="1" applyFill="1" applyBorder="1" applyAlignment="1">
      <alignment vertical="center" wrapText="1" shrinkToFit="1" readingOrder="1"/>
    </xf>
    <xf numFmtId="0" fontId="5" fillId="0" borderId="0" xfId="9" applyNumberFormat="1" applyFont="1" applyFill="1" applyBorder="1" applyAlignment="1">
      <alignment horizontal="center" vertical="center" shrinkToFit="1"/>
    </xf>
    <xf numFmtId="0" fontId="5" fillId="0" borderId="0" xfId="7" applyNumberFormat="1" applyFont="1" applyFill="1" applyBorder="1" applyAlignment="1">
      <alignment horizontal="right" vertical="center" shrinkToFit="1" readingOrder="1"/>
    </xf>
    <xf numFmtId="0" fontId="5" fillId="0" borderId="0" xfId="7" applyNumberFormat="1" applyFont="1" applyFill="1" applyBorder="1" applyAlignment="1">
      <alignment horizontal="right" vertical="center" wrapText="1"/>
    </xf>
    <xf numFmtId="0" fontId="5" fillId="0" borderId="0" xfId="10" applyNumberFormat="1" applyFont="1" applyFill="1"/>
    <xf numFmtId="0" fontId="9" fillId="0" borderId="0" xfId="10" applyNumberFormat="1" applyFont="1" applyFill="1" applyAlignment="1">
      <alignment vertical="center"/>
    </xf>
    <xf numFmtId="0" fontId="9" fillId="0" borderId="0" xfId="10" applyNumberFormat="1" applyFont="1" applyFill="1" applyAlignment="1">
      <alignment vertical="center" wrapText="1"/>
    </xf>
    <xf numFmtId="0" fontId="9" fillId="0" borderId="0" xfId="10" applyNumberFormat="1" applyFont="1" applyFill="1" applyAlignment="1"/>
    <xf numFmtId="0" fontId="7" fillId="0" borderId="10" xfId="10" applyNumberFormat="1" applyFont="1" applyFill="1" applyBorder="1" applyAlignment="1">
      <alignment horizontal="center" vertical="center" shrinkToFit="1"/>
    </xf>
    <xf numFmtId="0" fontId="9" fillId="0" borderId="0" xfId="6" applyNumberFormat="1" applyFont="1" applyFill="1" applyAlignment="1">
      <alignment wrapText="1"/>
    </xf>
    <xf numFmtId="38" fontId="9" fillId="3" borderId="18" xfId="56" applyFont="1" applyFill="1" applyBorder="1" applyAlignment="1">
      <alignment horizontal="right" vertical="center" wrapText="1" shrinkToFit="1" readingOrder="1"/>
    </xf>
    <xf numFmtId="38" fontId="9" fillId="3" borderId="11" xfId="56" applyFont="1" applyFill="1" applyBorder="1" applyAlignment="1">
      <alignment horizontal="right" vertical="center" wrapText="1" shrinkToFit="1" readingOrder="1"/>
    </xf>
    <xf numFmtId="38" fontId="5" fillId="2" borderId="109" xfId="56" applyFont="1" applyFill="1" applyBorder="1" applyAlignment="1">
      <alignment horizontal="right" vertical="center" shrinkToFit="1"/>
    </xf>
    <xf numFmtId="38" fontId="5" fillId="2" borderId="17" xfId="56" applyFont="1" applyFill="1" applyBorder="1" applyAlignment="1">
      <alignment horizontal="right" vertical="center" shrinkToFit="1"/>
    </xf>
    <xf numFmtId="38" fontId="5" fillId="3" borderId="110" xfId="56" applyFont="1" applyFill="1" applyBorder="1" applyAlignment="1">
      <alignment horizontal="right" vertical="center" shrinkToFit="1"/>
    </xf>
    <xf numFmtId="38" fontId="5" fillId="2" borderId="77" xfId="56" applyFont="1" applyFill="1" applyBorder="1" applyAlignment="1">
      <alignment horizontal="right" vertical="center" shrinkToFit="1"/>
    </xf>
    <xf numFmtId="38" fontId="5" fillId="2" borderId="10" xfId="56" applyFont="1" applyFill="1" applyBorder="1" applyAlignment="1">
      <alignment horizontal="right" vertical="center" shrinkToFit="1"/>
    </xf>
    <xf numFmtId="38" fontId="5" fillId="3" borderId="73" xfId="56" applyFont="1" applyFill="1" applyBorder="1" applyAlignment="1">
      <alignment horizontal="right" vertical="center" shrinkToFit="1"/>
    </xf>
    <xf numFmtId="38" fontId="5" fillId="2" borderId="122" xfId="56" applyFont="1" applyFill="1" applyBorder="1" applyAlignment="1">
      <alignment horizontal="right" vertical="center" shrinkToFit="1"/>
    </xf>
    <xf numFmtId="38" fontId="5" fillId="2" borderId="123" xfId="56" applyFont="1" applyFill="1" applyBorder="1" applyAlignment="1">
      <alignment horizontal="right" vertical="center" shrinkToFit="1"/>
    </xf>
    <xf numFmtId="38" fontId="5" fillId="3" borderId="121" xfId="56" applyFont="1" applyFill="1" applyBorder="1" applyAlignment="1">
      <alignment horizontal="right" vertical="center" shrinkToFit="1"/>
    </xf>
    <xf numFmtId="38" fontId="9" fillId="3" borderId="136" xfId="56" applyFont="1" applyFill="1" applyBorder="1" applyAlignment="1">
      <alignment horizontal="right" vertical="center" wrapText="1"/>
    </xf>
    <xf numFmtId="38" fontId="9" fillId="3" borderId="136" xfId="56" applyFont="1" applyFill="1" applyBorder="1" applyAlignment="1">
      <alignment horizontal="right" vertical="center" shrinkToFit="1" readingOrder="1"/>
    </xf>
    <xf numFmtId="38" fontId="9" fillId="3" borderId="10" xfId="56" applyFont="1" applyFill="1" applyBorder="1" applyAlignment="1">
      <alignment horizontal="right" vertical="center" wrapText="1" shrinkToFit="1" readingOrder="1"/>
    </xf>
    <xf numFmtId="38" fontId="9" fillId="3" borderId="139" xfId="56" applyFont="1" applyFill="1" applyBorder="1" applyAlignment="1">
      <alignment horizontal="right" vertical="center" shrinkToFit="1" readingOrder="1"/>
    </xf>
    <xf numFmtId="38" fontId="9" fillId="3" borderId="140" xfId="56" applyFont="1" applyFill="1" applyBorder="1" applyAlignment="1">
      <alignment horizontal="right" vertical="center" shrinkToFit="1" readingOrder="1"/>
    </xf>
    <xf numFmtId="38" fontId="9" fillId="3" borderId="16" xfId="56" applyFont="1" applyFill="1" applyBorder="1" applyAlignment="1">
      <alignment horizontal="right" vertical="center" wrapText="1"/>
    </xf>
    <xf numFmtId="38" fontId="9" fillId="3" borderId="143" xfId="56" applyFont="1" applyFill="1" applyBorder="1" applyAlignment="1">
      <alignment horizontal="right" vertical="center" shrinkToFit="1" readingOrder="1"/>
    </xf>
    <xf numFmtId="38" fontId="9" fillId="3" borderId="92" xfId="56" applyFont="1" applyFill="1" applyBorder="1" applyAlignment="1">
      <alignment horizontal="right" vertical="center" shrinkToFit="1" readingOrder="1"/>
    </xf>
    <xf numFmtId="0" fontId="31" fillId="4" borderId="183" xfId="2" applyNumberFormat="1" applyFont="1" applyFill="1" applyBorder="1" applyAlignment="1" applyProtection="1">
      <alignment horizontal="center" vertical="center" shrinkToFit="1"/>
      <protection locked="0"/>
    </xf>
    <xf numFmtId="0" fontId="31" fillId="4" borderId="179" xfId="2" applyNumberFormat="1" applyFont="1" applyFill="1" applyBorder="1" applyAlignment="1" applyProtection="1">
      <alignment horizontal="center" vertical="center" shrinkToFit="1"/>
      <protection locked="0"/>
    </xf>
    <xf numFmtId="187" fontId="11" fillId="4" borderId="78" xfId="2" applyNumberFormat="1" applyFill="1" applyBorder="1" applyAlignment="1" applyProtection="1">
      <alignment horizontal="right" vertical="center" shrinkToFit="1"/>
      <protection locked="0"/>
    </xf>
    <xf numFmtId="0" fontId="31" fillId="4" borderId="181" xfId="2" applyNumberFormat="1" applyFont="1" applyFill="1" applyBorder="1" applyAlignment="1" applyProtection="1">
      <alignment horizontal="center" vertical="center" shrinkToFit="1"/>
      <protection locked="0"/>
    </xf>
    <xf numFmtId="0" fontId="31" fillId="4" borderId="177" xfId="2" applyNumberFormat="1" applyFont="1" applyFill="1" applyBorder="1" applyAlignment="1" applyProtection="1">
      <alignment horizontal="center" vertical="center" shrinkToFit="1"/>
      <protection locked="0"/>
    </xf>
    <xf numFmtId="183" fontId="42" fillId="2" borderId="0" xfId="1" applyNumberFormat="1" applyFont="1" applyFill="1" applyAlignment="1" applyProtection="1">
      <alignment vertical="center"/>
      <protection locked="0"/>
    </xf>
    <xf numFmtId="183" fontId="42" fillId="0" borderId="0" xfId="1" applyNumberFormat="1" applyFont="1" applyFill="1" applyAlignment="1" applyProtection="1">
      <alignment vertical="center"/>
      <protection locked="0"/>
    </xf>
    <xf numFmtId="183" fontId="42" fillId="0" borderId="0" xfId="1" applyNumberFormat="1" applyFont="1" applyFill="1">
      <alignment vertical="center"/>
    </xf>
    <xf numFmtId="183" fontId="9" fillId="0" borderId="153" xfId="1" applyNumberFormat="1" applyFont="1" applyFill="1" applyBorder="1" applyAlignment="1" applyProtection="1">
      <alignment vertical="center"/>
      <protection locked="0"/>
    </xf>
    <xf numFmtId="183" fontId="7" fillId="0" borderId="173" xfId="1" applyNumberFormat="1" applyFont="1" applyFill="1" applyBorder="1" applyAlignment="1" applyProtection="1">
      <alignment vertical="center" wrapText="1"/>
      <protection locked="0"/>
    </xf>
    <xf numFmtId="183" fontId="9" fillId="0" borderId="18" xfId="1" applyNumberFormat="1" applyFont="1" applyFill="1" applyBorder="1" applyAlignment="1" applyProtection="1">
      <alignment vertical="center"/>
      <protection locked="0"/>
    </xf>
    <xf numFmtId="183" fontId="10" fillId="2" borderId="153" xfId="1" applyNumberFormat="1" applyFont="1" applyFill="1" applyBorder="1" applyAlignment="1" applyProtection="1">
      <alignment vertical="center" wrapText="1"/>
      <protection locked="0"/>
    </xf>
    <xf numFmtId="38" fontId="0" fillId="0" borderId="0" xfId="3" applyNumberFormat="1" applyFont="1">
      <alignment vertical="center"/>
    </xf>
    <xf numFmtId="0" fontId="11" fillId="0" borderId="77" xfId="2" applyNumberFormat="1" applyBorder="1" applyAlignment="1" applyProtection="1">
      <alignment horizontal="center" vertical="center" shrinkToFit="1"/>
      <protection locked="0"/>
    </xf>
    <xf numFmtId="187" fontId="11" fillId="4" borderId="11" xfId="2" applyNumberFormat="1" applyFill="1" applyBorder="1" applyAlignment="1" applyProtection="1">
      <alignment vertical="center" shrinkToFit="1"/>
    </xf>
    <xf numFmtId="185" fontId="11" fillId="0" borderId="77" xfId="2" applyBorder="1" applyAlignment="1" applyProtection="1">
      <alignment horizontal="center" vertical="center" shrinkToFit="1"/>
      <protection locked="0"/>
    </xf>
    <xf numFmtId="0" fontId="7" fillId="0" borderId="0" xfId="1" applyNumberFormat="1" applyFont="1" applyFill="1">
      <alignment vertical="center"/>
    </xf>
    <xf numFmtId="0" fontId="9" fillId="4" borderId="10" xfId="0" applyNumberFormat="1" applyFont="1" applyFill="1" applyBorder="1" applyAlignment="1">
      <alignment horizontal="center" vertical="center"/>
    </xf>
    <xf numFmtId="0" fontId="7" fillId="0" borderId="0" xfId="1" applyNumberFormat="1" applyFont="1" applyFill="1" applyBorder="1" applyAlignment="1">
      <alignment vertical="center" wrapText="1"/>
    </xf>
    <xf numFmtId="0" fontId="5" fillId="3" borderId="17" xfId="1" applyNumberFormat="1" applyFont="1" applyFill="1" applyBorder="1" applyAlignment="1" applyProtection="1">
      <alignment horizontal="center" vertical="center"/>
      <protection locked="0"/>
    </xf>
    <xf numFmtId="0" fontId="5" fillId="0" borderId="0" xfId="42" applyFont="1" applyFill="1" applyBorder="1" applyAlignment="1">
      <alignment horizontal="right" vertical="center"/>
    </xf>
    <xf numFmtId="0" fontId="5" fillId="0" borderId="0" xfId="42" applyFont="1" applyFill="1" applyBorder="1" applyAlignment="1">
      <alignment horizontal="left" wrapText="1"/>
    </xf>
    <xf numFmtId="0" fontId="5" fillId="0" borderId="0" xfId="42" applyFont="1" applyFill="1" applyBorder="1" applyAlignment="1">
      <alignment horizontal="left"/>
    </xf>
    <xf numFmtId="0" fontId="5" fillId="0" borderId="0" xfId="42" applyFont="1" applyFill="1" applyBorder="1">
      <alignment vertical="center"/>
    </xf>
    <xf numFmtId="0" fontId="5" fillId="0" borderId="0" xfId="42" applyFont="1" applyFill="1">
      <alignment vertical="center"/>
    </xf>
    <xf numFmtId="0" fontId="72" fillId="0" borderId="0" xfId="1" applyNumberFormat="1" applyFont="1" applyFill="1" applyBorder="1" applyAlignment="1">
      <alignment horizontal="right" vertical="center"/>
    </xf>
    <xf numFmtId="0" fontId="72" fillId="0" borderId="0" xfId="1" applyNumberFormat="1" applyFont="1" applyFill="1" applyAlignment="1">
      <alignment horizontal="right" vertical="center"/>
    </xf>
    <xf numFmtId="0" fontId="72" fillId="0" borderId="0" xfId="1" applyNumberFormat="1" applyFont="1" applyFill="1" applyBorder="1" applyAlignment="1">
      <alignment horizontal="left" vertical="center"/>
    </xf>
    <xf numFmtId="0" fontId="73" fillId="0" borderId="0" xfId="42" applyFont="1" applyFill="1" applyBorder="1" applyAlignment="1">
      <alignment horizontal="left" vertical="top"/>
    </xf>
    <xf numFmtId="0" fontId="74" fillId="0" borderId="0" xfId="42" applyFont="1" applyFill="1" applyBorder="1" applyAlignment="1">
      <alignment horizontal="right"/>
    </xf>
    <xf numFmtId="185" fontId="75" fillId="0" borderId="0" xfId="1" applyFont="1" applyFill="1" applyBorder="1" applyAlignment="1" applyProtection="1"/>
    <xf numFmtId="185" fontId="75" fillId="0" borderId="0" xfId="1" applyFont="1" applyFill="1" applyAlignment="1" applyProtection="1">
      <alignment horizontal="right" vertical="center"/>
    </xf>
    <xf numFmtId="187" fontId="11" fillId="4" borderId="78" xfId="2" applyNumberFormat="1" applyFill="1" applyBorder="1" applyAlignment="1" applyProtection="1">
      <alignment horizontal="right" vertical="center" shrinkToFit="1"/>
      <protection locked="0"/>
    </xf>
    <xf numFmtId="187" fontId="11" fillId="4" borderId="71" xfId="2" applyNumberFormat="1" applyFill="1" applyBorder="1" applyAlignment="1" applyProtection="1">
      <alignment horizontal="right" vertical="center" shrinkToFit="1"/>
      <protection locked="0"/>
    </xf>
    <xf numFmtId="187" fontId="11" fillId="4" borderId="71" xfId="2" applyNumberFormat="1" applyFill="1" applyBorder="1" applyAlignment="1" applyProtection="1">
      <alignment horizontal="center" vertical="center" shrinkToFit="1"/>
    </xf>
    <xf numFmtId="187" fontId="11" fillId="4" borderId="70" xfId="2" applyNumberFormat="1" applyFill="1" applyBorder="1" applyAlignment="1" applyProtection="1">
      <alignment horizontal="center" vertical="center" shrinkToFit="1"/>
    </xf>
    <xf numFmtId="185" fontId="1" fillId="4" borderId="13" xfId="2" applyFont="1" applyFill="1" applyBorder="1" applyAlignment="1" applyProtection="1">
      <alignment horizontal="center" vertical="center" shrinkToFit="1"/>
    </xf>
    <xf numFmtId="184" fontId="30" fillId="4" borderId="14" xfId="2" applyNumberFormat="1" applyFont="1" applyFill="1" applyBorder="1" applyAlignment="1" applyProtection="1">
      <alignment horizontal="center" vertical="center" shrinkToFit="1"/>
    </xf>
    <xf numFmtId="184" fontId="30" fillId="4" borderId="89" xfId="2" applyNumberFormat="1" applyFont="1" applyFill="1" applyBorder="1" applyAlignment="1" applyProtection="1">
      <alignment horizontal="center" vertical="center" shrinkToFit="1"/>
    </xf>
    <xf numFmtId="185" fontId="28" fillId="0" borderId="64" xfId="5" applyFont="1" applyFill="1" applyBorder="1" applyAlignment="1" applyProtection="1">
      <alignment horizontal="center" shrinkToFit="1"/>
    </xf>
    <xf numFmtId="185" fontId="11" fillId="0" borderId="66" xfId="2" applyBorder="1" applyAlignment="1" applyProtection="1">
      <alignment horizontal="center" vertical="center" shrinkToFit="1"/>
      <protection locked="0"/>
    </xf>
    <xf numFmtId="57" fontId="11" fillId="0" borderId="66" xfId="2" applyNumberFormat="1" applyBorder="1" applyAlignment="1" applyProtection="1">
      <alignment horizontal="center" vertical="center" shrinkToFit="1"/>
      <protection locked="0"/>
    </xf>
    <xf numFmtId="185" fontId="11" fillId="0" borderId="67" xfId="2" applyBorder="1" applyAlignment="1" applyProtection="1">
      <alignment horizontal="center" vertical="center" shrinkToFit="1"/>
      <protection locked="0"/>
    </xf>
    <xf numFmtId="185" fontId="11" fillId="0" borderId="68" xfId="2" applyBorder="1" applyAlignment="1" applyProtection="1">
      <alignment horizontal="center" vertical="center" shrinkToFit="1"/>
      <protection locked="0"/>
    </xf>
    <xf numFmtId="185" fontId="1" fillId="4" borderId="88" xfId="2" applyFont="1" applyFill="1" applyBorder="1" applyAlignment="1" applyProtection="1">
      <alignment horizontal="center" vertical="center" shrinkToFit="1"/>
    </xf>
    <xf numFmtId="184" fontId="30" fillId="4" borderId="87" xfId="2" applyNumberFormat="1" applyFont="1" applyFill="1" applyBorder="1" applyAlignment="1" applyProtection="1">
      <alignment horizontal="center" vertical="center" shrinkToFit="1"/>
    </xf>
    <xf numFmtId="184" fontId="30" fillId="4" borderId="76" xfId="2" applyNumberFormat="1" applyFont="1" applyFill="1" applyBorder="1" applyAlignment="1" applyProtection="1">
      <alignment horizontal="center" vertical="center" shrinkToFit="1"/>
    </xf>
    <xf numFmtId="0" fontId="31" fillId="4" borderId="181" xfId="2" applyNumberFormat="1" applyFont="1" applyFill="1" applyBorder="1" applyAlignment="1" applyProtection="1">
      <alignment horizontal="center" vertical="center" shrinkToFit="1"/>
      <protection locked="0"/>
    </xf>
    <xf numFmtId="0" fontId="31" fillId="4" borderId="182" xfId="2" applyNumberFormat="1" applyFont="1" applyFill="1" applyBorder="1" applyAlignment="1" applyProtection="1">
      <alignment horizontal="center" vertical="center" shrinkToFit="1"/>
      <protection locked="0"/>
    </xf>
    <xf numFmtId="0" fontId="31" fillId="4" borderId="185" xfId="2" applyNumberFormat="1" applyFont="1" applyFill="1" applyBorder="1" applyAlignment="1" applyProtection="1">
      <alignment horizontal="center" vertical="center" shrinkToFit="1"/>
      <protection locked="0"/>
    </xf>
    <xf numFmtId="0" fontId="31" fillId="4" borderId="71" xfId="2" applyNumberFormat="1" applyFont="1" applyFill="1" applyBorder="1" applyAlignment="1" applyProtection="1">
      <alignment horizontal="center" vertical="center" shrinkToFit="1"/>
      <protection locked="0"/>
    </xf>
    <xf numFmtId="0" fontId="31" fillId="4" borderId="70" xfId="2" applyNumberFormat="1" applyFont="1" applyFill="1" applyBorder="1" applyAlignment="1" applyProtection="1">
      <alignment horizontal="center" vertical="center" shrinkToFit="1"/>
      <protection locked="0"/>
    </xf>
    <xf numFmtId="0" fontId="31" fillId="4" borderId="177" xfId="2" applyNumberFormat="1" applyFont="1" applyFill="1" applyBorder="1" applyAlignment="1" applyProtection="1">
      <alignment horizontal="center" vertical="center" shrinkToFit="1"/>
      <protection locked="0"/>
    </xf>
    <xf numFmtId="0" fontId="31" fillId="4" borderId="178" xfId="2" applyNumberFormat="1" applyFont="1" applyFill="1" applyBorder="1" applyAlignment="1" applyProtection="1">
      <alignment horizontal="center" vertical="center" shrinkToFit="1"/>
      <protection locked="0"/>
    </xf>
    <xf numFmtId="0" fontId="60" fillId="4" borderId="187" xfId="2" applyNumberFormat="1" applyFont="1" applyFill="1" applyBorder="1" applyAlignment="1" applyProtection="1">
      <alignment horizontal="center" vertical="center" wrapText="1" shrinkToFit="1"/>
      <protection locked="0"/>
    </xf>
    <xf numFmtId="0" fontId="60" fillId="4" borderId="1" xfId="2" applyNumberFormat="1" applyFont="1" applyFill="1" applyBorder="1" applyAlignment="1" applyProtection="1">
      <alignment horizontal="center" vertical="center" wrapText="1" shrinkToFit="1"/>
      <protection locked="0"/>
    </xf>
    <xf numFmtId="0" fontId="31" fillId="10" borderId="177" xfId="2" applyNumberFormat="1" applyFont="1" applyFill="1" applyBorder="1" applyAlignment="1" applyProtection="1">
      <alignment horizontal="center" vertical="center" shrinkToFit="1"/>
      <protection locked="0"/>
    </xf>
    <xf numFmtId="0" fontId="31" fillId="10" borderId="188" xfId="2" applyNumberFormat="1" applyFont="1" applyFill="1" applyBorder="1" applyAlignment="1" applyProtection="1">
      <alignment horizontal="center" vertical="center" shrinkToFit="1"/>
      <protection locked="0"/>
    </xf>
    <xf numFmtId="0" fontId="31" fillId="4" borderId="179" xfId="2" applyNumberFormat="1" applyFont="1" applyFill="1" applyBorder="1" applyAlignment="1" applyProtection="1">
      <alignment horizontal="center" vertical="center" shrinkToFit="1"/>
      <protection locked="0"/>
    </xf>
    <xf numFmtId="0" fontId="31" fillId="4" borderId="180" xfId="2" applyNumberFormat="1" applyFont="1" applyFill="1" applyBorder="1" applyAlignment="1" applyProtection="1">
      <alignment horizontal="center" vertical="center" shrinkToFit="1"/>
      <protection locked="0"/>
    </xf>
    <xf numFmtId="0" fontId="60" fillId="4" borderId="179" xfId="2" applyNumberFormat="1" applyFont="1" applyFill="1" applyBorder="1" applyAlignment="1" applyProtection="1">
      <alignment horizontal="center" vertical="center" wrapText="1" shrinkToFit="1"/>
      <protection locked="0"/>
    </xf>
    <xf numFmtId="0" fontId="60" fillId="4" borderId="171" xfId="2" applyNumberFormat="1" applyFont="1" applyFill="1" applyBorder="1" applyAlignment="1" applyProtection="1">
      <alignment horizontal="center" vertical="center" wrapText="1" shrinkToFit="1"/>
      <protection locked="0"/>
    </xf>
    <xf numFmtId="0" fontId="31" fillId="10" borderId="179" xfId="2" applyNumberFormat="1" applyFont="1" applyFill="1" applyBorder="1" applyAlignment="1" applyProtection="1">
      <alignment horizontal="center" vertical="center" shrinkToFit="1"/>
      <protection locked="0"/>
    </xf>
    <xf numFmtId="0" fontId="31" fillId="10" borderId="189" xfId="2" applyNumberFormat="1" applyFont="1" applyFill="1" applyBorder="1" applyAlignment="1" applyProtection="1">
      <alignment horizontal="center" vertical="center" shrinkToFit="1"/>
      <protection locked="0"/>
    </xf>
    <xf numFmtId="0" fontId="31" fillId="4" borderId="183" xfId="2" applyNumberFormat="1" applyFont="1" applyFill="1" applyBorder="1" applyAlignment="1" applyProtection="1">
      <alignment horizontal="center" vertical="center" shrinkToFit="1"/>
      <protection locked="0"/>
    </xf>
    <xf numFmtId="0" fontId="31" fillId="4" borderId="184" xfId="2" applyNumberFormat="1" applyFont="1" applyFill="1" applyBorder="1" applyAlignment="1" applyProtection="1">
      <alignment horizontal="center" vertical="center" shrinkToFit="1"/>
      <protection locked="0"/>
    </xf>
    <xf numFmtId="0" fontId="60" fillId="4" borderId="183" xfId="2" applyNumberFormat="1" applyFont="1" applyFill="1" applyBorder="1" applyAlignment="1" applyProtection="1">
      <alignment horizontal="center" vertical="center" wrapText="1" shrinkToFit="1"/>
      <protection locked="0"/>
    </xf>
    <xf numFmtId="0" fontId="60" fillId="4" borderId="186" xfId="2" applyNumberFormat="1" applyFont="1" applyFill="1" applyBorder="1" applyAlignment="1" applyProtection="1">
      <alignment horizontal="center" vertical="center" wrapText="1" shrinkToFit="1"/>
      <protection locked="0"/>
    </xf>
    <xf numFmtId="0" fontId="31" fillId="10" borderId="183" xfId="2" applyNumberFormat="1" applyFont="1" applyFill="1" applyBorder="1" applyAlignment="1" applyProtection="1">
      <alignment horizontal="center" vertical="center" shrinkToFit="1"/>
      <protection locked="0"/>
    </xf>
    <xf numFmtId="0" fontId="31" fillId="10" borderId="190" xfId="2" applyNumberFormat="1" applyFont="1" applyFill="1" applyBorder="1" applyAlignment="1" applyProtection="1">
      <alignment horizontal="center" vertical="center" shrinkToFit="1"/>
      <protection locked="0"/>
    </xf>
    <xf numFmtId="185" fontId="11" fillId="4" borderId="79" xfId="2" applyFill="1" applyBorder="1" applyAlignment="1" applyProtection="1">
      <alignment horizontal="center" vertical="center" shrinkToFit="1"/>
    </xf>
    <xf numFmtId="185" fontId="11" fillId="4" borderId="0" xfId="2" applyFill="1" applyBorder="1" applyAlignment="1" applyProtection="1">
      <alignment horizontal="center" vertical="center" shrinkToFit="1"/>
    </xf>
    <xf numFmtId="185" fontId="11" fillId="4" borderId="80" xfId="2" applyFill="1" applyBorder="1" applyAlignment="1" applyProtection="1">
      <alignment horizontal="center" vertical="center" shrinkToFit="1"/>
    </xf>
    <xf numFmtId="0" fontId="61" fillId="0" borderId="2" xfId="1" applyNumberFormat="1" applyFont="1" applyFill="1" applyBorder="1" applyAlignment="1" applyProtection="1">
      <alignment horizontal="center" vertical="center" shrinkToFit="1"/>
    </xf>
    <xf numFmtId="0" fontId="7" fillId="0" borderId="9" xfId="1" applyNumberFormat="1" applyFont="1" applyFill="1" applyBorder="1" applyAlignment="1" applyProtection="1">
      <alignment horizontal="center" vertical="center" shrinkToFit="1"/>
    </xf>
    <xf numFmtId="0" fontId="7" fillId="0" borderId="90" xfId="1" applyNumberFormat="1" applyFont="1" applyFill="1" applyBorder="1" applyAlignment="1" applyProtection="1">
      <alignment horizontal="center" vertical="center" shrinkToFit="1"/>
    </xf>
    <xf numFmtId="0" fontId="7" fillId="0" borderId="8" xfId="1" applyNumberFormat="1" applyFont="1" applyFill="1" applyBorder="1" applyAlignment="1" applyProtection="1">
      <alignment horizontal="center" vertical="center" shrinkToFit="1"/>
    </xf>
    <xf numFmtId="177" fontId="61" fillId="0" borderId="9" xfId="1" applyNumberFormat="1" applyFont="1" applyFill="1" applyBorder="1" applyAlignment="1" applyProtection="1">
      <alignment horizontal="center" vertical="center" shrinkToFit="1"/>
    </xf>
    <xf numFmtId="177" fontId="61" fillId="0" borderId="90" xfId="1" applyNumberFormat="1" applyFont="1" applyFill="1" applyBorder="1" applyAlignment="1" applyProtection="1">
      <alignment horizontal="center" vertical="center" shrinkToFit="1"/>
    </xf>
    <xf numFmtId="177" fontId="61" fillId="0" borderId="8" xfId="1" applyNumberFormat="1" applyFont="1" applyFill="1" applyBorder="1" applyAlignment="1" applyProtection="1">
      <alignment horizontal="center" vertical="center" shrinkToFit="1"/>
    </xf>
    <xf numFmtId="185" fontId="61" fillId="0" borderId="0" xfId="1" applyFont="1" applyFill="1" applyBorder="1" applyAlignment="1" applyProtection="1">
      <alignment vertical="center"/>
    </xf>
    <xf numFmtId="183" fontId="61" fillId="0" borderId="0" xfId="1" applyNumberFormat="1" applyFont="1" applyFill="1" applyBorder="1" applyAlignment="1" applyProtection="1">
      <alignment horizontal="center" vertical="center" wrapText="1"/>
    </xf>
    <xf numFmtId="184" fontId="61" fillId="0" borderId="0" xfId="1" applyNumberFormat="1" applyFont="1" applyFill="1" applyBorder="1" applyAlignment="1" applyProtection="1">
      <alignment horizontal="center" vertical="center" shrinkToFit="1"/>
    </xf>
    <xf numFmtId="184" fontId="61" fillId="0" borderId="0" xfId="1" applyNumberFormat="1" applyFont="1" applyFill="1" applyBorder="1" applyAlignment="1" applyProtection="1">
      <alignment horizontal="center" vertical="center" wrapText="1"/>
    </xf>
    <xf numFmtId="185" fontId="61" fillId="0" borderId="0" xfId="1" applyFont="1" applyFill="1" applyBorder="1" applyAlignment="1" applyProtection="1">
      <alignment horizontal="center" vertical="center" wrapText="1"/>
    </xf>
    <xf numFmtId="176" fontId="61" fillId="0" borderId="9" xfId="1" applyNumberFormat="1" applyFont="1" applyFill="1" applyBorder="1" applyAlignment="1" applyProtection="1">
      <alignment horizontal="center" vertical="center" wrapText="1"/>
    </xf>
    <xf numFmtId="176" fontId="61" fillId="0" borderId="90" xfId="1" applyNumberFormat="1" applyFont="1" applyFill="1" applyBorder="1" applyAlignment="1" applyProtection="1">
      <alignment horizontal="center" vertical="center" wrapText="1"/>
    </xf>
    <xf numFmtId="176" fontId="61" fillId="0" borderId="8" xfId="1" applyNumberFormat="1" applyFont="1" applyFill="1" applyBorder="1" applyAlignment="1" applyProtection="1">
      <alignment horizontal="center" vertical="center" wrapText="1"/>
    </xf>
    <xf numFmtId="178" fontId="61" fillId="0" borderId="9" xfId="1" applyNumberFormat="1" applyFont="1" applyFill="1" applyBorder="1" applyAlignment="1" applyProtection="1">
      <alignment horizontal="center" vertical="center" shrinkToFit="1"/>
    </xf>
    <xf numFmtId="178" fontId="61" fillId="0" borderId="90" xfId="1" applyNumberFormat="1" applyFont="1" applyFill="1" applyBorder="1" applyAlignment="1" applyProtection="1">
      <alignment horizontal="center" vertical="center" shrinkToFit="1"/>
    </xf>
    <xf numFmtId="178" fontId="61" fillId="0" borderId="8" xfId="1" applyNumberFormat="1" applyFont="1" applyFill="1" applyBorder="1" applyAlignment="1" applyProtection="1">
      <alignment horizontal="center" vertical="center" shrinkToFit="1"/>
    </xf>
    <xf numFmtId="179" fontId="61" fillId="0" borderId="9" xfId="1" applyNumberFormat="1" applyFont="1" applyFill="1" applyBorder="1" applyAlignment="1" applyProtection="1">
      <alignment horizontal="center" vertical="center" shrinkToFit="1"/>
    </xf>
    <xf numFmtId="179" fontId="61" fillId="0" borderId="90" xfId="1" applyNumberFormat="1" applyFont="1" applyFill="1" applyBorder="1" applyAlignment="1" applyProtection="1">
      <alignment horizontal="center" vertical="center" shrinkToFit="1"/>
    </xf>
    <xf numFmtId="179" fontId="61" fillId="0" borderId="8" xfId="1" applyNumberFormat="1" applyFont="1" applyFill="1" applyBorder="1" applyAlignment="1" applyProtection="1">
      <alignment horizontal="center" vertical="center" shrinkToFit="1"/>
    </xf>
    <xf numFmtId="176" fontId="61" fillId="0" borderId="0" xfId="1" applyNumberFormat="1" applyFont="1" applyFill="1" applyBorder="1" applyAlignment="1" applyProtection="1">
      <alignment horizontal="center" vertical="center" wrapText="1"/>
    </xf>
    <xf numFmtId="176" fontId="61" fillId="0" borderId="21" xfId="1" applyNumberFormat="1" applyFont="1" applyFill="1" applyBorder="1" applyAlignment="1" applyProtection="1">
      <alignment horizontal="center" vertical="center" wrapText="1"/>
    </xf>
    <xf numFmtId="180" fontId="61" fillId="0" borderId="9" xfId="1" applyNumberFormat="1" applyFont="1" applyFill="1" applyBorder="1" applyAlignment="1" applyProtection="1">
      <alignment horizontal="center" vertical="center" shrinkToFit="1"/>
    </xf>
    <xf numFmtId="180" fontId="61" fillId="0" borderId="90" xfId="1" applyNumberFormat="1" applyFont="1" applyFill="1" applyBorder="1" applyAlignment="1" applyProtection="1">
      <alignment horizontal="center" vertical="center" shrinkToFit="1"/>
    </xf>
    <xf numFmtId="180" fontId="61" fillId="0" borderId="8" xfId="1" applyNumberFormat="1" applyFont="1" applyFill="1" applyBorder="1" applyAlignment="1" applyProtection="1">
      <alignment horizontal="center" vertical="center" shrinkToFit="1"/>
    </xf>
    <xf numFmtId="0" fontId="62" fillId="0" borderId="0" xfId="1" applyNumberFormat="1" applyFont="1" applyFill="1" applyBorder="1" applyAlignment="1" applyProtection="1">
      <alignment horizontal="left" vertical="center" shrinkToFit="1"/>
    </xf>
    <xf numFmtId="185" fontId="7" fillId="0" borderId="0" xfId="1" applyFont="1" applyFill="1" applyBorder="1" applyAlignment="1" applyProtection="1">
      <alignment horizontal="left" vertical="top" wrapText="1"/>
    </xf>
    <xf numFmtId="185" fontId="7" fillId="0" borderId="0" xfId="1" applyFont="1" applyFill="1" applyBorder="1" applyAlignment="1" applyProtection="1">
      <alignment horizontal="left" vertical="top"/>
    </xf>
    <xf numFmtId="185" fontId="7" fillId="4" borderId="94" xfId="1" applyFont="1" applyFill="1" applyBorder="1" applyAlignment="1" applyProtection="1">
      <alignment horizontal="center" vertical="center" wrapText="1"/>
    </xf>
    <xf numFmtId="185" fontId="7" fillId="4" borderId="98" xfId="1" applyFont="1" applyFill="1" applyBorder="1" applyAlignment="1" applyProtection="1">
      <alignment horizontal="center" vertical="center" wrapText="1"/>
    </xf>
    <xf numFmtId="185" fontId="7" fillId="4" borderId="95" xfId="1" applyFont="1" applyFill="1" applyBorder="1" applyAlignment="1" applyProtection="1">
      <alignment horizontal="center" vertical="center" wrapText="1"/>
    </xf>
    <xf numFmtId="185" fontId="7" fillId="4" borderId="94" xfId="1" applyFont="1" applyFill="1" applyBorder="1" applyAlignment="1" applyProtection="1">
      <alignment horizontal="center" vertical="center"/>
    </xf>
    <xf numFmtId="185" fontId="7" fillId="4" borderId="98" xfId="1" applyFont="1" applyFill="1" applyBorder="1" applyAlignment="1" applyProtection="1">
      <alignment horizontal="center" vertical="center"/>
    </xf>
    <xf numFmtId="185" fontId="7" fillId="4" borderId="95" xfId="1" applyFont="1" applyFill="1" applyBorder="1" applyAlignment="1" applyProtection="1">
      <alignment horizontal="center" vertical="center"/>
    </xf>
    <xf numFmtId="0" fontId="7" fillId="4" borderId="3" xfId="1" applyNumberFormat="1" applyFont="1" applyFill="1" applyBorder="1" applyAlignment="1" applyProtection="1">
      <alignment horizontal="center" vertical="center" shrinkToFit="1"/>
    </xf>
    <xf numFmtId="0" fontId="7" fillId="4" borderId="4" xfId="1" applyNumberFormat="1" applyFont="1" applyFill="1" applyBorder="1" applyAlignment="1" applyProtection="1">
      <alignment horizontal="center" vertical="center" shrinkToFit="1"/>
    </xf>
    <xf numFmtId="0" fontId="7" fillId="4" borderId="96" xfId="1" applyNumberFormat="1" applyFont="1" applyFill="1" applyBorder="1" applyAlignment="1" applyProtection="1">
      <alignment horizontal="center" vertical="center" shrinkToFit="1"/>
    </xf>
    <xf numFmtId="0" fontId="7" fillId="4" borderId="5" xfId="1" applyNumberFormat="1" applyFont="1" applyFill="1" applyBorder="1" applyAlignment="1" applyProtection="1">
      <alignment horizontal="center" vertical="center" shrinkToFit="1"/>
    </xf>
    <xf numFmtId="0" fontId="7" fillId="4" borderId="0" xfId="1" applyNumberFormat="1" applyFont="1" applyFill="1" applyBorder="1" applyAlignment="1" applyProtection="1">
      <alignment horizontal="center" vertical="center" shrinkToFit="1"/>
    </xf>
    <xf numFmtId="0" fontId="7" fillId="4" borderId="97" xfId="1" applyNumberFormat="1" applyFont="1" applyFill="1" applyBorder="1" applyAlignment="1" applyProtection="1">
      <alignment horizontal="center" vertical="center" shrinkToFit="1"/>
    </xf>
    <xf numFmtId="0" fontId="7" fillId="4" borderId="6" xfId="1" applyNumberFormat="1" applyFont="1" applyFill="1" applyBorder="1" applyAlignment="1" applyProtection="1">
      <alignment horizontal="center" vertical="center" shrinkToFit="1"/>
    </xf>
    <xf numFmtId="0" fontId="7" fillId="4" borderId="7" xfId="1" applyNumberFormat="1" applyFont="1" applyFill="1" applyBorder="1" applyAlignment="1" applyProtection="1">
      <alignment horizontal="center" vertical="center" shrinkToFit="1"/>
    </xf>
    <xf numFmtId="0" fontId="7" fillId="4" borderId="99" xfId="1" applyNumberFormat="1" applyFont="1" applyFill="1" applyBorder="1" applyAlignment="1" applyProtection="1">
      <alignment horizontal="center" vertical="center" shrinkToFit="1"/>
    </xf>
    <xf numFmtId="185" fontId="7" fillId="4" borderId="9" xfId="1" applyFont="1" applyFill="1" applyBorder="1" applyAlignment="1" applyProtection="1">
      <alignment horizontal="center" vertical="center" wrapText="1"/>
    </xf>
    <xf numFmtId="185" fontId="7" fillId="4" borderId="90" xfId="1" applyFont="1" applyFill="1" applyBorder="1" applyAlignment="1" applyProtection="1">
      <alignment horizontal="center" vertical="center" wrapText="1"/>
    </xf>
    <xf numFmtId="185" fontId="7" fillId="4" borderId="8" xfId="1" applyFont="1" applyFill="1" applyBorder="1" applyAlignment="1" applyProtection="1">
      <alignment horizontal="center" vertical="center" wrapText="1"/>
    </xf>
    <xf numFmtId="185" fontId="7" fillId="4" borderId="9" xfId="1" applyFont="1" applyFill="1" applyBorder="1" applyAlignment="1" applyProtection="1">
      <alignment horizontal="center" vertical="center"/>
    </xf>
    <xf numFmtId="185" fontId="7" fillId="4" borderId="8" xfId="1" applyFont="1" applyFill="1" applyBorder="1" applyAlignment="1" applyProtection="1">
      <alignment horizontal="center" vertical="center"/>
    </xf>
    <xf numFmtId="0" fontId="68" fillId="0" borderId="0" xfId="1" applyNumberFormat="1" applyFont="1" applyFill="1" applyAlignment="1" applyProtection="1">
      <alignment horizontal="center" vertical="center" wrapText="1" shrinkToFit="1"/>
    </xf>
    <xf numFmtId="0" fontId="68" fillId="0" borderId="7" xfId="1" applyNumberFormat="1" applyFont="1" applyFill="1" applyBorder="1" applyAlignment="1" applyProtection="1">
      <alignment horizontal="center" vertical="center" wrapText="1" shrinkToFit="1"/>
    </xf>
    <xf numFmtId="185" fontId="61" fillId="0" borderId="0" xfId="1" applyFont="1" applyFill="1" applyAlignment="1" applyProtection="1">
      <alignment horizontal="center" wrapText="1"/>
    </xf>
    <xf numFmtId="185" fontId="69" fillId="0" borderId="0" xfId="1" applyFont="1" applyFill="1" applyAlignment="1" applyProtection="1">
      <alignment horizontal="center" vertical="center"/>
    </xf>
    <xf numFmtId="0" fontId="7" fillId="0" borderId="11" xfId="10" applyNumberFormat="1" applyFont="1" applyFill="1" applyBorder="1" applyAlignment="1">
      <alignment horizontal="left" vertical="center" wrapText="1"/>
    </xf>
    <xf numFmtId="0" fontId="7" fillId="0" borderId="32" xfId="10" applyNumberFormat="1" applyFont="1" applyFill="1" applyBorder="1" applyAlignment="1">
      <alignment horizontal="left" vertical="center" wrapText="1"/>
    </xf>
    <xf numFmtId="0" fontId="7" fillId="0" borderId="12" xfId="10" applyNumberFormat="1" applyFont="1" applyFill="1" applyBorder="1" applyAlignment="1">
      <alignment horizontal="left" vertical="center" wrapText="1"/>
    </xf>
    <xf numFmtId="0" fontId="7" fillId="0" borderId="11" xfId="10" applyNumberFormat="1" applyFont="1" applyFill="1" applyBorder="1" applyAlignment="1">
      <alignment horizontal="center" vertical="center" wrapText="1"/>
    </xf>
    <xf numFmtId="0" fontId="7" fillId="0" borderId="32" xfId="10" applyNumberFormat="1" applyFont="1" applyFill="1" applyBorder="1" applyAlignment="1">
      <alignment horizontal="center" vertical="center" wrapText="1"/>
    </xf>
    <xf numFmtId="0" fontId="7" fillId="0" borderId="12" xfId="10" applyNumberFormat="1" applyFont="1" applyFill="1" applyBorder="1" applyAlignment="1">
      <alignment horizontal="center" vertical="center" wrapText="1"/>
    </xf>
    <xf numFmtId="0" fontId="9" fillId="0" borderId="10" xfId="6" applyNumberFormat="1" applyFont="1" applyFill="1" applyBorder="1" applyAlignment="1">
      <alignment shrinkToFit="1"/>
    </xf>
    <xf numFmtId="0" fontId="9" fillId="0" borderId="13" xfId="9" applyNumberFormat="1" applyFont="1" applyFill="1" applyBorder="1" applyAlignment="1">
      <alignment horizontal="left" vertical="center" shrinkToFit="1"/>
    </xf>
    <xf numFmtId="38" fontId="9" fillId="3" borderId="141" xfId="56" applyFont="1" applyFill="1" applyBorder="1" applyAlignment="1">
      <alignment horizontal="right" vertical="center" wrapText="1"/>
    </xf>
    <xf numFmtId="38" fontId="9" fillId="3" borderId="142" xfId="56" applyFont="1" applyFill="1" applyBorder="1" applyAlignment="1">
      <alignment horizontal="right" vertical="center" wrapText="1"/>
    </xf>
    <xf numFmtId="0" fontId="9" fillId="0" borderId="92" xfId="9" applyNumberFormat="1" applyFont="1" applyFill="1" applyBorder="1" applyAlignment="1">
      <alignment horizontal="left" vertical="center" shrinkToFit="1"/>
    </xf>
    <xf numFmtId="38" fontId="9" fillId="3" borderId="143" xfId="56" applyFont="1" applyFill="1" applyBorder="1" applyAlignment="1">
      <alignment horizontal="right" vertical="center" shrinkToFit="1" readingOrder="1"/>
    </xf>
    <xf numFmtId="38" fontId="9" fillId="3" borderId="144" xfId="56" applyFont="1" applyFill="1" applyBorder="1" applyAlignment="1">
      <alignment horizontal="right" vertical="center" shrinkToFit="1" readingOrder="1"/>
    </xf>
    <xf numFmtId="0" fontId="9" fillId="0" borderId="10" xfId="6" applyNumberFormat="1" applyFont="1" applyFill="1" applyBorder="1"/>
    <xf numFmtId="38" fontId="9" fillId="3" borderId="11" xfId="56" applyFont="1" applyFill="1" applyBorder="1" applyAlignment="1">
      <alignment horizontal="right" vertical="center" wrapText="1"/>
    </xf>
    <xf numFmtId="38" fontId="9" fillId="3" borderId="12" xfId="56" applyFont="1" applyFill="1" applyBorder="1" applyAlignment="1">
      <alignment horizontal="right" vertical="center" wrapText="1"/>
    </xf>
    <xf numFmtId="38" fontId="9" fillId="3" borderId="137" xfId="56" applyFont="1" applyFill="1" applyBorder="1" applyAlignment="1">
      <alignment horizontal="right" vertical="center" wrapText="1"/>
    </xf>
    <xf numFmtId="38" fontId="9" fillId="3" borderId="138" xfId="56" applyFont="1" applyFill="1" applyBorder="1" applyAlignment="1">
      <alignment horizontal="right" vertical="center" wrapText="1"/>
    </xf>
    <xf numFmtId="0" fontId="9" fillId="2" borderId="11" xfId="6" applyNumberFormat="1" applyFont="1" applyFill="1" applyBorder="1" applyAlignment="1">
      <alignment vertical="center" wrapText="1"/>
    </xf>
    <xf numFmtId="0" fontId="9" fillId="2" borderId="32" xfId="6" applyNumberFormat="1" applyFont="1" applyFill="1" applyBorder="1" applyAlignment="1">
      <alignment vertical="center" wrapText="1"/>
    </xf>
    <xf numFmtId="0" fontId="5" fillId="0" borderId="126" xfId="6" applyNumberFormat="1" applyFont="1" applyFill="1" applyBorder="1" applyAlignment="1">
      <alignment vertical="center"/>
    </xf>
    <xf numFmtId="0" fontId="5" fillId="0" borderId="127" xfId="6" applyNumberFormat="1" applyFont="1" applyFill="1" applyBorder="1" applyAlignment="1">
      <alignment vertical="center"/>
    </xf>
    <xf numFmtId="0" fontId="5" fillId="0" borderId="128" xfId="6" applyNumberFormat="1" applyFont="1" applyFill="1" applyBorder="1" applyAlignment="1">
      <alignment vertical="center"/>
    </xf>
    <xf numFmtId="0" fontId="38" fillId="0" borderId="1" xfId="6" applyNumberFormat="1" applyFont="1" applyFill="1" applyBorder="1" applyAlignment="1">
      <alignment horizontal="left" vertical="center" shrinkToFit="1"/>
    </xf>
    <xf numFmtId="0" fontId="9" fillId="4" borderId="10" xfId="9" applyNumberFormat="1" applyFont="1" applyFill="1" applyBorder="1" applyAlignment="1">
      <alignment horizontal="center" vertical="center" shrinkToFit="1"/>
    </xf>
    <xf numFmtId="0" fontId="9" fillId="4" borderId="11" xfId="9" applyNumberFormat="1" applyFont="1" applyFill="1" applyBorder="1" applyAlignment="1">
      <alignment horizontal="center" vertical="center" wrapText="1" shrinkToFit="1" readingOrder="1"/>
    </xf>
    <xf numFmtId="0" fontId="9" fillId="4" borderId="12" xfId="9" applyNumberFormat="1" applyFont="1" applyFill="1" applyBorder="1" applyAlignment="1">
      <alignment horizontal="center" vertical="center" wrapText="1" shrinkToFit="1" readingOrder="1"/>
    </xf>
    <xf numFmtId="0" fontId="9" fillId="4" borderId="32" xfId="9" applyNumberFormat="1" applyFont="1" applyFill="1" applyBorder="1" applyAlignment="1">
      <alignment horizontal="center" vertical="center" wrapText="1" shrinkToFit="1" readingOrder="1"/>
    </xf>
    <xf numFmtId="0" fontId="9" fillId="4" borderId="11" xfId="10" applyNumberFormat="1" applyFont="1" applyFill="1" applyBorder="1" applyAlignment="1">
      <alignment horizontal="center" vertical="center" wrapText="1"/>
    </xf>
    <xf numFmtId="0" fontId="9" fillId="4" borderId="12" xfId="10" applyNumberFormat="1" applyFont="1" applyFill="1" applyBorder="1" applyAlignment="1">
      <alignment horizontal="center" vertical="center" wrapText="1"/>
    </xf>
    <xf numFmtId="0" fontId="9" fillId="2" borderId="119" xfId="6" applyNumberFormat="1" applyFont="1" applyFill="1" applyBorder="1" applyAlignment="1">
      <alignment vertical="center" wrapText="1"/>
    </xf>
    <xf numFmtId="0" fontId="9" fillId="2" borderId="120" xfId="6" applyNumberFormat="1" applyFont="1" applyFill="1" applyBorder="1" applyAlignment="1">
      <alignment vertical="center" wrapText="1"/>
    </xf>
    <xf numFmtId="0" fontId="9" fillId="2" borderId="125" xfId="6" applyNumberFormat="1" applyFont="1" applyFill="1" applyBorder="1" applyAlignment="1">
      <alignment vertical="center" wrapText="1"/>
    </xf>
    <xf numFmtId="0" fontId="9" fillId="2" borderId="29" xfId="6" applyNumberFormat="1" applyFont="1" applyFill="1" applyBorder="1" applyAlignment="1">
      <alignment vertical="center" wrapText="1"/>
    </xf>
    <xf numFmtId="0" fontId="5" fillId="3" borderId="1" xfId="1" applyNumberFormat="1" applyFont="1" applyFill="1" applyBorder="1" applyAlignment="1">
      <alignment horizontal="left" vertical="center"/>
    </xf>
    <xf numFmtId="0" fontId="7" fillId="0" borderId="0" xfId="1" applyNumberFormat="1" applyFont="1" applyFill="1">
      <alignment vertical="center"/>
    </xf>
    <xf numFmtId="0" fontId="7" fillId="0" borderId="0" xfId="1" applyNumberFormat="1" applyFont="1" applyFill="1" applyAlignment="1">
      <alignment vertical="center" wrapText="1"/>
    </xf>
    <xf numFmtId="0" fontId="5" fillId="4" borderId="103" xfId="6" applyNumberFormat="1" applyFont="1" applyFill="1" applyBorder="1" applyAlignment="1">
      <alignment horizontal="center" vertical="center" wrapText="1"/>
    </xf>
    <xf numFmtId="0" fontId="5" fillId="4" borderId="98" xfId="6" applyNumberFormat="1" applyFont="1" applyFill="1" applyBorder="1" applyAlignment="1">
      <alignment horizontal="center" vertical="center" wrapText="1"/>
    </xf>
    <xf numFmtId="0" fontId="9" fillId="2" borderId="18" xfId="6" applyNumberFormat="1" applyFont="1" applyFill="1" applyBorder="1" applyAlignment="1">
      <alignment vertical="center" wrapText="1"/>
    </xf>
    <xf numFmtId="0" fontId="9" fillId="2" borderId="1" xfId="6" applyNumberFormat="1" applyFont="1" applyFill="1" applyBorder="1" applyAlignment="1">
      <alignment vertical="center" wrapText="1"/>
    </xf>
    <xf numFmtId="183" fontId="42" fillId="0" borderId="0" xfId="1" applyNumberFormat="1" applyFont="1" applyFill="1" applyAlignment="1" applyProtection="1">
      <alignment horizontal="center" vertical="center"/>
      <protection locked="0"/>
    </xf>
    <xf numFmtId="0" fontId="5" fillId="11" borderId="10" xfId="1" applyNumberFormat="1" applyFont="1" applyFill="1" applyBorder="1">
      <alignment vertical="center"/>
    </xf>
    <xf numFmtId="0" fontId="55" fillId="2" borderId="11" xfId="1" applyNumberFormat="1" applyFont="1" applyFill="1" applyBorder="1" applyAlignment="1" applyProtection="1">
      <alignment horizontal="center" vertical="center"/>
      <protection locked="0"/>
    </xf>
    <xf numFmtId="0" fontId="55" fillId="2" borderId="12" xfId="1" applyNumberFormat="1" applyFont="1" applyFill="1" applyBorder="1" applyAlignment="1" applyProtection="1">
      <alignment horizontal="center" vertical="center"/>
      <protection locked="0"/>
    </xf>
    <xf numFmtId="0" fontId="44" fillId="3" borderId="0" xfId="1" applyNumberFormat="1" applyFont="1" applyFill="1" applyBorder="1" applyAlignment="1" applyProtection="1">
      <alignment horizontal="center" vertical="center"/>
      <protection locked="0"/>
    </xf>
    <xf numFmtId="0" fontId="42" fillId="3" borderId="0" xfId="1" applyNumberFormat="1" applyFont="1" applyFill="1" applyBorder="1" applyAlignment="1" applyProtection="1">
      <alignment horizontal="center" vertical="center"/>
      <protection locked="0"/>
    </xf>
    <xf numFmtId="0" fontId="9" fillId="3" borderId="10" xfId="1" applyNumberFormat="1" applyFont="1" applyFill="1" applyBorder="1" applyAlignment="1" applyProtection="1">
      <alignment horizontal="center" vertical="center" wrapText="1"/>
      <protection locked="0"/>
    </xf>
    <xf numFmtId="0" fontId="10" fillId="3" borderId="10" xfId="1" applyNumberFormat="1" applyFont="1" applyFill="1" applyBorder="1" applyAlignment="1" applyProtection="1">
      <alignment horizontal="center" vertical="center" wrapText="1" shrinkToFit="1"/>
      <protection locked="0"/>
    </xf>
    <xf numFmtId="0" fontId="10" fillId="3" borderId="11" xfId="1" applyNumberFormat="1" applyFont="1" applyFill="1" applyBorder="1" applyAlignment="1" applyProtection="1">
      <alignment horizontal="left" vertical="center" wrapText="1"/>
      <protection locked="0"/>
    </xf>
    <xf numFmtId="0" fontId="10" fillId="3" borderId="32" xfId="1" applyNumberFormat="1" applyFont="1" applyFill="1" applyBorder="1" applyAlignment="1" applyProtection="1">
      <alignment horizontal="left" vertical="center" wrapText="1"/>
      <protection locked="0"/>
    </xf>
    <xf numFmtId="0" fontId="10" fillId="3" borderId="12" xfId="1" applyNumberFormat="1" applyFont="1" applyFill="1" applyBorder="1" applyAlignment="1" applyProtection="1">
      <alignment horizontal="left" vertical="center" wrapText="1"/>
      <protection locked="0"/>
    </xf>
    <xf numFmtId="0" fontId="9" fillId="2" borderId="11" xfId="1" applyNumberFormat="1" applyFont="1" applyFill="1" applyBorder="1" applyAlignment="1" applyProtection="1">
      <alignment horizontal="center" vertical="center"/>
      <protection locked="0"/>
    </xf>
    <xf numFmtId="0" fontId="9" fillId="2" borderId="12" xfId="1" applyNumberFormat="1" applyFont="1" applyFill="1" applyBorder="1" applyAlignment="1" applyProtection="1">
      <alignment horizontal="center" vertical="center"/>
      <protection locked="0"/>
    </xf>
    <xf numFmtId="0" fontId="10" fillId="3" borderId="10" xfId="1" applyNumberFormat="1" applyFont="1" applyFill="1" applyBorder="1" applyAlignment="1" applyProtection="1">
      <alignment horizontal="left" vertical="center" wrapText="1" shrinkToFit="1"/>
      <protection locked="0"/>
    </xf>
    <xf numFmtId="0" fontId="53" fillId="4" borderId="18" xfId="1" applyNumberFormat="1" applyFont="1" applyFill="1" applyBorder="1" applyAlignment="1">
      <alignment horizontal="center" vertical="center" shrinkToFit="1"/>
    </xf>
    <xf numFmtId="0" fontId="53" fillId="4" borderId="23" xfId="1" applyNumberFormat="1" applyFont="1" applyFill="1" applyBorder="1" applyAlignment="1">
      <alignment horizontal="center" vertical="center" shrinkToFit="1"/>
    </xf>
    <xf numFmtId="0" fontId="53" fillId="4" borderId="14" xfId="1" applyNumberFormat="1" applyFont="1" applyFill="1" applyBorder="1" applyAlignment="1">
      <alignment horizontal="center" vertical="center"/>
    </xf>
    <xf numFmtId="0" fontId="53" fillId="4" borderId="20" xfId="1" applyNumberFormat="1" applyFont="1" applyFill="1" applyBorder="1" applyAlignment="1">
      <alignment horizontal="center" vertical="center"/>
    </xf>
    <xf numFmtId="0" fontId="53" fillId="4" borderId="18" xfId="1" applyNumberFormat="1" applyFont="1" applyFill="1" applyBorder="1" applyAlignment="1">
      <alignment horizontal="center" vertical="center"/>
    </xf>
    <xf numFmtId="0" fontId="53" fillId="4" borderId="23" xfId="1" applyNumberFormat="1" applyFont="1" applyFill="1" applyBorder="1" applyAlignment="1">
      <alignment horizontal="center" vertical="center"/>
    </xf>
    <xf numFmtId="0" fontId="9" fillId="4" borderId="14" xfId="1" applyNumberFormat="1" applyFont="1" applyFill="1" applyBorder="1" applyAlignment="1">
      <alignment horizontal="center" vertical="center"/>
    </xf>
    <xf numFmtId="0" fontId="9" fillId="4" borderId="31" xfId="1" applyNumberFormat="1" applyFont="1" applyFill="1" applyBorder="1" applyAlignment="1">
      <alignment horizontal="center" vertical="center"/>
    </xf>
    <xf numFmtId="0" fontId="9" fillId="4" borderId="20" xfId="1" applyNumberFormat="1" applyFont="1" applyFill="1" applyBorder="1" applyAlignment="1">
      <alignment horizontal="center" vertical="center"/>
    </xf>
    <xf numFmtId="0" fontId="9" fillId="4" borderId="18" xfId="1" applyNumberFormat="1" applyFont="1" applyFill="1" applyBorder="1" applyAlignment="1">
      <alignment horizontal="center" vertical="center"/>
    </xf>
    <xf numFmtId="0" fontId="9" fillId="4" borderId="1" xfId="1" applyNumberFormat="1" applyFont="1" applyFill="1" applyBorder="1" applyAlignment="1">
      <alignment horizontal="center" vertical="center"/>
    </xf>
    <xf numFmtId="0" fontId="9" fillId="4" borderId="23" xfId="1" applyNumberFormat="1" applyFont="1" applyFill="1" applyBorder="1" applyAlignment="1">
      <alignment horizontal="center" vertical="center"/>
    </xf>
    <xf numFmtId="0" fontId="53" fillId="4" borderId="31" xfId="1" applyNumberFormat="1" applyFont="1" applyFill="1" applyBorder="1" applyAlignment="1">
      <alignment horizontal="center" vertical="center"/>
    </xf>
    <xf numFmtId="0" fontId="53" fillId="4" borderId="1" xfId="1" applyNumberFormat="1" applyFont="1" applyFill="1" applyBorder="1" applyAlignment="1">
      <alignment horizontal="center" vertical="center"/>
    </xf>
    <xf numFmtId="0" fontId="53" fillId="4" borderId="13" xfId="1" applyNumberFormat="1" applyFont="1" applyFill="1" applyBorder="1" applyAlignment="1">
      <alignment horizontal="center" vertical="center"/>
    </xf>
    <xf numFmtId="0" fontId="53" fillId="4" borderId="11" xfId="1" applyNumberFormat="1" applyFont="1" applyFill="1" applyBorder="1" applyAlignment="1">
      <alignment horizontal="center" vertical="center"/>
    </xf>
    <xf numFmtId="0" fontId="53" fillId="4" borderId="32" xfId="1" applyNumberFormat="1" applyFont="1" applyFill="1" applyBorder="1" applyAlignment="1">
      <alignment horizontal="center" vertical="center"/>
    </xf>
    <xf numFmtId="0" fontId="53" fillId="4" borderId="12" xfId="1" applyNumberFormat="1" applyFont="1" applyFill="1" applyBorder="1" applyAlignment="1">
      <alignment horizontal="center" vertical="center"/>
    </xf>
    <xf numFmtId="0" fontId="53" fillId="4" borderId="31" xfId="1" applyNumberFormat="1" applyFont="1" applyFill="1" applyBorder="1" applyAlignment="1">
      <alignment horizontal="center" vertical="center" wrapText="1" shrinkToFit="1"/>
    </xf>
    <xf numFmtId="0" fontId="53" fillId="4" borderId="20" xfId="1" applyNumberFormat="1" applyFont="1" applyFill="1" applyBorder="1" applyAlignment="1">
      <alignment horizontal="center" vertical="center" wrapText="1" shrinkToFit="1"/>
    </xf>
    <xf numFmtId="0" fontId="53" fillId="4" borderId="1" xfId="1" applyNumberFormat="1" applyFont="1" applyFill="1" applyBorder="1" applyAlignment="1">
      <alignment horizontal="center" vertical="center" wrapText="1" shrinkToFit="1"/>
    </xf>
    <xf numFmtId="0" fontId="53" fillId="4" borderId="23" xfId="1" applyNumberFormat="1" applyFont="1" applyFill="1" applyBorder="1" applyAlignment="1">
      <alignment horizontal="center" vertical="center" wrapText="1" shrinkToFit="1"/>
    </xf>
    <xf numFmtId="0" fontId="53" fillId="4" borderId="17" xfId="1" applyNumberFormat="1" applyFont="1" applyFill="1" applyBorder="1" applyAlignment="1">
      <alignment horizontal="center" vertical="center" shrinkToFit="1"/>
    </xf>
    <xf numFmtId="0" fontId="24" fillId="0" borderId="1" xfId="5" applyNumberFormat="1" applyFont="1" applyFill="1" applyBorder="1" applyAlignment="1">
      <alignment horizontal="left" vertical="center" wrapText="1"/>
    </xf>
    <xf numFmtId="0" fontId="9" fillId="4" borderId="11" xfId="1" applyNumberFormat="1" applyFont="1" applyFill="1" applyBorder="1" applyAlignment="1">
      <alignment horizontal="center" vertical="center"/>
    </xf>
    <xf numFmtId="0" fontId="9" fillId="4" borderId="32" xfId="1" applyNumberFormat="1" applyFont="1" applyFill="1" applyBorder="1" applyAlignment="1">
      <alignment horizontal="center" vertical="center"/>
    </xf>
    <xf numFmtId="0" fontId="9" fillId="4" borderId="12" xfId="1" applyNumberFormat="1" applyFont="1" applyFill="1" applyBorder="1" applyAlignment="1">
      <alignment horizontal="center" vertical="center"/>
    </xf>
    <xf numFmtId="0" fontId="9" fillId="4" borderId="11" xfId="1" applyNumberFormat="1" applyFont="1" applyFill="1" applyBorder="1" applyAlignment="1">
      <alignment horizontal="center" vertical="center" shrinkToFit="1"/>
    </xf>
    <xf numFmtId="0" fontId="9" fillId="4" borderId="32" xfId="1" applyNumberFormat="1" applyFont="1" applyFill="1" applyBorder="1" applyAlignment="1">
      <alignment horizontal="center" vertical="center" shrinkToFit="1"/>
    </xf>
    <xf numFmtId="0" fontId="9" fillId="4" borderId="12" xfId="1" applyNumberFormat="1" applyFont="1" applyFill="1" applyBorder="1" applyAlignment="1">
      <alignment horizontal="center" vertical="center" shrinkToFit="1"/>
    </xf>
    <xf numFmtId="0" fontId="9" fillId="0" borderId="14" xfId="5" applyNumberFormat="1" applyFont="1" applyFill="1" applyBorder="1" applyAlignment="1">
      <alignment horizontal="left" vertical="center" wrapText="1"/>
    </xf>
    <xf numFmtId="0" fontId="9" fillId="0" borderId="31" xfId="5" applyNumberFormat="1" applyFont="1" applyFill="1" applyBorder="1" applyAlignment="1">
      <alignment horizontal="left" vertical="center" wrapText="1"/>
    </xf>
    <xf numFmtId="0" fontId="9" fillId="0" borderId="20" xfId="5" applyNumberFormat="1" applyFont="1" applyFill="1" applyBorder="1" applyAlignment="1">
      <alignment horizontal="left" vertical="center" wrapText="1"/>
    </xf>
    <xf numFmtId="0" fontId="9" fillId="0" borderId="18" xfId="5" applyNumberFormat="1" applyFont="1" applyFill="1" applyBorder="1" applyAlignment="1">
      <alignment horizontal="left" vertical="center" wrapText="1"/>
    </xf>
    <xf numFmtId="0" fontId="9" fillId="0" borderId="1" xfId="5" applyNumberFormat="1" applyFont="1" applyFill="1" applyBorder="1" applyAlignment="1">
      <alignment horizontal="left" vertical="center" wrapText="1"/>
    </xf>
    <xf numFmtId="0" fontId="9" fillId="0" borderId="23" xfId="5" applyNumberFormat="1" applyFont="1" applyFill="1" applyBorder="1" applyAlignment="1">
      <alignment horizontal="left" vertical="center" wrapText="1"/>
    </xf>
    <xf numFmtId="0" fontId="5" fillId="2" borderId="13" xfId="1" applyNumberFormat="1" applyFont="1" applyFill="1" applyBorder="1" applyAlignment="1" applyProtection="1">
      <alignment horizontal="center" vertical="center"/>
      <protection locked="0"/>
    </xf>
    <xf numFmtId="0" fontId="5" fillId="2" borderId="17" xfId="1" applyNumberFormat="1" applyFont="1" applyFill="1" applyBorder="1" applyAlignment="1" applyProtection="1">
      <alignment horizontal="center" vertical="center"/>
      <protection locked="0"/>
    </xf>
    <xf numFmtId="0" fontId="7" fillId="2" borderId="152" xfId="1" applyNumberFormat="1" applyFont="1" applyFill="1" applyBorder="1" applyAlignment="1" applyProtection="1">
      <alignment vertical="center" wrapText="1"/>
      <protection locked="0"/>
    </xf>
    <xf numFmtId="0" fontId="7" fillId="2" borderId="31" xfId="1" applyNumberFormat="1" applyFont="1" applyFill="1" applyBorder="1" applyAlignment="1" applyProtection="1">
      <alignment vertical="center" wrapText="1"/>
      <protection locked="0"/>
    </xf>
    <xf numFmtId="0" fontId="7" fillId="2" borderId="20" xfId="1" applyNumberFormat="1" applyFont="1" applyFill="1" applyBorder="1" applyAlignment="1" applyProtection="1">
      <alignment vertical="center" wrapText="1"/>
      <protection locked="0"/>
    </xf>
    <xf numFmtId="0" fontId="7" fillId="2" borderId="154" xfId="1" applyNumberFormat="1" applyFont="1" applyFill="1" applyBorder="1" applyAlignment="1" applyProtection="1">
      <alignment vertical="center" wrapText="1"/>
      <protection locked="0"/>
    </xf>
    <xf numFmtId="0" fontId="7" fillId="2" borderId="1" xfId="1" applyNumberFormat="1" applyFont="1" applyFill="1" applyBorder="1" applyAlignment="1" applyProtection="1">
      <alignment vertical="center" wrapText="1"/>
      <protection locked="0"/>
    </xf>
    <xf numFmtId="0" fontId="7" fillId="2" borderId="23" xfId="1" applyNumberFormat="1" applyFont="1" applyFill="1" applyBorder="1" applyAlignment="1" applyProtection="1">
      <alignment vertical="center" wrapText="1"/>
      <protection locked="0"/>
    </xf>
    <xf numFmtId="0" fontId="53" fillId="4" borderId="10" xfId="1" applyNumberFormat="1" applyFont="1" applyFill="1" applyBorder="1" applyAlignment="1">
      <alignment horizontal="center" vertical="center"/>
    </xf>
    <xf numFmtId="0" fontId="9" fillId="4" borderId="11" xfId="0" applyNumberFormat="1" applyFont="1" applyFill="1" applyBorder="1" applyAlignment="1">
      <alignment horizontal="center" vertical="center"/>
    </xf>
    <xf numFmtId="0" fontId="9" fillId="4" borderId="171" xfId="0" applyNumberFormat="1" applyFont="1" applyFill="1" applyBorder="1" applyAlignment="1">
      <alignment horizontal="center" vertical="center"/>
    </xf>
    <xf numFmtId="0" fontId="9" fillId="4" borderId="172" xfId="0" applyNumberFormat="1" applyFont="1" applyFill="1" applyBorder="1" applyAlignment="1">
      <alignment horizontal="center" vertical="center"/>
    </xf>
    <xf numFmtId="0" fontId="47" fillId="4" borderId="11" xfId="0" applyNumberFormat="1" applyFont="1" applyFill="1" applyBorder="1" applyAlignment="1">
      <alignment horizontal="center" vertical="center" shrinkToFit="1"/>
    </xf>
    <xf numFmtId="0" fontId="47" fillId="4" borderId="171" xfId="0" applyNumberFormat="1" applyFont="1" applyFill="1" applyBorder="1" applyAlignment="1">
      <alignment horizontal="center" vertical="center" shrinkToFit="1"/>
    </xf>
    <xf numFmtId="0" fontId="47" fillId="4" borderId="172" xfId="0" applyNumberFormat="1" applyFont="1" applyFill="1" applyBorder="1" applyAlignment="1">
      <alignment horizontal="center" vertical="center" shrinkToFit="1"/>
    </xf>
    <xf numFmtId="0" fontId="9" fillId="4" borderId="171" xfId="0" applyNumberFormat="1" applyFont="1" applyFill="1" applyBorder="1" applyAlignment="1">
      <alignment horizontal="center" vertical="center" shrinkToFit="1"/>
    </xf>
    <xf numFmtId="0" fontId="9" fillId="4" borderId="172" xfId="0" applyNumberFormat="1" applyFont="1" applyFill="1" applyBorder="1" applyAlignment="1">
      <alignment horizontal="center" vertical="center" shrinkToFit="1"/>
    </xf>
    <xf numFmtId="0" fontId="9" fillId="0" borderId="174" xfId="5" applyNumberFormat="1" applyFont="1" applyFill="1" applyBorder="1" applyAlignment="1">
      <alignment horizontal="left" vertical="center" wrapText="1"/>
    </xf>
    <xf numFmtId="0" fontId="9" fillId="0" borderId="175" xfId="5" applyNumberFormat="1" applyFont="1" applyFill="1" applyBorder="1" applyAlignment="1">
      <alignment horizontal="left" vertical="center" wrapText="1"/>
    </xf>
    <xf numFmtId="0" fontId="9" fillId="2" borderId="14" xfId="0" applyNumberFormat="1" applyFont="1" applyFill="1" applyBorder="1" applyAlignment="1">
      <alignment horizontal="right"/>
    </xf>
    <xf numFmtId="0" fontId="9" fillId="2" borderId="174" xfId="0" applyNumberFormat="1" applyFont="1" applyFill="1" applyBorder="1" applyAlignment="1">
      <alignment horizontal="right"/>
    </xf>
    <xf numFmtId="0" fontId="9" fillId="2" borderId="175" xfId="0" applyNumberFormat="1" applyFont="1" applyFill="1" applyBorder="1" applyAlignment="1">
      <alignment horizontal="right"/>
    </xf>
    <xf numFmtId="0" fontId="9" fillId="2" borderId="18" xfId="0" applyNumberFormat="1" applyFont="1" applyFill="1" applyBorder="1" applyAlignment="1">
      <alignment horizontal="right"/>
    </xf>
    <xf numFmtId="0" fontId="9" fillId="2" borderId="1" xfId="0" applyNumberFormat="1" applyFont="1" applyFill="1" applyBorder="1" applyAlignment="1">
      <alignment horizontal="right"/>
    </xf>
    <xf numFmtId="0" fontId="9" fillId="2" borderId="23" xfId="0" applyNumberFormat="1" applyFont="1" applyFill="1" applyBorder="1" applyAlignment="1">
      <alignment horizontal="right"/>
    </xf>
    <xf numFmtId="0" fontId="7" fillId="0" borderId="11" xfId="1" applyNumberFormat="1" applyFont="1" applyFill="1" applyBorder="1" applyAlignment="1" applyProtection="1">
      <alignment vertical="center" wrapText="1"/>
      <protection locked="0"/>
    </xf>
    <xf numFmtId="0" fontId="7" fillId="0" borderId="32" xfId="1" applyNumberFormat="1" applyFont="1" applyFill="1" applyBorder="1" applyAlignment="1" applyProtection="1">
      <alignment vertical="center" wrapText="1"/>
      <protection locked="0"/>
    </xf>
    <xf numFmtId="0" fontId="7" fillId="0" borderId="12" xfId="1" applyNumberFormat="1" applyFont="1" applyFill="1" applyBorder="1" applyAlignment="1" applyProtection="1">
      <alignment vertical="center" wrapText="1"/>
      <protection locked="0"/>
    </xf>
    <xf numFmtId="0" fontId="9" fillId="0" borderId="11" xfId="1" applyNumberFormat="1" applyFont="1" applyFill="1" applyBorder="1" applyAlignment="1">
      <alignment vertical="center" wrapText="1"/>
    </xf>
    <xf numFmtId="0" fontId="9" fillId="0" borderId="32" xfId="1" applyNumberFormat="1" applyFont="1" applyFill="1" applyBorder="1" applyAlignment="1">
      <alignment vertical="center" wrapText="1"/>
    </xf>
    <xf numFmtId="0" fontId="9" fillId="0" borderId="12" xfId="1" applyNumberFormat="1" applyFont="1" applyFill="1" applyBorder="1" applyAlignment="1">
      <alignment vertical="center" wrapText="1"/>
    </xf>
    <xf numFmtId="0" fontId="24" fillId="4" borderId="14" xfId="5" applyNumberFormat="1" applyFont="1" applyFill="1" applyBorder="1" applyAlignment="1">
      <alignment horizontal="center" vertical="center" textRotation="255" wrapText="1"/>
    </xf>
    <xf numFmtId="0" fontId="24" fillId="4" borderId="31" xfId="5" applyNumberFormat="1" applyFont="1" applyFill="1" applyBorder="1" applyAlignment="1">
      <alignment horizontal="center" vertical="center" textRotation="255" wrapText="1"/>
    </xf>
    <xf numFmtId="0" fontId="24" fillId="4" borderId="20" xfId="5" applyNumberFormat="1" applyFont="1" applyFill="1" applyBorder="1" applyAlignment="1">
      <alignment horizontal="center" vertical="center" textRotation="255" wrapText="1"/>
    </xf>
    <xf numFmtId="0" fontId="24" fillId="4" borderId="25" xfId="5" applyNumberFormat="1" applyFont="1" applyFill="1" applyBorder="1" applyAlignment="1">
      <alignment horizontal="center" vertical="center" textRotation="255" wrapText="1"/>
    </xf>
    <xf numFmtId="0" fontId="24" fillId="4" borderId="0" xfId="5" applyNumberFormat="1" applyFont="1" applyFill="1" applyBorder="1" applyAlignment="1">
      <alignment horizontal="center" vertical="center" textRotation="255" wrapText="1"/>
    </xf>
    <xf numFmtId="0" fontId="24" fillId="4" borderId="21" xfId="5" applyNumberFormat="1" applyFont="1" applyFill="1" applyBorder="1" applyAlignment="1">
      <alignment horizontal="center" vertical="center" textRotation="255" wrapText="1"/>
    </xf>
    <xf numFmtId="0" fontId="24" fillId="4" borderId="18" xfId="5" applyNumberFormat="1" applyFont="1" applyFill="1" applyBorder="1" applyAlignment="1">
      <alignment horizontal="center" vertical="center" textRotation="255" wrapText="1"/>
    </xf>
    <xf numFmtId="0" fontId="24" fillId="4" borderId="1" xfId="5" applyNumberFormat="1" applyFont="1" applyFill="1" applyBorder="1" applyAlignment="1">
      <alignment horizontal="center" vertical="center" textRotation="255" wrapText="1"/>
    </xf>
    <xf numFmtId="0" fontId="24" fillId="4" borderId="23" xfId="5" applyNumberFormat="1" applyFont="1" applyFill="1" applyBorder="1" applyAlignment="1">
      <alignment horizontal="center" vertical="center" textRotation="255" wrapText="1"/>
    </xf>
    <xf numFmtId="0" fontId="9" fillId="0" borderId="11" xfId="1" applyNumberFormat="1" applyFont="1" applyFill="1" applyBorder="1" applyAlignment="1">
      <alignment vertical="center"/>
    </xf>
    <xf numFmtId="0" fontId="9" fillId="0" borderId="32" xfId="1" applyNumberFormat="1" applyFont="1" applyFill="1" applyBorder="1" applyAlignment="1">
      <alignment vertical="center"/>
    </xf>
    <xf numFmtId="0" fontId="9" fillId="0" borderId="12" xfId="1" applyNumberFormat="1" applyFont="1" applyFill="1" applyBorder="1" applyAlignment="1">
      <alignment vertical="center"/>
    </xf>
    <xf numFmtId="0" fontId="9" fillId="0" borderId="11" xfId="38" applyNumberFormat="1" applyFont="1" applyFill="1" applyBorder="1" applyAlignment="1">
      <alignment vertical="center" wrapText="1"/>
    </xf>
    <xf numFmtId="0" fontId="9" fillId="0" borderId="171" xfId="38" applyNumberFormat="1" applyFont="1" applyFill="1" applyBorder="1" applyAlignment="1">
      <alignment vertical="center" wrapText="1"/>
    </xf>
    <xf numFmtId="0" fontId="9" fillId="0" borderId="172" xfId="38" applyNumberFormat="1" applyFont="1" applyFill="1" applyBorder="1" applyAlignment="1">
      <alignment vertical="center" wrapText="1"/>
    </xf>
    <xf numFmtId="0" fontId="35" fillId="12" borderId="11" xfId="2" applyNumberFormat="1" applyFont="1" applyFill="1" applyBorder="1">
      <alignment vertical="center"/>
    </xf>
    <xf numFmtId="0" fontId="35" fillId="12" borderId="32" xfId="2" applyNumberFormat="1" applyFont="1" applyFill="1" applyBorder="1">
      <alignment vertical="center"/>
    </xf>
    <xf numFmtId="0" fontId="35" fillId="12" borderId="12" xfId="2" applyNumberFormat="1" applyFont="1" applyFill="1" applyBorder="1">
      <alignment vertical="center"/>
    </xf>
    <xf numFmtId="0" fontId="10" fillId="0" borderId="10" xfId="1" applyNumberFormat="1" applyFont="1" applyFill="1" applyBorder="1" applyAlignment="1">
      <alignment horizontal="center" vertical="center"/>
    </xf>
    <xf numFmtId="0" fontId="53" fillId="0" borderId="11" xfId="1" applyNumberFormat="1" applyFont="1" applyFill="1" applyBorder="1" applyAlignment="1">
      <alignment vertical="center" wrapText="1"/>
    </xf>
    <xf numFmtId="0" fontId="53" fillId="0" borderId="32" xfId="1" applyNumberFormat="1" applyFont="1" applyFill="1" applyBorder="1" applyAlignment="1">
      <alignment vertical="center" wrapText="1"/>
    </xf>
    <xf numFmtId="0" fontId="53" fillId="0" borderId="12" xfId="1" applyNumberFormat="1" applyFont="1" applyFill="1" applyBorder="1" applyAlignment="1">
      <alignment vertical="center" wrapText="1"/>
    </xf>
    <xf numFmtId="0" fontId="9" fillId="4" borderId="10" xfId="0" applyNumberFormat="1" applyFont="1" applyFill="1" applyBorder="1" applyAlignment="1">
      <alignment horizontal="center" vertical="center"/>
    </xf>
    <xf numFmtId="0" fontId="9" fillId="4" borderId="11" xfId="1" applyNumberFormat="1" applyFont="1" applyFill="1" applyBorder="1" applyAlignment="1">
      <alignment horizontal="center" vertical="center" wrapText="1"/>
    </xf>
    <xf numFmtId="0" fontId="9" fillId="4" borderId="32" xfId="1" applyNumberFormat="1" applyFont="1" applyFill="1" applyBorder="1" applyAlignment="1">
      <alignment horizontal="center" vertical="center" wrapText="1"/>
    </xf>
    <xf numFmtId="0" fontId="9" fillId="4" borderId="12" xfId="1" applyNumberFormat="1" applyFont="1" applyFill="1" applyBorder="1" applyAlignment="1">
      <alignment horizontal="center" vertical="center" wrapText="1"/>
    </xf>
    <xf numFmtId="0" fontId="9" fillId="0" borderId="14" xfId="1" applyNumberFormat="1" applyFont="1" applyFill="1" applyBorder="1" applyAlignment="1">
      <alignment horizontal="center" vertical="center" textRotation="255"/>
    </xf>
    <xf numFmtId="0" fontId="9" fillId="0" borderId="20" xfId="1" applyNumberFormat="1" applyFont="1" applyFill="1" applyBorder="1" applyAlignment="1">
      <alignment horizontal="center" vertical="center" textRotation="255"/>
    </xf>
    <xf numFmtId="0" fontId="9" fillId="0" borderId="25" xfId="1" applyNumberFormat="1" applyFont="1" applyFill="1" applyBorder="1" applyAlignment="1">
      <alignment horizontal="center" vertical="center" textRotation="255"/>
    </xf>
    <xf numFmtId="0" fontId="9" fillId="0" borderId="21" xfId="1" applyNumberFormat="1" applyFont="1" applyFill="1" applyBorder="1" applyAlignment="1">
      <alignment horizontal="center" vertical="center" textRotation="255"/>
    </xf>
    <xf numFmtId="0" fontId="9" fillId="0" borderId="18" xfId="1" applyNumberFormat="1" applyFont="1" applyFill="1" applyBorder="1" applyAlignment="1">
      <alignment horizontal="center" vertical="center" textRotation="255"/>
    </xf>
    <xf numFmtId="0" fontId="9" fillId="0" borderId="23" xfId="1" applyNumberFormat="1" applyFont="1" applyFill="1" applyBorder="1" applyAlignment="1">
      <alignment horizontal="center" vertical="center" textRotation="255"/>
    </xf>
    <xf numFmtId="0" fontId="53" fillId="3" borderId="11" xfId="2" applyNumberFormat="1" applyFont="1" applyFill="1" applyBorder="1" applyAlignment="1">
      <alignment vertical="center" wrapText="1"/>
    </xf>
    <xf numFmtId="0" fontId="53" fillId="3" borderId="32" xfId="2" applyNumberFormat="1" applyFont="1" applyFill="1" applyBorder="1" applyAlignment="1">
      <alignment vertical="center" wrapText="1"/>
    </xf>
    <xf numFmtId="0" fontId="53" fillId="3" borderId="12" xfId="2" applyNumberFormat="1" applyFont="1" applyFill="1" applyBorder="1" applyAlignment="1">
      <alignment vertical="center" wrapText="1"/>
    </xf>
    <xf numFmtId="0" fontId="24" fillId="4" borderId="13" xfId="1" applyNumberFormat="1" applyFont="1" applyFill="1" applyBorder="1" applyAlignment="1">
      <alignment horizontal="center" vertical="center" textRotation="255"/>
    </xf>
    <xf numFmtId="0" fontId="24" fillId="4" borderId="16" xfId="1" applyNumberFormat="1" applyFont="1" applyFill="1" applyBorder="1" applyAlignment="1">
      <alignment horizontal="center" vertical="center" textRotation="255"/>
    </xf>
    <xf numFmtId="0" fontId="24" fillId="4" borderId="17" xfId="1" applyNumberFormat="1" applyFont="1" applyFill="1" applyBorder="1" applyAlignment="1">
      <alignment horizontal="center" vertical="center" textRotation="255"/>
    </xf>
    <xf numFmtId="0" fontId="9" fillId="0" borderId="11" xfId="2" applyNumberFormat="1" applyFont="1" applyFill="1" applyBorder="1">
      <alignment vertical="center"/>
    </xf>
    <xf numFmtId="0" fontId="9" fillId="0" borderId="32" xfId="2" applyNumberFormat="1" applyFont="1" applyFill="1" applyBorder="1">
      <alignment vertical="center"/>
    </xf>
    <xf numFmtId="0" fontId="9" fillId="0" borderId="12" xfId="2" applyNumberFormat="1" applyFont="1" applyFill="1" applyBorder="1">
      <alignment vertical="center"/>
    </xf>
    <xf numFmtId="0" fontId="53" fillId="0" borderId="11" xfId="2" applyNumberFormat="1" applyFont="1" applyFill="1" applyBorder="1" applyAlignment="1">
      <alignment vertical="center" wrapText="1"/>
    </xf>
    <xf numFmtId="0" fontId="53" fillId="0" borderId="32" xfId="2" applyNumberFormat="1" applyFont="1" applyFill="1" applyBorder="1" applyAlignment="1">
      <alignment vertical="center" wrapText="1"/>
    </xf>
    <xf numFmtId="0" fontId="53" fillId="0" borderId="12" xfId="2" applyNumberFormat="1" applyFont="1" applyFill="1" applyBorder="1" applyAlignment="1">
      <alignment vertical="center" wrapText="1"/>
    </xf>
    <xf numFmtId="0" fontId="9" fillId="0" borderId="14" xfId="2" applyNumberFormat="1" applyFont="1" applyFill="1" applyBorder="1">
      <alignment vertical="center"/>
    </xf>
    <xf numFmtId="0" fontId="9" fillId="0" borderId="31" xfId="2" applyNumberFormat="1" applyFont="1" applyFill="1" applyBorder="1">
      <alignment vertical="center"/>
    </xf>
    <xf numFmtId="0" fontId="9" fillId="0" borderId="20" xfId="2" applyNumberFormat="1" applyFont="1" applyFill="1" applyBorder="1">
      <alignment vertical="center"/>
    </xf>
    <xf numFmtId="0" fontId="9" fillId="0" borderId="18" xfId="2" applyNumberFormat="1" applyFont="1" applyFill="1" applyBorder="1">
      <alignment vertical="center"/>
    </xf>
    <xf numFmtId="0" fontId="9" fillId="0" borderId="1" xfId="2" applyNumberFormat="1" applyFont="1" applyFill="1" applyBorder="1">
      <alignment vertical="center"/>
    </xf>
    <xf numFmtId="0" fontId="9" fillId="0" borderId="23" xfId="2" applyNumberFormat="1" applyFont="1" applyFill="1" applyBorder="1">
      <alignment vertical="center"/>
    </xf>
    <xf numFmtId="0" fontId="5" fillId="3" borderId="13" xfId="1" applyNumberFormat="1" applyFont="1" applyFill="1" applyBorder="1" applyAlignment="1" applyProtection="1">
      <alignment horizontal="center" vertical="center"/>
      <protection locked="0"/>
    </xf>
    <xf numFmtId="0" fontId="5" fillId="3" borderId="17" xfId="1" applyNumberFormat="1" applyFont="1" applyFill="1" applyBorder="1" applyAlignment="1" applyProtection="1">
      <alignment horizontal="center" vertical="center"/>
      <protection locked="0"/>
    </xf>
    <xf numFmtId="0" fontId="5" fillId="3" borderId="13" xfId="1" applyNumberFormat="1" applyFont="1" applyFill="1" applyBorder="1" applyAlignment="1">
      <alignment horizontal="center" vertical="center"/>
    </xf>
    <xf numFmtId="0" fontId="5" fillId="3" borderId="17" xfId="1" applyNumberFormat="1" applyFont="1" applyFill="1" applyBorder="1" applyAlignment="1">
      <alignment horizontal="center" vertical="center"/>
    </xf>
    <xf numFmtId="0" fontId="7" fillId="0" borderId="176" xfId="1" applyNumberFormat="1" applyFont="1" applyFill="1" applyBorder="1" applyAlignment="1" applyProtection="1">
      <alignment vertical="center" wrapText="1"/>
      <protection locked="0"/>
    </xf>
    <xf numFmtId="0" fontId="7" fillId="0" borderId="174" xfId="1" applyNumberFormat="1" applyFont="1" applyFill="1" applyBorder="1" applyAlignment="1" applyProtection="1">
      <alignment vertical="center" wrapText="1"/>
      <protection locked="0"/>
    </xf>
    <xf numFmtId="0" fontId="7" fillId="0" borderId="175" xfId="1" applyNumberFormat="1" applyFont="1" applyFill="1" applyBorder="1" applyAlignment="1" applyProtection="1">
      <alignment vertical="center" wrapText="1"/>
      <protection locked="0"/>
    </xf>
    <xf numFmtId="0" fontId="7" fillId="0" borderId="154" xfId="1" applyNumberFormat="1" applyFont="1" applyFill="1" applyBorder="1" applyAlignment="1" applyProtection="1">
      <alignment vertical="center" wrapText="1"/>
      <protection locked="0"/>
    </xf>
    <xf numFmtId="0" fontId="7" fillId="0" borderId="1" xfId="1" applyNumberFormat="1" applyFont="1" applyFill="1" applyBorder="1" applyAlignment="1" applyProtection="1">
      <alignment vertical="center" wrapText="1"/>
      <protection locked="0"/>
    </xf>
    <xf numFmtId="0" fontId="7" fillId="0" borderId="23" xfId="1" applyNumberFormat="1" applyFont="1" applyFill="1" applyBorder="1" applyAlignment="1" applyProtection="1">
      <alignment vertical="center" wrapText="1"/>
      <protection locked="0"/>
    </xf>
    <xf numFmtId="0" fontId="24" fillId="4" borderId="10" xfId="1" applyNumberFormat="1" applyFont="1" applyFill="1" applyBorder="1" applyAlignment="1">
      <alignment horizontal="center" vertical="center" textRotation="255"/>
    </xf>
    <xf numFmtId="0" fontId="9" fillId="0" borderId="14" xfId="1" applyNumberFormat="1" applyFont="1" applyFill="1" applyBorder="1" applyAlignment="1">
      <alignment horizontal="center" vertical="center" textRotation="255" wrapText="1"/>
    </xf>
    <xf numFmtId="0" fontId="9" fillId="0" borderId="20" xfId="1" applyNumberFormat="1" applyFont="1" applyFill="1" applyBorder="1" applyAlignment="1">
      <alignment horizontal="center" vertical="center" textRotation="255" wrapText="1"/>
    </xf>
    <xf numFmtId="0" fontId="9" fillId="0" borderId="25" xfId="1" applyNumberFormat="1" applyFont="1" applyFill="1" applyBorder="1" applyAlignment="1">
      <alignment horizontal="center" vertical="center" textRotation="255" wrapText="1"/>
    </xf>
    <xf numFmtId="0" fontId="9" fillId="0" borderId="21" xfId="1" applyNumberFormat="1" applyFont="1" applyFill="1" applyBorder="1" applyAlignment="1">
      <alignment horizontal="center" vertical="center" textRotation="255" wrapText="1"/>
    </xf>
    <xf numFmtId="0" fontId="9" fillId="0" borderId="18" xfId="1" applyNumberFormat="1" applyFont="1" applyFill="1" applyBorder="1" applyAlignment="1">
      <alignment horizontal="center" vertical="center" textRotation="255" wrapText="1"/>
    </xf>
    <xf numFmtId="0" fontId="9" fillId="0" borderId="23" xfId="1" applyNumberFormat="1" applyFont="1" applyFill="1" applyBorder="1" applyAlignment="1">
      <alignment horizontal="center" vertical="center" textRotation="255" wrapText="1"/>
    </xf>
    <xf numFmtId="0" fontId="9" fillId="0" borderId="11" xfId="1" applyNumberFormat="1" applyFont="1" applyFill="1" applyBorder="1" applyAlignment="1">
      <alignment horizontal="center" vertical="center" textRotation="255"/>
    </xf>
    <xf numFmtId="0" fontId="9" fillId="0" borderId="12" xfId="1" applyNumberFormat="1" applyFont="1" applyFill="1" applyBorder="1" applyAlignment="1">
      <alignment horizontal="center" vertical="center" textRotation="255"/>
    </xf>
    <xf numFmtId="0" fontId="9" fillId="4" borderId="13" xfId="0" applyNumberFormat="1" applyFont="1" applyFill="1" applyBorder="1" applyAlignment="1">
      <alignment horizontal="center" vertical="center"/>
    </xf>
    <xf numFmtId="0" fontId="9" fillId="4" borderId="17" xfId="0" applyNumberFormat="1" applyFont="1" applyFill="1" applyBorder="1" applyAlignment="1">
      <alignment horizontal="center" vertical="center"/>
    </xf>
    <xf numFmtId="0" fontId="9" fillId="0" borderId="148" xfId="1" quotePrefix="1" applyNumberFormat="1" applyFont="1" applyFill="1" applyBorder="1" applyAlignment="1">
      <alignment vertical="center"/>
    </xf>
    <xf numFmtId="0" fontId="9" fillId="0" borderId="120" xfId="1" quotePrefix="1" applyNumberFormat="1" applyFont="1" applyFill="1" applyBorder="1" applyAlignment="1">
      <alignment vertical="center"/>
    </xf>
    <xf numFmtId="0" fontId="9" fillId="0" borderId="162" xfId="1" quotePrefix="1" applyNumberFormat="1" applyFont="1" applyFill="1" applyBorder="1" applyAlignment="1">
      <alignment vertical="center"/>
    </xf>
    <xf numFmtId="0" fontId="9" fillId="3" borderId="119" xfId="1" applyNumberFormat="1" applyFont="1" applyFill="1" applyBorder="1" applyAlignment="1" applyProtection="1">
      <alignment vertical="center" wrapText="1"/>
      <protection locked="0"/>
    </xf>
    <xf numFmtId="0" fontId="9" fillId="3" borderId="120" xfId="1" applyNumberFormat="1" applyFont="1" applyFill="1" applyBorder="1" applyAlignment="1" applyProtection="1">
      <alignment vertical="center" wrapText="1"/>
      <protection locked="0"/>
    </xf>
    <xf numFmtId="0" fontId="9" fillId="3" borderId="149" xfId="1" applyNumberFormat="1" applyFont="1" applyFill="1" applyBorder="1" applyAlignment="1" applyProtection="1">
      <alignment vertical="center" wrapText="1"/>
      <protection locked="0"/>
    </xf>
    <xf numFmtId="0" fontId="7" fillId="0" borderId="171" xfId="1" applyNumberFormat="1" applyFont="1" applyFill="1" applyBorder="1" applyAlignment="1" applyProtection="1">
      <alignment horizontal="center" vertical="center" wrapText="1"/>
      <protection locked="0"/>
    </xf>
    <xf numFmtId="0" fontId="7" fillId="0" borderId="172" xfId="1" applyNumberFormat="1" applyFont="1" applyFill="1" applyBorder="1" applyAlignment="1" applyProtection="1">
      <alignment horizontal="center" vertical="center" wrapText="1"/>
      <protection locked="0"/>
    </xf>
    <xf numFmtId="0" fontId="10" fillId="4" borderId="5" xfId="1" applyNumberFormat="1" applyFont="1" applyFill="1" applyBorder="1" applyAlignment="1">
      <alignment vertical="center" textRotation="255" wrapText="1"/>
    </xf>
    <xf numFmtId="0" fontId="10" fillId="4" borderId="97" xfId="1" applyNumberFormat="1" applyFont="1" applyFill="1" applyBorder="1" applyAlignment="1">
      <alignment vertical="center" textRotation="255" wrapText="1"/>
    </xf>
    <xf numFmtId="0" fontId="10" fillId="4" borderId="6" xfId="1" applyNumberFormat="1" applyFont="1" applyFill="1" applyBorder="1" applyAlignment="1">
      <alignment vertical="center" textRotation="255" wrapText="1"/>
    </xf>
    <xf numFmtId="0" fontId="10" fillId="4" borderId="99" xfId="1" applyNumberFormat="1" applyFont="1" applyFill="1" applyBorder="1" applyAlignment="1">
      <alignment vertical="center" textRotation="255" wrapText="1"/>
    </xf>
    <xf numFmtId="0" fontId="9" fillId="0" borderId="160" xfId="1" applyNumberFormat="1" applyFont="1" applyFill="1" applyBorder="1" applyAlignment="1">
      <alignment vertical="center" wrapText="1"/>
    </xf>
    <xf numFmtId="0" fontId="9" fillId="0" borderId="1" xfId="1" applyNumberFormat="1" applyFont="1" applyFill="1" applyBorder="1" applyAlignment="1">
      <alignment vertical="center" wrapText="1"/>
    </xf>
    <xf numFmtId="0" fontId="9" fillId="0" borderId="155" xfId="1" applyNumberFormat="1" applyFont="1" applyFill="1" applyBorder="1" applyAlignment="1">
      <alignment vertical="center" wrapText="1"/>
    </xf>
    <xf numFmtId="0" fontId="9" fillId="0" borderId="27" xfId="1" applyNumberFormat="1" applyFont="1" applyFill="1" applyBorder="1" applyAlignment="1">
      <alignment vertical="center" wrapText="1"/>
    </xf>
    <xf numFmtId="0" fontId="9" fillId="0" borderId="28" xfId="1" applyNumberFormat="1" applyFont="1" applyFill="1" applyBorder="1" applyAlignment="1">
      <alignment vertical="center" wrapText="1"/>
    </xf>
    <xf numFmtId="0" fontId="9" fillId="0" borderId="161" xfId="1" applyNumberFormat="1" applyFont="1" applyFill="1" applyBorder="1" applyAlignment="1">
      <alignment vertical="center" wrapText="1"/>
    </xf>
    <xf numFmtId="0" fontId="53" fillId="0" borderId="98" xfId="2" applyNumberFormat="1" applyFont="1" applyFill="1" applyBorder="1">
      <alignment vertical="center"/>
    </xf>
    <xf numFmtId="0" fontId="53" fillId="0" borderId="158" xfId="2" applyNumberFormat="1" applyFont="1" applyFill="1" applyBorder="1">
      <alignment vertical="center"/>
    </xf>
    <xf numFmtId="0" fontId="9" fillId="0" borderId="18" xfId="1" applyNumberFormat="1" applyFont="1" applyFill="1" applyBorder="1" applyAlignment="1">
      <alignment horizontal="center" vertical="center"/>
    </xf>
    <xf numFmtId="0" fontId="9" fillId="0" borderId="23" xfId="1" applyNumberFormat="1" applyFont="1" applyFill="1" applyBorder="1" applyAlignment="1">
      <alignment horizontal="center" vertical="center"/>
    </xf>
    <xf numFmtId="0" fontId="53" fillId="0" borderId="125" xfId="2" applyNumberFormat="1" applyFont="1" applyFill="1" applyBorder="1">
      <alignment vertical="center"/>
    </xf>
    <xf numFmtId="0" fontId="53" fillId="0" borderId="28" xfId="2" applyNumberFormat="1" applyFont="1" applyFill="1" applyBorder="1">
      <alignment vertical="center"/>
    </xf>
    <xf numFmtId="0" fontId="53" fillId="0" borderId="29" xfId="2" applyNumberFormat="1" applyFont="1" applyFill="1" applyBorder="1">
      <alignment vertical="center"/>
    </xf>
    <xf numFmtId="0" fontId="5" fillId="3" borderId="150" xfId="1" applyNumberFormat="1" applyFont="1" applyFill="1" applyBorder="1" applyAlignment="1" applyProtection="1">
      <alignment horizontal="center" vertical="center"/>
      <protection locked="0"/>
    </xf>
    <xf numFmtId="0" fontId="5" fillId="3" borderId="107" xfId="1" applyNumberFormat="1" applyFont="1" applyFill="1" applyBorder="1" applyAlignment="1" applyProtection="1">
      <alignment horizontal="center" vertical="center"/>
      <protection locked="0"/>
    </xf>
    <xf numFmtId="0" fontId="9" fillId="0" borderId="18" xfId="1" applyNumberFormat="1" applyFont="1" applyFill="1" applyBorder="1" applyAlignment="1" applyProtection="1">
      <alignment horizontal="center" vertical="center"/>
    </xf>
    <xf numFmtId="0" fontId="9" fillId="0" borderId="1" xfId="1" applyNumberFormat="1" applyFont="1" applyFill="1" applyBorder="1" applyAlignment="1" applyProtection="1">
      <alignment horizontal="center" vertical="center"/>
    </xf>
    <xf numFmtId="0" fontId="9" fillId="0" borderId="14" xfId="1" applyNumberFormat="1" applyFont="1" applyFill="1" applyBorder="1" applyAlignment="1">
      <alignment horizontal="center" vertical="center" wrapText="1"/>
    </xf>
    <xf numFmtId="0" fontId="9" fillId="0" borderId="31" xfId="1" applyNumberFormat="1" applyFont="1" applyFill="1" applyBorder="1" applyAlignment="1">
      <alignment horizontal="center" vertical="center" wrapText="1"/>
    </xf>
    <xf numFmtId="0" fontId="9" fillId="0" borderId="147" xfId="1" applyNumberFormat="1" applyFont="1" applyFill="1" applyBorder="1" applyAlignment="1">
      <alignment horizontal="center" vertical="center" wrapText="1"/>
    </xf>
    <xf numFmtId="0" fontId="9" fillId="0" borderId="18"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155" xfId="1" applyNumberFormat="1" applyFont="1" applyFill="1" applyBorder="1" applyAlignment="1">
      <alignment horizontal="center" vertical="center" wrapText="1"/>
    </xf>
    <xf numFmtId="0" fontId="36" fillId="0" borderId="1" xfId="1" applyNumberFormat="1" applyFont="1" applyFill="1" applyBorder="1" applyAlignment="1" applyProtection="1">
      <alignment vertical="center"/>
      <protection locked="0"/>
    </xf>
    <xf numFmtId="0" fontId="36" fillId="0" borderId="23" xfId="1" applyNumberFormat="1" applyFont="1" applyFill="1" applyBorder="1" applyAlignment="1" applyProtection="1">
      <alignment vertical="center"/>
      <protection locked="0"/>
    </xf>
    <xf numFmtId="0" fontId="53" fillId="0" borderId="95" xfId="2" applyNumberFormat="1" applyFont="1" applyFill="1" applyBorder="1">
      <alignment vertical="center"/>
    </xf>
    <xf numFmtId="0" fontId="53" fillId="0" borderId="3" xfId="34" applyNumberFormat="1" applyFont="1" applyFill="1" applyBorder="1" applyAlignment="1">
      <alignment vertical="center" wrapText="1"/>
    </xf>
    <xf numFmtId="0" fontId="53" fillId="0" borderId="4" xfId="34" applyNumberFormat="1" applyFont="1" applyFill="1" applyBorder="1">
      <alignment vertical="center"/>
    </xf>
    <xf numFmtId="0" fontId="53" fillId="0" borderId="96" xfId="34" applyNumberFormat="1" applyFont="1" applyFill="1" applyBorder="1">
      <alignment vertical="center"/>
    </xf>
    <xf numFmtId="0" fontId="53" fillId="0" borderId="6" xfId="34" applyNumberFormat="1" applyFont="1" applyFill="1" applyBorder="1">
      <alignment vertical="center"/>
    </xf>
    <xf numFmtId="0" fontId="53" fillId="0" borderId="7" xfId="34" applyNumberFormat="1" applyFont="1" applyFill="1" applyBorder="1">
      <alignment vertical="center"/>
    </xf>
    <xf numFmtId="0" fontId="53" fillId="0" borderId="99" xfId="34" applyNumberFormat="1" applyFont="1" applyFill="1" applyBorder="1">
      <alignment vertical="center"/>
    </xf>
    <xf numFmtId="0" fontId="9" fillId="4" borderId="13" xfId="1" applyNumberFormat="1" applyFont="1" applyFill="1" applyBorder="1" applyAlignment="1">
      <alignment horizontal="center" vertical="center"/>
    </xf>
    <xf numFmtId="0" fontId="9" fillId="4" borderId="17" xfId="1" applyNumberFormat="1" applyFont="1" applyFill="1" applyBorder="1" applyAlignment="1">
      <alignment horizontal="center" vertical="center"/>
    </xf>
    <xf numFmtId="0" fontId="9" fillId="4" borderId="31" xfId="1" applyNumberFormat="1" applyFont="1" applyFill="1" applyBorder="1" applyAlignment="1">
      <alignment horizontal="center" vertical="center" wrapText="1"/>
    </xf>
    <xf numFmtId="0" fontId="9" fillId="4" borderId="20" xfId="1" applyNumberFormat="1" applyFont="1" applyFill="1" applyBorder="1" applyAlignment="1">
      <alignment horizontal="center" vertical="center" wrapText="1"/>
    </xf>
    <xf numFmtId="0" fontId="9" fillId="4" borderId="1" xfId="1" applyNumberFormat="1" applyFont="1" applyFill="1" applyBorder="1" applyAlignment="1">
      <alignment horizontal="center" vertical="center" wrapText="1"/>
    </xf>
    <xf numFmtId="0" fontId="9" fillId="4" borderId="23" xfId="1" applyNumberFormat="1" applyFont="1" applyFill="1" applyBorder="1" applyAlignment="1">
      <alignment horizontal="center" vertical="center" wrapText="1"/>
    </xf>
    <xf numFmtId="0" fontId="9" fillId="4" borderId="10" xfId="1" applyNumberFormat="1" applyFont="1" applyFill="1" applyBorder="1" applyAlignment="1">
      <alignment horizontal="center" vertical="center" textRotation="255"/>
    </xf>
    <xf numFmtId="0" fontId="9" fillId="0" borderId="25" xfId="1" applyNumberFormat="1" applyFont="1" applyFill="1" applyBorder="1" applyAlignment="1">
      <alignment horizontal="center" vertical="center" wrapText="1"/>
    </xf>
    <xf numFmtId="0" fontId="9" fillId="0" borderId="0" xfId="1" applyNumberFormat="1" applyFont="1" applyFill="1" applyBorder="1" applyAlignment="1">
      <alignment horizontal="center" vertical="center" wrapText="1"/>
    </xf>
    <xf numFmtId="0" fontId="9" fillId="0" borderId="97" xfId="1" applyNumberFormat="1" applyFont="1" applyFill="1" applyBorder="1" applyAlignment="1">
      <alignment horizontal="center" vertical="center" wrapText="1"/>
    </xf>
    <xf numFmtId="0" fontId="53" fillId="0" borderId="148" xfId="2" applyNumberFormat="1" applyFont="1" applyFill="1" applyBorder="1">
      <alignment vertical="center"/>
    </xf>
    <xf numFmtId="0" fontId="53" fillId="0" borderId="120" xfId="2" applyNumberFormat="1" applyFont="1" applyFill="1" applyBorder="1">
      <alignment vertical="center"/>
    </xf>
    <xf numFmtId="0" fontId="53" fillId="0" borderId="149" xfId="2" applyNumberFormat="1" applyFont="1" applyFill="1" applyBorder="1">
      <alignment vertical="center"/>
    </xf>
    <xf numFmtId="0" fontId="53" fillId="0" borderId="3" xfId="2" applyNumberFormat="1" applyFont="1" applyFill="1" applyBorder="1">
      <alignment vertical="center"/>
    </xf>
    <xf numFmtId="0" fontId="53" fillId="0" borderId="4" xfId="2" applyNumberFormat="1" applyFont="1" applyFill="1" applyBorder="1">
      <alignment vertical="center"/>
    </xf>
    <xf numFmtId="0" fontId="53" fillId="0" borderId="96" xfId="2" applyNumberFormat="1" applyFont="1" applyFill="1" applyBorder="1">
      <alignment vertical="center"/>
    </xf>
    <xf numFmtId="0" fontId="53" fillId="0" borderId="6" xfId="2" applyNumberFormat="1" applyFont="1" applyFill="1" applyBorder="1">
      <alignment vertical="center"/>
    </xf>
    <xf numFmtId="0" fontId="53" fillId="0" borderId="7" xfId="2" applyNumberFormat="1" applyFont="1" applyFill="1" applyBorder="1">
      <alignment vertical="center"/>
    </xf>
    <xf numFmtId="0" fontId="53" fillId="0" borderId="99" xfId="2" applyNumberFormat="1" applyFont="1" applyFill="1" applyBorder="1">
      <alignment vertical="center"/>
    </xf>
    <xf numFmtId="0" fontId="9" fillId="0" borderId="10" xfId="1" applyNumberFormat="1" applyFont="1" applyFill="1" applyBorder="1" applyAlignment="1">
      <alignment horizontal="center" vertical="center" textRotation="255"/>
    </xf>
    <xf numFmtId="0" fontId="53" fillId="0" borderId="156" xfId="2" applyNumberFormat="1" applyFont="1" applyFill="1" applyBorder="1">
      <alignment vertical="center"/>
    </xf>
    <xf numFmtId="0" fontId="53" fillId="0" borderId="157" xfId="2" applyNumberFormat="1" applyFont="1" applyFill="1" applyBorder="1">
      <alignment vertical="center"/>
    </xf>
    <xf numFmtId="0" fontId="9" fillId="2" borderId="32" xfId="1" applyNumberFormat="1" applyFont="1" applyFill="1" applyBorder="1" applyAlignment="1" applyProtection="1">
      <alignment horizontal="center" vertical="center"/>
      <protection locked="0"/>
    </xf>
    <xf numFmtId="0" fontId="51" fillId="0" borderId="0" xfId="1" applyNumberFormat="1" applyFont="1" applyFill="1" applyAlignment="1"/>
    <xf numFmtId="0" fontId="7" fillId="0" borderId="0" xfId="1" applyNumberFormat="1" applyFont="1" applyFill="1" applyBorder="1" applyAlignment="1">
      <alignment vertical="center" wrapText="1"/>
    </xf>
    <xf numFmtId="0" fontId="9" fillId="0" borderId="143" xfId="0" applyNumberFormat="1" applyFont="1" applyFill="1" applyBorder="1" applyAlignment="1">
      <alignment horizontal="center" vertical="center"/>
    </xf>
    <xf numFmtId="0" fontId="9" fillId="0" borderId="146" xfId="0" applyNumberFormat="1" applyFont="1" applyFill="1" applyBorder="1" applyAlignment="1">
      <alignment horizontal="center" vertical="center"/>
    </xf>
    <xf numFmtId="0" fontId="9" fillId="0" borderId="144" xfId="0" applyNumberFormat="1" applyFont="1" applyFill="1" applyBorder="1" applyAlignment="1">
      <alignment horizontal="center" vertical="center"/>
    </xf>
    <xf numFmtId="0" fontId="50" fillId="3" borderId="92" xfId="7" applyNumberFormat="1" applyFont="1" applyFill="1" applyBorder="1" applyAlignment="1">
      <alignment horizontal="right" vertical="center"/>
    </xf>
    <xf numFmtId="0" fontId="9" fillId="0" borderId="143" xfId="7" applyNumberFormat="1" applyFont="1" applyFill="1" applyBorder="1" applyAlignment="1">
      <alignment horizontal="left" vertical="center" wrapText="1"/>
    </xf>
    <xf numFmtId="0" fontId="9" fillId="0" borderId="146" xfId="7" applyNumberFormat="1" applyFont="1" applyFill="1" applyBorder="1" applyAlignment="1">
      <alignment horizontal="left" vertical="center" wrapText="1"/>
    </xf>
    <xf numFmtId="0" fontId="9" fillId="0" borderId="144" xfId="7" applyNumberFormat="1" applyFont="1" applyFill="1" applyBorder="1" applyAlignment="1">
      <alignment horizontal="left" vertical="center" wrapText="1"/>
    </xf>
    <xf numFmtId="0" fontId="5" fillId="0" borderId="11" xfId="1" applyNumberFormat="1" applyFont="1" applyFill="1" applyBorder="1" applyAlignment="1">
      <alignment horizontal="center" vertical="center"/>
    </xf>
    <xf numFmtId="0" fontId="5" fillId="0" borderId="32" xfId="1" applyNumberFormat="1" applyFont="1" applyFill="1" applyBorder="1" applyAlignment="1">
      <alignment horizontal="center" vertical="center"/>
    </xf>
    <xf numFmtId="0" fontId="5" fillId="0" borderId="12" xfId="1" applyNumberFormat="1" applyFont="1" applyFill="1" applyBorder="1" applyAlignment="1">
      <alignment horizontal="center" vertical="center"/>
    </xf>
    <xf numFmtId="190" fontId="5" fillId="2" borderId="11" xfId="1" applyNumberFormat="1" applyFont="1" applyFill="1" applyBorder="1" applyAlignment="1" applyProtection="1">
      <alignment horizontal="center" vertical="center"/>
      <protection locked="0"/>
    </xf>
    <xf numFmtId="190" fontId="5" fillId="2" borderId="32" xfId="1" applyNumberFormat="1" applyFont="1" applyFill="1" applyBorder="1" applyAlignment="1" applyProtection="1">
      <alignment horizontal="center" vertical="center"/>
      <protection locked="0"/>
    </xf>
    <xf numFmtId="190" fontId="5" fillId="2" borderId="12" xfId="1" applyNumberFormat="1" applyFont="1" applyFill="1" applyBorder="1" applyAlignment="1" applyProtection="1">
      <alignment horizontal="center" vertical="center"/>
      <protection locked="0"/>
    </xf>
    <xf numFmtId="0" fontId="9" fillId="0" borderId="171" xfId="5" applyNumberFormat="1" applyFont="1" applyFill="1" applyBorder="1" applyAlignment="1">
      <alignment horizontal="left" vertical="center" wrapText="1"/>
    </xf>
    <xf numFmtId="0" fontId="9" fillId="0" borderId="172" xfId="5" applyNumberFormat="1" applyFont="1" applyFill="1" applyBorder="1" applyAlignment="1">
      <alignment horizontal="left" vertical="center" wrapText="1"/>
    </xf>
    <xf numFmtId="0" fontId="50" fillId="3" borderId="11" xfId="7" applyNumberFormat="1" applyFont="1" applyFill="1" applyBorder="1" applyAlignment="1">
      <alignment horizontal="right" vertical="center"/>
    </xf>
    <xf numFmtId="0" fontId="50" fillId="3" borderId="171" xfId="7" applyNumberFormat="1" applyFont="1" applyFill="1" applyBorder="1" applyAlignment="1">
      <alignment horizontal="right" vertical="center"/>
    </xf>
    <xf numFmtId="0" fontId="50" fillId="3" borderId="172" xfId="7" applyNumberFormat="1" applyFont="1" applyFill="1" applyBorder="1" applyAlignment="1">
      <alignment horizontal="right" vertical="center"/>
    </xf>
    <xf numFmtId="0" fontId="7" fillId="2" borderId="11" xfId="7" applyNumberFormat="1" applyFont="1" applyFill="1" applyBorder="1" applyAlignment="1" applyProtection="1">
      <alignment horizontal="left" vertical="center" wrapText="1"/>
      <protection locked="0"/>
    </xf>
    <xf numFmtId="0" fontId="7" fillId="2" borderId="171" xfId="7" applyNumberFormat="1" applyFont="1" applyFill="1" applyBorder="1" applyAlignment="1" applyProtection="1">
      <alignment horizontal="left" vertical="center" wrapText="1"/>
      <protection locked="0"/>
    </xf>
    <xf numFmtId="0" fontId="7" fillId="2" borderId="172" xfId="7" applyNumberFormat="1" applyFont="1" applyFill="1" applyBorder="1" applyAlignment="1" applyProtection="1">
      <alignment horizontal="left" vertical="center" wrapText="1"/>
      <protection locked="0"/>
    </xf>
    <xf numFmtId="0" fontId="9" fillId="0" borderId="11" xfId="7" applyNumberFormat="1" applyFont="1" applyFill="1" applyBorder="1" applyAlignment="1" applyProtection="1">
      <alignment horizontal="left" vertical="center" wrapText="1"/>
      <protection locked="0"/>
    </xf>
    <xf numFmtId="0" fontId="9" fillId="0" borderId="171" xfId="7" applyNumberFormat="1" applyFont="1" applyFill="1" applyBorder="1" applyAlignment="1" applyProtection="1">
      <alignment horizontal="left" vertical="center" wrapText="1"/>
      <protection locked="0"/>
    </xf>
    <xf numFmtId="0" fontId="9" fillId="0" borderId="172" xfId="7" applyNumberFormat="1" applyFont="1" applyFill="1" applyBorder="1" applyAlignment="1" applyProtection="1">
      <alignment horizontal="left" vertical="center" wrapText="1"/>
      <protection locked="0"/>
    </xf>
    <xf numFmtId="0" fontId="9" fillId="0" borderId="171" xfId="5" applyNumberFormat="1" applyFont="1" applyFill="1" applyBorder="1" applyAlignment="1">
      <alignment horizontal="left" vertical="center"/>
    </xf>
    <xf numFmtId="0" fontId="9" fillId="0" borderId="172" xfId="5" applyNumberFormat="1" applyFont="1" applyFill="1" applyBorder="1" applyAlignment="1">
      <alignment horizontal="left" vertical="center"/>
    </xf>
    <xf numFmtId="0" fontId="9" fillId="0" borderId="143" xfId="0" applyNumberFormat="1" applyFont="1" applyFill="1" applyBorder="1" applyAlignment="1">
      <alignment vertical="center"/>
    </xf>
    <xf numFmtId="0" fontId="9" fillId="0" borderId="146" xfId="0" applyNumberFormat="1" applyFont="1" applyFill="1" applyBorder="1" applyAlignment="1">
      <alignment vertical="center"/>
    </xf>
    <xf numFmtId="0" fontId="9" fillId="0" borderId="144" xfId="0" applyNumberFormat="1" applyFont="1" applyFill="1" applyBorder="1" applyAlignment="1">
      <alignment vertical="center"/>
    </xf>
    <xf numFmtId="0" fontId="9" fillId="0" borderId="143" xfId="7" applyNumberFormat="1" applyFont="1" applyFill="1" applyBorder="1" applyAlignment="1" applyProtection="1">
      <alignment horizontal="left" vertical="center" wrapText="1"/>
      <protection locked="0"/>
    </xf>
    <xf numFmtId="0" fontId="9" fillId="0" borderId="146" xfId="7" applyNumberFormat="1" applyFont="1" applyFill="1" applyBorder="1" applyAlignment="1" applyProtection="1">
      <alignment horizontal="left" vertical="center" wrapText="1"/>
      <protection locked="0"/>
    </xf>
    <xf numFmtId="0" fontId="9" fillId="0" borderId="144" xfId="7" applyNumberFormat="1" applyFont="1" applyFill="1" applyBorder="1" applyAlignment="1" applyProtection="1">
      <alignment horizontal="left" vertical="center" wrapText="1"/>
      <protection locked="0"/>
    </xf>
    <xf numFmtId="0" fontId="9" fillId="4" borderId="13" xfId="5" applyNumberFormat="1" applyFont="1" applyFill="1" applyBorder="1" applyAlignment="1">
      <alignment horizontal="center" vertical="center" textRotation="255" wrapText="1"/>
    </xf>
    <xf numFmtId="0" fontId="9" fillId="4" borderId="16" xfId="5" applyNumberFormat="1" applyFont="1" applyFill="1" applyBorder="1" applyAlignment="1">
      <alignment horizontal="center" vertical="center" textRotation="255" wrapText="1"/>
    </xf>
    <xf numFmtId="0" fontId="9" fillId="4" borderId="17" xfId="5" applyNumberFormat="1" applyFont="1" applyFill="1" applyBorder="1" applyAlignment="1">
      <alignment horizontal="center" vertical="center" textRotation="255" wrapText="1"/>
    </xf>
    <xf numFmtId="0" fontId="50" fillId="3" borderId="18" xfId="7" applyNumberFormat="1" applyFont="1" applyFill="1" applyBorder="1" applyAlignment="1">
      <alignment horizontal="right" vertical="center"/>
    </xf>
    <xf numFmtId="0" fontId="50" fillId="3" borderId="1" xfId="7" applyNumberFormat="1" applyFont="1" applyFill="1" applyBorder="1" applyAlignment="1">
      <alignment horizontal="right" vertical="center"/>
    </xf>
    <xf numFmtId="0" fontId="50" fillId="3" borderId="23" xfId="7" applyNumberFormat="1" applyFont="1" applyFill="1" applyBorder="1" applyAlignment="1">
      <alignment horizontal="right" vertical="center"/>
    </xf>
    <xf numFmtId="0" fontId="9" fillId="0" borderId="18" xfId="7" applyNumberFormat="1" applyFont="1" applyFill="1" applyBorder="1" applyAlignment="1" applyProtection="1">
      <alignment horizontal="left" vertical="center" wrapText="1"/>
      <protection locked="0"/>
    </xf>
    <xf numFmtId="0" fontId="9" fillId="0" borderId="1" xfId="7" applyNumberFormat="1" applyFont="1" applyFill="1" applyBorder="1" applyAlignment="1" applyProtection="1">
      <alignment horizontal="left" vertical="center" wrapText="1"/>
      <protection locked="0"/>
    </xf>
    <xf numFmtId="0" fontId="9" fillId="0" borderId="23" xfId="7" applyNumberFormat="1" applyFont="1" applyFill="1" applyBorder="1" applyAlignment="1" applyProtection="1">
      <alignment horizontal="left" vertical="center" wrapText="1"/>
      <protection locked="0"/>
    </xf>
    <xf numFmtId="0" fontId="42" fillId="0" borderId="0" xfId="5" applyNumberFormat="1" applyFont="1" applyFill="1" applyAlignment="1">
      <alignment horizontal="right"/>
    </xf>
    <xf numFmtId="0" fontId="45" fillId="0" borderId="0" xfId="1" applyNumberFormat="1" applyFont="1" applyFill="1" applyAlignment="1">
      <alignment vertical="center" wrapText="1"/>
    </xf>
    <xf numFmtId="0" fontId="49" fillId="0" borderId="0" xfId="5" applyNumberFormat="1" applyFont="1" applyFill="1" applyAlignment="1">
      <alignment horizontal="center" vertical="center"/>
    </xf>
    <xf numFmtId="0" fontId="9" fillId="0" borderId="11" xfId="0" applyNumberFormat="1" applyFont="1" applyFill="1" applyBorder="1" applyAlignment="1">
      <alignment horizontal="center" vertical="center"/>
    </xf>
    <xf numFmtId="0" fontId="9" fillId="0" borderId="172" xfId="0" applyNumberFormat="1" applyFont="1" applyFill="1" applyBorder="1" applyAlignment="1">
      <alignment horizontal="center" vertical="center"/>
    </xf>
    <xf numFmtId="0" fontId="5" fillId="3" borderId="11" xfId="0" applyNumberFormat="1" applyFont="1" applyFill="1" applyBorder="1" applyAlignment="1" applyProtection="1">
      <alignment horizontal="center" vertical="center"/>
      <protection locked="0"/>
    </xf>
    <xf numFmtId="0" fontId="5" fillId="3" borderId="171" xfId="0" applyNumberFormat="1" applyFont="1" applyFill="1" applyBorder="1" applyAlignment="1" applyProtection="1">
      <alignment horizontal="center" vertical="center"/>
      <protection locked="0"/>
    </xf>
    <xf numFmtId="0" fontId="5" fillId="3" borderId="172" xfId="0" applyNumberFormat="1" applyFont="1" applyFill="1" applyBorder="1" applyAlignment="1" applyProtection="1">
      <alignment horizontal="center" vertical="center"/>
      <protection locked="0"/>
    </xf>
    <xf numFmtId="0" fontId="9" fillId="0" borderId="1" xfId="5" applyNumberFormat="1" applyFont="1" applyFill="1" applyBorder="1" applyAlignment="1">
      <alignment vertical="center" wrapText="1"/>
    </xf>
    <xf numFmtId="0" fontId="9" fillId="0" borderId="23" xfId="5" applyNumberFormat="1" applyFont="1" applyFill="1" applyBorder="1" applyAlignment="1">
      <alignment vertical="center" wrapText="1"/>
    </xf>
    <xf numFmtId="0" fontId="9" fillId="0" borderId="171" xfId="5" applyNumberFormat="1" applyFont="1" applyFill="1" applyBorder="1" applyAlignment="1">
      <alignment vertical="center" wrapText="1"/>
    </xf>
    <xf numFmtId="0" fontId="9" fillId="0" borderId="172" xfId="5" applyNumberFormat="1" applyFont="1" applyFill="1" applyBorder="1" applyAlignment="1">
      <alignment vertical="center" wrapText="1"/>
    </xf>
    <xf numFmtId="0" fontId="50" fillId="3" borderId="141" xfId="7" applyNumberFormat="1" applyFont="1" applyFill="1" applyBorder="1" applyAlignment="1">
      <alignment horizontal="right" vertical="center"/>
    </xf>
    <xf numFmtId="0" fontId="50" fillId="3" borderId="145" xfId="7" applyNumberFormat="1" applyFont="1" applyFill="1" applyBorder="1" applyAlignment="1">
      <alignment horizontal="right" vertical="center"/>
    </xf>
    <xf numFmtId="0" fontId="50" fillId="3" borderId="142" xfId="7" applyNumberFormat="1" applyFont="1" applyFill="1" applyBorder="1" applyAlignment="1">
      <alignment horizontal="right" vertical="center"/>
    </xf>
    <xf numFmtId="0" fontId="9" fillId="0" borderId="14" xfId="7" applyNumberFormat="1" applyFont="1" applyFill="1" applyBorder="1" applyAlignment="1" applyProtection="1">
      <alignment horizontal="left" vertical="center" wrapText="1"/>
      <protection locked="0"/>
    </xf>
    <xf numFmtId="0" fontId="9" fillId="0" borderId="174" xfId="7" applyNumberFormat="1" applyFont="1" applyFill="1" applyBorder="1" applyAlignment="1" applyProtection="1">
      <alignment horizontal="left" vertical="center" wrapText="1"/>
      <protection locked="0"/>
    </xf>
    <xf numFmtId="0" fontId="9" fillId="0" borderId="175" xfId="7" applyNumberFormat="1" applyFont="1" applyFill="1" applyBorder="1" applyAlignment="1" applyProtection="1">
      <alignment horizontal="left" vertical="center" wrapText="1"/>
      <protection locked="0"/>
    </xf>
    <xf numFmtId="0" fontId="44" fillId="0" borderId="0" xfId="1" applyNumberFormat="1" applyFont="1" applyFill="1" applyAlignment="1">
      <alignment horizontal="right" vertical="center"/>
    </xf>
    <xf numFmtId="0" fontId="59" fillId="0" borderId="0" xfId="54" applyFont="1" applyAlignment="1">
      <alignment horizontal="center"/>
    </xf>
    <xf numFmtId="0" fontId="58" fillId="0" borderId="0" xfId="54" applyFont="1" applyAlignment="1">
      <alignment horizontal="center"/>
    </xf>
    <xf numFmtId="0" fontId="58" fillId="0" borderId="10" xfId="54" applyFont="1" applyBorder="1" applyAlignment="1">
      <alignment horizontal="center" vertical="center"/>
    </xf>
    <xf numFmtId="0" fontId="58" fillId="4" borderId="10" xfId="54" applyFont="1" applyFill="1" applyBorder="1" applyAlignment="1">
      <alignment horizontal="center" vertical="center"/>
    </xf>
    <xf numFmtId="0" fontId="58" fillId="4" borderId="10" xfId="54" applyFont="1" applyFill="1" applyBorder="1" applyAlignment="1">
      <alignment horizontal="center"/>
    </xf>
    <xf numFmtId="0" fontId="19" fillId="0" borderId="92" xfId="54" applyFont="1" applyBorder="1" applyAlignment="1">
      <alignment horizontal="center" vertical="center"/>
    </xf>
    <xf numFmtId="0" fontId="58" fillId="4" borderId="11" xfId="54" applyFont="1" applyFill="1" applyBorder="1" applyAlignment="1">
      <alignment horizontal="center" vertical="center"/>
    </xf>
    <xf numFmtId="0" fontId="58" fillId="4" borderId="171" xfId="54" applyFont="1" applyFill="1" applyBorder="1" applyAlignment="1">
      <alignment horizontal="center" vertical="center"/>
    </xf>
    <xf numFmtId="0" fontId="58" fillId="4" borderId="172" xfId="54" applyFont="1" applyFill="1" applyBorder="1" applyAlignment="1">
      <alignment horizontal="center" vertical="center"/>
    </xf>
    <xf numFmtId="185" fontId="16" fillId="0" borderId="13" xfId="2" applyFont="1" applyBorder="1" applyAlignment="1">
      <alignment horizontal="center" vertical="center"/>
    </xf>
    <xf numFmtId="185" fontId="16" fillId="0" borderId="17" xfId="2" applyFont="1" applyBorder="1" applyAlignment="1">
      <alignment horizontal="center" vertical="center"/>
    </xf>
    <xf numFmtId="185" fontId="16" fillId="0" borderId="10" xfId="2" applyFont="1" applyBorder="1" applyAlignment="1">
      <alignment horizontal="left" vertical="top"/>
    </xf>
    <xf numFmtId="185" fontId="14" fillId="0" borderId="13" xfId="2" applyFont="1" applyBorder="1" applyAlignment="1">
      <alignment horizontal="left" vertical="top" wrapText="1"/>
    </xf>
    <xf numFmtId="185" fontId="14" fillId="0" borderId="16" xfId="2" applyFont="1" applyBorder="1" applyAlignment="1">
      <alignment horizontal="left" vertical="top" wrapText="1"/>
    </xf>
    <xf numFmtId="185" fontId="14" fillId="0" borderId="17" xfId="2" applyFont="1" applyBorder="1" applyAlignment="1">
      <alignment horizontal="left" vertical="top" wrapText="1"/>
    </xf>
    <xf numFmtId="185" fontId="14" fillId="0" borderId="13" xfId="2" applyFont="1" applyBorder="1" applyAlignment="1">
      <alignment vertical="top" wrapText="1"/>
    </xf>
    <xf numFmtId="185" fontId="14" fillId="0" borderId="16" xfId="2" applyFont="1" applyBorder="1" applyAlignment="1">
      <alignment vertical="top" wrapText="1"/>
    </xf>
    <xf numFmtId="185" fontId="14" fillId="0" borderId="17" xfId="2" applyFont="1" applyBorder="1" applyAlignment="1">
      <alignment vertical="top" wrapText="1"/>
    </xf>
    <xf numFmtId="185" fontId="14" fillId="0" borderId="13" xfId="2" applyFont="1" applyBorder="1" applyAlignment="1">
      <alignment vertical="center" wrapText="1"/>
    </xf>
    <xf numFmtId="185" fontId="14" fillId="0" borderId="16" xfId="2" applyFont="1" applyBorder="1" applyAlignment="1">
      <alignment vertical="center" wrapText="1"/>
    </xf>
    <xf numFmtId="185" fontId="14" fillId="0" borderId="17" xfId="2" applyFont="1" applyBorder="1" applyAlignment="1">
      <alignment vertical="center" wrapText="1"/>
    </xf>
    <xf numFmtId="0" fontId="14" fillId="5" borderId="13" xfId="2" applyNumberFormat="1" applyFont="1" applyFill="1" applyBorder="1" applyAlignment="1">
      <alignment horizontal="center" vertical="center"/>
    </xf>
    <xf numFmtId="0" fontId="14" fillId="5" borderId="16" xfId="2" applyNumberFormat="1" applyFont="1" applyFill="1" applyBorder="1" applyAlignment="1">
      <alignment horizontal="center" vertical="center"/>
    </xf>
    <xf numFmtId="0" fontId="14" fillId="5" borderId="17" xfId="2" applyNumberFormat="1" applyFont="1" applyFill="1" applyBorder="1" applyAlignment="1">
      <alignment horizontal="center" vertical="center"/>
    </xf>
    <xf numFmtId="185" fontId="14" fillId="0" borderId="13" xfId="2" applyFont="1" applyBorder="1" applyAlignment="1">
      <alignment horizontal="left" vertical="center" wrapText="1"/>
    </xf>
    <xf numFmtId="185" fontId="14" fillId="0" borderId="16" xfId="2" applyFont="1" applyBorder="1" applyAlignment="1">
      <alignment horizontal="left" vertical="center" wrapText="1"/>
    </xf>
    <xf numFmtId="185" fontId="14" fillId="0" borderId="17" xfId="2" applyFont="1" applyBorder="1" applyAlignment="1">
      <alignment horizontal="left" vertical="center" wrapText="1"/>
    </xf>
    <xf numFmtId="0" fontId="14" fillId="5" borderId="13" xfId="2" applyNumberFormat="1" applyFont="1" applyFill="1" applyBorder="1" applyAlignment="1">
      <alignment horizontal="center" vertical="center" wrapText="1"/>
    </xf>
    <xf numFmtId="0" fontId="14" fillId="5" borderId="16" xfId="2" applyNumberFormat="1" applyFont="1" applyFill="1" applyBorder="1" applyAlignment="1">
      <alignment horizontal="center" vertical="center" wrapText="1"/>
    </xf>
    <xf numFmtId="0" fontId="14" fillId="5" borderId="17" xfId="2" applyNumberFormat="1" applyFont="1" applyFill="1" applyBorder="1" applyAlignment="1">
      <alignment horizontal="center" vertical="center" wrapText="1"/>
    </xf>
    <xf numFmtId="185" fontId="14" fillId="0" borderId="10" xfId="2" applyFont="1" applyBorder="1" applyAlignment="1">
      <alignment horizontal="center" vertical="center" wrapText="1"/>
    </xf>
    <xf numFmtId="185" fontId="16" fillId="0" borderId="10" xfId="2" applyFont="1" applyBorder="1" applyAlignment="1">
      <alignment vertical="top"/>
    </xf>
    <xf numFmtId="185" fontId="14" fillId="0" borderId="10" xfId="2" applyFont="1" applyBorder="1" applyAlignment="1">
      <alignment horizontal="left" vertical="top" wrapText="1"/>
    </xf>
    <xf numFmtId="185" fontId="16" fillId="0" borderId="10" xfId="2" applyFont="1" applyBorder="1" applyAlignment="1">
      <alignment horizontal="center" vertical="center"/>
    </xf>
    <xf numFmtId="185" fontId="14" fillId="0" borderId="14" xfId="2" applyFont="1" applyBorder="1" applyAlignment="1">
      <alignment horizontal="center" vertical="center" wrapText="1"/>
    </xf>
    <xf numFmtId="185" fontId="14" fillId="0" borderId="20" xfId="2" applyFont="1" applyBorder="1" applyAlignment="1">
      <alignment horizontal="center" vertical="center" wrapText="1"/>
    </xf>
    <xf numFmtId="185" fontId="14" fillId="0" borderId="13" xfId="2" applyFont="1" applyBorder="1" applyAlignment="1">
      <alignment horizontal="center" vertical="center" wrapText="1"/>
    </xf>
    <xf numFmtId="185" fontId="14" fillId="0" borderId="17" xfId="2" applyFont="1" applyBorder="1" applyAlignment="1">
      <alignment horizontal="center" vertical="center" wrapText="1"/>
    </xf>
    <xf numFmtId="185" fontId="14" fillId="0" borderId="14" xfId="2" applyFont="1" applyBorder="1" applyAlignment="1">
      <alignment vertical="top"/>
    </xf>
    <xf numFmtId="185" fontId="14" fillId="0" borderId="20" xfId="2" applyFont="1" applyBorder="1" applyAlignment="1">
      <alignment vertical="top"/>
    </xf>
    <xf numFmtId="185" fontId="14" fillId="0" borderId="25" xfId="2" applyFont="1" applyBorder="1" applyAlignment="1">
      <alignment vertical="top"/>
    </xf>
    <xf numFmtId="185" fontId="14" fillId="0" borderId="21" xfId="2" applyFont="1" applyBorder="1" applyAlignment="1">
      <alignment vertical="top"/>
    </xf>
    <xf numFmtId="185" fontId="14" fillId="0" borderId="18" xfId="2" applyFont="1" applyBorder="1" applyAlignment="1">
      <alignment vertical="top"/>
    </xf>
    <xf numFmtId="185" fontId="14" fillId="0" borderId="23" xfId="2" applyFont="1" applyBorder="1" applyAlignment="1">
      <alignment vertical="top"/>
    </xf>
    <xf numFmtId="0" fontId="15" fillId="5" borderId="13" xfId="2" applyNumberFormat="1" applyFont="1" applyFill="1" applyBorder="1" applyAlignment="1">
      <alignment horizontal="center" vertical="center" wrapText="1"/>
    </xf>
    <xf numFmtId="0" fontId="15" fillId="5" borderId="17" xfId="2" applyNumberFormat="1" applyFont="1" applyFill="1" applyBorder="1" applyAlignment="1">
      <alignment horizontal="center" vertical="center" wrapText="1"/>
    </xf>
    <xf numFmtId="185" fontId="14" fillId="0" borderId="20" xfId="2" applyFont="1" applyBorder="1" applyAlignment="1">
      <alignment horizontal="left" vertical="top" wrapText="1"/>
    </xf>
    <xf numFmtId="185" fontId="14" fillId="0" borderId="21" xfId="2" applyFont="1" applyBorder="1" applyAlignment="1">
      <alignment horizontal="left" vertical="top" wrapText="1"/>
    </xf>
    <xf numFmtId="185" fontId="14" fillId="0" borderId="23" xfId="2" applyFont="1" applyBorder="1" applyAlignment="1">
      <alignment horizontal="left" vertical="top" wrapText="1"/>
    </xf>
    <xf numFmtId="185" fontId="14" fillId="0" borderId="18" xfId="2" applyFont="1" applyBorder="1" applyAlignment="1">
      <alignment horizontal="center" vertical="center" wrapText="1"/>
    </xf>
    <xf numFmtId="185" fontId="14" fillId="0" borderId="11" xfId="2" applyFont="1" applyBorder="1" applyAlignment="1">
      <alignment horizontal="center" vertical="center" wrapText="1"/>
    </xf>
    <xf numFmtId="185" fontId="14" fillId="0" borderId="12" xfId="2" applyFont="1" applyBorder="1" applyAlignment="1">
      <alignment horizontal="center" vertical="center" wrapText="1"/>
    </xf>
    <xf numFmtId="185" fontId="14" fillId="0" borderId="11" xfId="2" applyFont="1" applyBorder="1" applyAlignment="1">
      <alignment horizontal="left" vertical="top" wrapText="1"/>
    </xf>
    <xf numFmtId="185" fontId="14" fillId="0" borderId="12" xfId="2" applyFont="1" applyBorder="1" applyAlignment="1">
      <alignment horizontal="left" vertical="top" wrapText="1"/>
    </xf>
    <xf numFmtId="185" fontId="14" fillId="0" borderId="14" xfId="2" applyFont="1" applyBorder="1" applyAlignment="1">
      <alignment horizontal="left" vertical="top" wrapText="1"/>
    </xf>
    <xf numFmtId="185" fontId="14" fillId="0" borderId="25" xfId="2" applyFont="1" applyBorder="1" applyAlignment="1">
      <alignment horizontal="left" vertical="top" wrapText="1"/>
    </xf>
    <xf numFmtId="185" fontId="14" fillId="0" borderId="18" xfId="2" applyFont="1" applyBorder="1" applyAlignment="1">
      <alignment horizontal="left" vertical="top" wrapText="1"/>
    </xf>
    <xf numFmtId="0" fontId="14" fillId="5" borderId="14" xfId="2" applyNumberFormat="1" applyFont="1" applyFill="1" applyBorder="1" applyAlignment="1">
      <alignment horizontal="center" vertical="center"/>
    </xf>
    <xf numFmtId="0" fontId="14" fillId="5" borderId="18" xfId="2" applyNumberFormat="1" applyFont="1" applyFill="1" applyBorder="1" applyAlignment="1">
      <alignment horizontal="center" vertical="center"/>
    </xf>
    <xf numFmtId="185" fontId="14" fillId="0" borderId="13" xfId="2" applyFont="1" applyBorder="1" applyAlignment="1">
      <alignment horizontal="left" vertical="center"/>
    </xf>
    <xf numFmtId="185" fontId="14" fillId="0" borderId="17" xfId="2" applyFont="1" applyBorder="1" applyAlignment="1">
      <alignment horizontal="left" vertical="center"/>
    </xf>
    <xf numFmtId="185" fontId="14" fillId="0" borderId="16" xfId="2" applyFont="1" applyBorder="1" applyAlignment="1">
      <alignment horizontal="left" vertical="center"/>
    </xf>
    <xf numFmtId="185" fontId="14" fillId="0" borderId="13" xfId="2" applyFont="1" applyBorder="1" applyAlignment="1">
      <alignment horizontal="left" vertical="center" wrapText="1" shrinkToFit="1"/>
    </xf>
    <xf numFmtId="185" fontId="14" fillId="0" borderId="17" xfId="2" applyFont="1" applyBorder="1" applyAlignment="1">
      <alignment horizontal="left" vertical="center" wrapText="1" shrinkToFit="1"/>
    </xf>
    <xf numFmtId="185" fontId="12" fillId="0" borderId="0" xfId="2" applyFont="1" applyAlignment="1">
      <alignment horizontal="center" vertical="center" wrapText="1"/>
    </xf>
    <xf numFmtId="185" fontId="16" fillId="0" borderId="10" xfId="2" applyFont="1" applyBorder="1" applyAlignment="1">
      <alignment vertical="top" wrapText="1"/>
    </xf>
    <xf numFmtId="185" fontId="14" fillId="0" borderId="13" xfId="2" applyFont="1" applyBorder="1" applyAlignment="1">
      <alignment horizontal="left" vertical="top"/>
    </xf>
    <xf numFmtId="185" fontId="14" fillId="0" borderId="16" xfId="2" applyFont="1" applyBorder="1" applyAlignment="1">
      <alignment horizontal="left" vertical="top"/>
    </xf>
    <xf numFmtId="185" fontId="14" fillId="0" borderId="17" xfId="2" applyFont="1" applyBorder="1" applyAlignment="1">
      <alignment horizontal="left" vertical="top"/>
    </xf>
    <xf numFmtId="0" fontId="14" fillId="5" borderId="25" xfId="2" applyNumberFormat="1" applyFont="1" applyFill="1" applyBorder="1" applyAlignment="1">
      <alignment horizontal="center" vertical="center"/>
    </xf>
    <xf numFmtId="185" fontId="14" fillId="0" borderId="13" xfId="2" applyFont="1" applyBorder="1" applyAlignment="1">
      <alignment vertical="center"/>
    </xf>
    <xf numFmtId="185" fontId="14" fillId="0" borderId="17" xfId="2" applyFont="1" applyBorder="1" applyAlignment="1">
      <alignment vertical="center"/>
    </xf>
    <xf numFmtId="185" fontId="19" fillId="0" borderId="25" xfId="1" applyFont="1" applyBorder="1" applyAlignment="1">
      <alignment horizontal="left" vertical="center" indent="1"/>
    </xf>
    <xf numFmtId="185" fontId="19" fillId="0" borderId="0" xfId="1" applyFont="1" applyBorder="1" applyAlignment="1">
      <alignment horizontal="left" vertical="center" indent="1"/>
    </xf>
    <xf numFmtId="185" fontId="19" fillId="0" borderId="21" xfId="1" applyFont="1" applyBorder="1" applyAlignment="1">
      <alignment horizontal="left" vertical="center" indent="1"/>
    </xf>
    <xf numFmtId="185" fontId="25" fillId="0" borderId="25" xfId="1" applyFont="1" applyBorder="1" applyAlignment="1">
      <alignment horizontal="left" vertical="center" indent="2"/>
    </xf>
    <xf numFmtId="185" fontId="25" fillId="0" borderId="0" xfId="1" applyFont="1" applyBorder="1" applyAlignment="1">
      <alignment horizontal="left" vertical="center" indent="2"/>
    </xf>
    <xf numFmtId="185" fontId="25" fillId="0" borderId="21" xfId="1" applyFont="1" applyBorder="1" applyAlignment="1">
      <alignment horizontal="left" vertical="center" indent="2"/>
    </xf>
    <xf numFmtId="185" fontId="25" fillId="0" borderId="25" xfId="1" applyFont="1" applyBorder="1">
      <alignment vertical="center"/>
    </xf>
    <xf numFmtId="185" fontId="25" fillId="0" borderId="0" xfId="1" applyFont="1" applyBorder="1">
      <alignment vertical="center"/>
    </xf>
    <xf numFmtId="185" fontId="25" fillId="0" borderId="21" xfId="1" applyFont="1" applyBorder="1">
      <alignment vertical="center"/>
    </xf>
    <xf numFmtId="185" fontId="19" fillId="0" borderId="25" xfId="1" applyFont="1" applyBorder="1">
      <alignment vertical="center"/>
    </xf>
    <xf numFmtId="185" fontId="19" fillId="0" borderId="0" xfId="1" applyFont="1" applyBorder="1">
      <alignment vertical="center"/>
    </xf>
    <xf numFmtId="185" fontId="19" fillId="0" borderId="21" xfId="1" applyFont="1" applyBorder="1">
      <alignment vertical="center"/>
    </xf>
    <xf numFmtId="185" fontId="19" fillId="6" borderId="1" xfId="1" applyFont="1" applyFill="1" applyBorder="1" applyAlignment="1">
      <alignment horizontal="center" vertical="center"/>
    </xf>
    <xf numFmtId="185" fontId="20" fillId="7" borderId="27" xfId="2" applyFont="1" applyFill="1" applyBorder="1" applyAlignment="1">
      <alignment horizontal="center" vertical="center"/>
    </xf>
    <xf numFmtId="185" fontId="20" fillId="7" borderId="28" xfId="2" applyFont="1" applyFill="1" applyBorder="1" applyAlignment="1">
      <alignment horizontal="center" vertical="center"/>
    </xf>
    <xf numFmtId="185" fontId="20" fillId="7" borderId="29" xfId="2" applyFont="1" applyFill="1" applyBorder="1" applyAlignment="1">
      <alignment horizontal="center" vertical="center"/>
    </xf>
    <xf numFmtId="185" fontId="21" fillId="7" borderId="30" xfId="1" applyFont="1" applyFill="1" applyBorder="1" applyAlignment="1">
      <alignment vertical="center" wrapText="1"/>
    </xf>
    <xf numFmtId="185" fontId="21" fillId="7" borderId="15" xfId="1" applyFont="1" applyFill="1" applyBorder="1" applyAlignment="1">
      <alignment vertical="center" wrapText="1"/>
    </xf>
    <xf numFmtId="185" fontId="19" fillId="0" borderId="21" xfId="1" applyFont="1" applyBorder="1" applyAlignment="1">
      <alignment vertical="center" wrapText="1"/>
    </xf>
    <xf numFmtId="185" fontId="20" fillId="8" borderId="34" xfId="2" applyFont="1" applyFill="1" applyBorder="1" applyAlignment="1">
      <alignment horizontal="center" vertical="center"/>
    </xf>
    <xf numFmtId="185" fontId="20" fillId="8" borderId="35" xfId="2" applyFont="1" applyFill="1" applyBorder="1" applyAlignment="1">
      <alignment horizontal="center" vertical="center"/>
    </xf>
    <xf numFmtId="185" fontId="66" fillId="0" borderId="26" xfId="2" applyFont="1" applyBorder="1">
      <alignment vertical="center"/>
    </xf>
  </cellXfs>
  <cellStyles count="57">
    <cellStyle name="パーセント 2" xfId="37"/>
    <cellStyle name="桁区切り" xfId="56" builtinId="6"/>
    <cellStyle name="桁区切り 2" xfId="3"/>
    <cellStyle name="桁区切り 2 2" xfId="8"/>
    <cellStyle name="桁区切り 2 2 2" xfId="55"/>
    <cellStyle name="桁区切り 2 3" xfId="36"/>
    <cellStyle name="桁区切り 3" xfId="7"/>
    <cellStyle name="標準" xfId="0" builtinId="0"/>
    <cellStyle name="標準 10" xfId="38"/>
    <cellStyle name="標準 11" xfId="11"/>
    <cellStyle name="標準 11 2" xfId="27"/>
    <cellStyle name="標準 11 3" xfId="41"/>
    <cellStyle name="標準 11_様式第1-8号" xfId="16"/>
    <cellStyle name="標準 2" xfId="2"/>
    <cellStyle name="標準 2 2" xfId="1"/>
    <cellStyle name="標準 2 2 2" xfId="22"/>
    <cellStyle name="標準 2 2 3" xfId="42"/>
    <cellStyle name="標準 2 3" xfId="23"/>
    <cellStyle name="標準 2 4" xfId="12"/>
    <cellStyle name="標準 2 4 2" xfId="28"/>
    <cellStyle name="標準 2 4 3" xfId="43"/>
    <cellStyle name="標準 2 5" xfId="34"/>
    <cellStyle name="標準 2_様式第1-8号" xfId="17"/>
    <cellStyle name="標準 3" xfId="4"/>
    <cellStyle name="標準 3 2" xfId="9"/>
    <cellStyle name="標準 3 2 2" xfId="13"/>
    <cellStyle name="標準 3 2 2 2" xfId="29"/>
    <cellStyle name="標準 3 2 2 3" xfId="46"/>
    <cellStyle name="標準 3 2 2_様式第1-8号" xfId="18"/>
    <cellStyle name="標準 3 2 3" xfId="26"/>
    <cellStyle name="標準 3 2 4" xfId="45"/>
    <cellStyle name="標準 3 2 5" xfId="52"/>
    <cellStyle name="標準 3 2 6" xfId="50"/>
    <cellStyle name="標準 3 2 7" xfId="51"/>
    <cellStyle name="標準 3 2 8" xfId="53"/>
    <cellStyle name="標準 3 3" xfId="24"/>
    <cellStyle name="標準 3 3 2" xfId="54"/>
    <cellStyle name="標準 3 4" xfId="35"/>
    <cellStyle name="標準 3 5" xfId="39"/>
    <cellStyle name="標準 3 6" xfId="40"/>
    <cellStyle name="標準 3 7" xfId="44"/>
    <cellStyle name="標準 4" xfId="14"/>
    <cellStyle name="標準 4 2" xfId="30"/>
    <cellStyle name="標準 4 3" xfId="47"/>
    <cellStyle name="標準 4_様式第1-8号" xfId="19"/>
    <cellStyle name="標準 5" xfId="21"/>
    <cellStyle name="標準 6" xfId="32"/>
    <cellStyle name="標準 7" xfId="15"/>
    <cellStyle name="標準 7 2" xfId="31"/>
    <cellStyle name="標準 7 3" xfId="48"/>
    <cellStyle name="標準 7_様式第1-8号" xfId="20"/>
    <cellStyle name="標準 8" xfId="6"/>
    <cellStyle name="標準 8 2" xfId="25"/>
    <cellStyle name="標準 8 3" xfId="49"/>
    <cellStyle name="標準 9" xfId="33"/>
    <cellStyle name="標準_⑤参考様式11,12号別紙(収支実績報告書（支援交付金））" xfId="5"/>
    <cellStyle name="標準_出納帳20061221" xfId="10"/>
  </cellStyles>
  <dxfs count="16">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C000"/>
        </patternFill>
      </fill>
    </dxf>
    <dxf>
      <fill>
        <patternFill>
          <bgColor theme="7" tint="0.59996337778862885"/>
        </patternFill>
      </fill>
    </dxf>
    <dxf>
      <fill>
        <patternFill>
          <bgColor theme="7" tint="0.59996337778862885"/>
        </patternFill>
      </fill>
    </dxf>
    <dxf>
      <fill>
        <patternFill>
          <bgColor rgb="FFFFC000"/>
        </patternFill>
      </fill>
    </dxf>
    <dxf>
      <fill>
        <patternFill>
          <bgColor rgb="FFFFC0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14007</xdr:colOff>
      <xdr:row>1</xdr:row>
      <xdr:rowOff>189098</xdr:rowOff>
    </xdr:from>
    <xdr:to>
      <xdr:col>0</xdr:col>
      <xdr:colOff>1253658</xdr:colOff>
      <xdr:row>50</xdr:row>
      <xdr:rowOff>126066</xdr:rowOff>
    </xdr:to>
    <xdr:sp macro="" textlink="">
      <xdr:nvSpPr>
        <xdr:cNvPr id="3" name="角丸四角形 2"/>
        <xdr:cNvSpPr/>
      </xdr:nvSpPr>
      <xdr:spPr>
        <a:xfrm>
          <a:off x="14007" y="371194"/>
          <a:ext cx="1239651" cy="820831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latin typeface="+mj-ea"/>
              <a:ea typeface="+mj-ea"/>
            </a:rPr>
            <a:t>活動に参加する参加者を入力してください。</a:t>
          </a:r>
          <a:endParaRPr kumimoji="1" lang="en-US" altLang="ja-JP" sz="1100" b="1">
            <a:solidFill>
              <a:sysClr val="windowText" lastClr="000000"/>
            </a:solidFill>
            <a:latin typeface="+mj-ea"/>
            <a:ea typeface="+mj-ea"/>
          </a:endParaRPr>
        </a:p>
        <a:p>
          <a:pPr algn="l"/>
          <a:endParaRPr kumimoji="1" lang="ja-JP" altLang="en-US" sz="1100">
            <a:solidFill>
              <a:sysClr val="windowText" lastClr="000000"/>
            </a:solidFill>
          </a:endParaRPr>
        </a:p>
      </xdr:txBody>
    </xdr:sp>
    <xdr:clientData/>
  </xdr:twoCellAnchor>
  <xdr:twoCellAnchor>
    <xdr:from>
      <xdr:col>0</xdr:col>
      <xdr:colOff>1253659</xdr:colOff>
      <xdr:row>1</xdr:row>
      <xdr:rowOff>154080</xdr:rowOff>
    </xdr:from>
    <xdr:to>
      <xdr:col>2</xdr:col>
      <xdr:colOff>1</xdr:colOff>
      <xdr:row>50</xdr:row>
      <xdr:rowOff>91048</xdr:rowOff>
    </xdr:to>
    <xdr:sp macro="" textlink="">
      <xdr:nvSpPr>
        <xdr:cNvPr id="4" name="角丸四角形 3"/>
        <xdr:cNvSpPr/>
      </xdr:nvSpPr>
      <xdr:spPr>
        <a:xfrm>
          <a:off x="1253659" y="336176"/>
          <a:ext cx="861452" cy="820831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b="1">
              <a:solidFill>
                <a:sysClr val="windowText" lastClr="000000"/>
              </a:solidFill>
              <a:latin typeface="+mj-ea"/>
              <a:ea typeface="+mj-ea"/>
            </a:rPr>
            <a:t>活動に参加する参加者の区分を選択してください。</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1023987</xdr:colOff>
      <xdr:row>1</xdr:row>
      <xdr:rowOff>10242</xdr:rowOff>
    </xdr:from>
    <xdr:to>
      <xdr:col>4</xdr:col>
      <xdr:colOff>51208</xdr:colOff>
      <xdr:row>1</xdr:row>
      <xdr:rowOff>235565</xdr:rowOff>
    </xdr:to>
    <xdr:sp macro="" textlink="">
      <xdr:nvSpPr>
        <xdr:cNvPr id="3" name="角丸四角形 2"/>
        <xdr:cNvSpPr/>
      </xdr:nvSpPr>
      <xdr:spPr>
        <a:xfrm>
          <a:off x="1023987" y="256048"/>
          <a:ext cx="2181737" cy="22532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②</a:t>
          </a:r>
        </a:p>
      </xdr:txBody>
    </xdr:sp>
    <xdr:clientData/>
  </xdr:twoCellAnchor>
  <xdr:twoCellAnchor>
    <xdr:from>
      <xdr:col>4</xdr:col>
      <xdr:colOff>1177823</xdr:colOff>
      <xdr:row>0</xdr:row>
      <xdr:rowOff>215081</xdr:rowOff>
    </xdr:from>
    <xdr:to>
      <xdr:col>8</xdr:col>
      <xdr:colOff>71693</xdr:colOff>
      <xdr:row>2</xdr:row>
      <xdr:rowOff>0</xdr:rowOff>
    </xdr:to>
    <xdr:sp macro="" textlink="">
      <xdr:nvSpPr>
        <xdr:cNvPr id="13" name="角丸四角形 12"/>
        <xdr:cNvSpPr/>
      </xdr:nvSpPr>
      <xdr:spPr>
        <a:xfrm>
          <a:off x="4782984" y="215081"/>
          <a:ext cx="2499032" cy="27653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③</a:t>
          </a:r>
        </a:p>
      </xdr:txBody>
    </xdr:sp>
    <xdr:clientData/>
  </xdr:twoCellAnchor>
  <xdr:twoCellAnchor>
    <xdr:from>
      <xdr:col>1</xdr:col>
      <xdr:colOff>0</xdr:colOff>
      <xdr:row>2</xdr:row>
      <xdr:rowOff>51210</xdr:rowOff>
    </xdr:from>
    <xdr:to>
      <xdr:col>5</xdr:col>
      <xdr:colOff>174113</xdr:colOff>
      <xdr:row>3</xdr:row>
      <xdr:rowOff>194597</xdr:rowOff>
    </xdr:to>
    <xdr:sp macro="" textlink="">
      <xdr:nvSpPr>
        <xdr:cNvPr id="14" name="角丸四角形 13"/>
        <xdr:cNvSpPr/>
      </xdr:nvSpPr>
      <xdr:spPr>
        <a:xfrm>
          <a:off x="1188065" y="542823"/>
          <a:ext cx="3779274" cy="38919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④</a:t>
          </a:r>
        </a:p>
      </xdr:txBody>
    </xdr:sp>
    <xdr:clientData/>
  </xdr:twoCellAnchor>
  <xdr:twoCellAnchor>
    <xdr:from>
      <xdr:col>0</xdr:col>
      <xdr:colOff>20484</xdr:colOff>
      <xdr:row>4</xdr:row>
      <xdr:rowOff>225322</xdr:rowOff>
    </xdr:from>
    <xdr:to>
      <xdr:col>0</xdr:col>
      <xdr:colOff>1034434</xdr:colOff>
      <xdr:row>10</xdr:row>
      <xdr:rowOff>215079</xdr:rowOff>
    </xdr:to>
    <xdr:sp macro="" textlink="">
      <xdr:nvSpPr>
        <xdr:cNvPr id="15" name="角丸四角形 14"/>
        <xdr:cNvSpPr/>
      </xdr:nvSpPr>
      <xdr:spPr>
        <a:xfrm flipH="1">
          <a:off x="20484" y="1208548"/>
          <a:ext cx="1013950" cy="146459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⑤</a:t>
          </a:r>
        </a:p>
      </xdr:txBody>
    </xdr:sp>
    <xdr:clientData/>
  </xdr:twoCellAnchor>
  <xdr:twoCellAnchor>
    <xdr:from>
      <xdr:col>5</xdr:col>
      <xdr:colOff>1034434</xdr:colOff>
      <xdr:row>4</xdr:row>
      <xdr:rowOff>245805</xdr:rowOff>
    </xdr:from>
    <xdr:to>
      <xdr:col>7</xdr:col>
      <xdr:colOff>522338</xdr:colOff>
      <xdr:row>11</xdr:row>
      <xdr:rowOff>10241</xdr:rowOff>
    </xdr:to>
    <xdr:sp macro="" textlink="">
      <xdr:nvSpPr>
        <xdr:cNvPr id="16" name="角丸四角形 15"/>
        <xdr:cNvSpPr/>
      </xdr:nvSpPr>
      <xdr:spPr>
        <a:xfrm>
          <a:off x="5223386" y="1229031"/>
          <a:ext cx="1065162" cy="148508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⑥</a:t>
          </a:r>
        </a:p>
      </xdr:txBody>
    </xdr:sp>
    <xdr:clientData/>
  </xdr:twoCellAnchor>
  <xdr:twoCellAnchor>
    <xdr:from>
      <xdr:col>0</xdr:col>
      <xdr:colOff>20483</xdr:colOff>
      <xdr:row>11</xdr:row>
      <xdr:rowOff>20484</xdr:rowOff>
    </xdr:from>
    <xdr:to>
      <xdr:col>8</xdr:col>
      <xdr:colOff>10241</xdr:colOff>
      <xdr:row>31</xdr:row>
      <xdr:rowOff>194597</xdr:rowOff>
    </xdr:to>
    <xdr:sp macro="" textlink="">
      <xdr:nvSpPr>
        <xdr:cNvPr id="17" name="角丸四角形 16"/>
        <xdr:cNvSpPr/>
      </xdr:nvSpPr>
      <xdr:spPr>
        <a:xfrm>
          <a:off x="20483" y="2724355"/>
          <a:ext cx="7200081" cy="509024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⑦</a:t>
          </a:r>
        </a:p>
      </xdr:txBody>
    </xdr:sp>
    <xdr:clientData/>
  </xdr:twoCellAnchor>
  <xdr:twoCellAnchor>
    <xdr:from>
      <xdr:col>0</xdr:col>
      <xdr:colOff>1147097</xdr:colOff>
      <xdr:row>32</xdr:row>
      <xdr:rowOff>225322</xdr:rowOff>
    </xdr:from>
    <xdr:to>
      <xdr:col>7</xdr:col>
      <xdr:colOff>378953</xdr:colOff>
      <xdr:row>41</xdr:row>
      <xdr:rowOff>194596</xdr:rowOff>
    </xdr:to>
    <xdr:sp macro="" textlink="">
      <xdr:nvSpPr>
        <xdr:cNvPr id="18" name="角丸四角形 17"/>
        <xdr:cNvSpPr/>
      </xdr:nvSpPr>
      <xdr:spPr>
        <a:xfrm>
          <a:off x="1147097" y="8091128"/>
          <a:ext cx="5827662" cy="2181533"/>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rgbClr val="FF0000"/>
              </a:solidFill>
            </a:rPr>
            <a:t>⑧</a:t>
          </a:r>
        </a:p>
      </xdr:txBody>
    </xdr:sp>
    <xdr:clientData/>
  </xdr:twoCellAnchor>
  <xdr:twoCellAnchor>
    <xdr:from>
      <xdr:col>0</xdr:col>
      <xdr:colOff>614516</xdr:colOff>
      <xdr:row>0</xdr:row>
      <xdr:rowOff>30726</xdr:rowOff>
    </xdr:from>
    <xdr:to>
      <xdr:col>2</xdr:col>
      <xdr:colOff>51209</xdr:colOff>
      <xdr:row>1</xdr:row>
      <xdr:rowOff>10241</xdr:rowOff>
    </xdr:to>
    <xdr:sp macro="" textlink="">
      <xdr:nvSpPr>
        <xdr:cNvPr id="9" name="角丸四角形 8"/>
        <xdr:cNvSpPr/>
      </xdr:nvSpPr>
      <xdr:spPr>
        <a:xfrm>
          <a:off x="614516" y="30726"/>
          <a:ext cx="1505564" cy="225321"/>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①</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xdr:col>
      <xdr:colOff>89916</xdr:colOff>
      <xdr:row>17</xdr:row>
      <xdr:rowOff>194361</xdr:rowOff>
    </xdr:from>
    <xdr:to>
      <xdr:col>10</xdr:col>
      <xdr:colOff>153744</xdr:colOff>
      <xdr:row>24</xdr:row>
      <xdr:rowOff>30929</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86873" y="4887839"/>
          <a:ext cx="9699262" cy="14792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91;&#26360;&#65306;&#36786;&#22320;&#21033;&#29992;&#20418;/R03/310101&#36786;&#26989;&#25391;&#33288;/3.&#36786;&#26989;&#65381;&#36786;&#26449;&#22810;&#38754;&#30340;&#27231;&#33021;&#25903;&#25173;&#38306;&#20418;&#26360;(5&#24180;)/&#22810;&#38754;&#30340;&#27096;&#24335;/&#22810;&#38754;&#30340;&#27096;&#24335;&#12304;&#32068;&#32340;&#25552;&#20379;&#29992;&#12305;(R3&#20197;&#38477;&#29992;&#65289;/&#12304;&#22810;&#38754;&#30340;&#27231;&#33021;&#25903;&#25173;&#12305;&#30003;&#35531;&#12539;&#22577;&#21578;&#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集落一覧"/>
      <sheetName val="位置図"/>
      <sheetName val="構成員一覧"/>
      <sheetName val="長寿命化整備計画"/>
      <sheetName val="工事確認書"/>
      <sheetName val="活動記録 "/>
      <sheetName val="金銭出納簿"/>
      <sheetName val="報告書"/>
      <sheetName val="持越金使用予定表"/>
      <sheetName val="【取組番号早見表】"/>
      <sheetName val="【取組番号表】 "/>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5"/>
  <sheetViews>
    <sheetView workbookViewId="0">
      <selection activeCell="G11" sqref="G11"/>
    </sheetView>
  </sheetViews>
  <sheetFormatPr defaultRowHeight="13.5"/>
  <sheetData>
    <row r="2" spans="1:1">
      <c r="A2" t="s">
        <v>506</v>
      </c>
    </row>
    <row r="3" spans="1:1">
      <c r="A3" t="s">
        <v>493</v>
      </c>
    </row>
    <row r="4" spans="1:1">
      <c r="A4" t="s">
        <v>494</v>
      </c>
    </row>
    <row r="5" spans="1:1">
      <c r="A5" t="s">
        <v>495</v>
      </c>
    </row>
  </sheetData>
  <sheetProtection formatCells="0"/>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66FFFF"/>
  </sheetPr>
  <dimension ref="A1:H187"/>
  <sheetViews>
    <sheetView view="pageBreakPreview" topLeftCell="C133" zoomScale="70" zoomScaleNormal="100" zoomScaleSheetLayoutView="70" workbookViewId="0">
      <selection activeCell="D155" sqref="D155"/>
    </sheetView>
  </sheetViews>
  <sheetFormatPr defaultColWidth="9" defaultRowHeight="13.5"/>
  <cols>
    <col min="1" max="1" width="17.42578125" style="3" customWidth="1"/>
    <col min="2" max="2" width="20.85546875" style="3" customWidth="1"/>
    <col min="3" max="3" width="27.140625" style="3" customWidth="1"/>
    <col min="4" max="4" width="94.5703125" style="4" bestFit="1" customWidth="1"/>
    <col min="5" max="5" width="11.140625" style="218" customWidth="1"/>
    <col min="6" max="6" width="95.42578125" style="3" customWidth="1"/>
    <col min="7" max="7" width="9" style="3"/>
    <col min="8" max="8" width="9" style="218"/>
    <col min="9" max="16384" width="9" style="3"/>
  </cols>
  <sheetData>
    <row r="1" spans="1:8" ht="31.5" customHeight="1">
      <c r="A1" s="1081" t="s">
        <v>19</v>
      </c>
      <c r="B1" s="1081"/>
      <c r="C1" s="1081"/>
      <c r="D1" s="1081"/>
      <c r="E1" s="1081"/>
      <c r="F1" s="1081"/>
    </row>
    <row r="2" spans="1:8" ht="22.5" customHeight="1"/>
    <row r="3" spans="1:8" ht="19.5" customHeight="1">
      <c r="B3" s="5"/>
      <c r="D3" s="6"/>
      <c r="E3" s="219" t="s">
        <v>20</v>
      </c>
    </row>
    <row r="4" spans="1:8" ht="19.5" customHeight="1">
      <c r="B4" s="7"/>
      <c r="D4" s="6" t="s">
        <v>21</v>
      </c>
      <c r="E4" s="220">
        <v>200</v>
      </c>
    </row>
    <row r="5" spans="1:8" ht="19.5" customHeight="1">
      <c r="B5" s="7"/>
      <c r="D5" s="6" t="s">
        <v>22</v>
      </c>
      <c r="E5" s="220">
        <v>300</v>
      </c>
    </row>
    <row r="6" spans="1:8" ht="19.5" customHeight="1">
      <c r="A6" s="8" t="s">
        <v>23</v>
      </c>
      <c r="B6" s="9"/>
      <c r="C6" s="10"/>
      <c r="D6" s="11"/>
      <c r="E6" s="221"/>
      <c r="F6" s="9"/>
    </row>
    <row r="7" spans="1:8" ht="19.5" customHeight="1">
      <c r="A7" s="12" t="s">
        <v>24</v>
      </c>
      <c r="B7" s="9"/>
      <c r="C7" s="10"/>
      <c r="D7" s="11"/>
      <c r="E7" s="221"/>
      <c r="F7" s="9"/>
    </row>
    <row r="8" spans="1:8" ht="19.5" customHeight="1">
      <c r="A8" s="13" t="s">
        <v>12</v>
      </c>
      <c r="B8" s="1067" t="s">
        <v>25</v>
      </c>
      <c r="C8" s="1068"/>
      <c r="D8" s="14" t="s">
        <v>14</v>
      </c>
      <c r="E8" s="222" t="s">
        <v>20</v>
      </c>
      <c r="F8" s="13" t="s">
        <v>26</v>
      </c>
    </row>
    <row r="9" spans="1:8" ht="19.5" customHeight="1">
      <c r="A9" s="1082" t="s">
        <v>27</v>
      </c>
      <c r="B9" s="1083" t="s">
        <v>28</v>
      </c>
      <c r="C9" s="1041" t="s">
        <v>29</v>
      </c>
      <c r="D9" s="1076" t="s">
        <v>30</v>
      </c>
      <c r="E9" s="1074">
        <v>1</v>
      </c>
      <c r="F9" s="15" t="s">
        <v>31</v>
      </c>
      <c r="H9" s="218">
        <f>COUNTIF('様式第1-6号'!I:K,E9)</f>
        <v>1</v>
      </c>
    </row>
    <row r="10" spans="1:8" ht="19.5" customHeight="1">
      <c r="A10" s="1082"/>
      <c r="B10" s="1084"/>
      <c r="C10" s="1043"/>
      <c r="D10" s="1077"/>
      <c r="E10" s="1075"/>
      <c r="F10" s="16" t="s">
        <v>32</v>
      </c>
      <c r="H10" s="218">
        <f>COUNTIF('様式第1-6号'!I:K,E10)</f>
        <v>0</v>
      </c>
    </row>
    <row r="11" spans="1:8" ht="19.5" customHeight="1">
      <c r="A11" s="1082"/>
      <c r="B11" s="1084"/>
      <c r="C11" s="17" t="s">
        <v>33</v>
      </c>
      <c r="D11" s="18" t="s">
        <v>34</v>
      </c>
      <c r="E11" s="223">
        <v>2</v>
      </c>
      <c r="F11" s="19" t="s">
        <v>34</v>
      </c>
      <c r="H11" s="218">
        <f>COUNTIF('様式第1-6号'!I:K,E11)</f>
        <v>0</v>
      </c>
    </row>
    <row r="12" spans="1:8" ht="19.5" customHeight="1">
      <c r="A12" s="1082"/>
      <c r="B12" s="1069" t="s">
        <v>35</v>
      </c>
      <c r="C12" s="1070"/>
      <c r="D12" s="267" t="s">
        <v>695</v>
      </c>
      <c r="E12" s="223">
        <v>3</v>
      </c>
      <c r="F12" s="20" t="s">
        <v>36</v>
      </c>
      <c r="H12" s="218">
        <f>COUNTIF('様式第1-6号'!I:K,E12)</f>
        <v>0</v>
      </c>
    </row>
    <row r="13" spans="1:8" ht="19.5" customHeight="1">
      <c r="A13" s="1082"/>
      <c r="B13" s="1029" t="s">
        <v>37</v>
      </c>
      <c r="C13" s="1063" t="s">
        <v>38</v>
      </c>
      <c r="D13" s="18" t="s">
        <v>39</v>
      </c>
      <c r="E13" s="223">
        <v>4</v>
      </c>
      <c r="F13" s="19" t="s">
        <v>40</v>
      </c>
      <c r="H13" s="218">
        <f>COUNTIF('様式第1-6号'!I:K,E13)</f>
        <v>0</v>
      </c>
    </row>
    <row r="14" spans="1:8" ht="19.5" customHeight="1">
      <c r="A14" s="1082"/>
      <c r="B14" s="1084"/>
      <c r="C14" s="1064"/>
      <c r="D14" s="1087" t="s">
        <v>41</v>
      </c>
      <c r="E14" s="1074">
        <v>5</v>
      </c>
      <c r="F14" s="15" t="s">
        <v>42</v>
      </c>
      <c r="H14" s="218">
        <f>COUNTIF('様式第1-6号'!I:K,E14)</f>
        <v>0</v>
      </c>
    </row>
    <row r="15" spans="1:8" ht="19.5" customHeight="1">
      <c r="A15" s="1082"/>
      <c r="B15" s="1084"/>
      <c r="C15" s="1064"/>
      <c r="D15" s="1088"/>
      <c r="E15" s="1075"/>
      <c r="F15" s="16" t="s">
        <v>43</v>
      </c>
      <c r="H15" s="218">
        <f>COUNTIF('様式第1-6号'!I:K,E15)</f>
        <v>0</v>
      </c>
    </row>
    <row r="16" spans="1:8" ht="19.5" customHeight="1">
      <c r="A16" s="1082"/>
      <c r="B16" s="1084"/>
      <c r="C16" s="1064"/>
      <c r="D16" s="1076" t="s">
        <v>44</v>
      </c>
      <c r="E16" s="1074">
        <v>6</v>
      </c>
      <c r="F16" s="21" t="s">
        <v>45</v>
      </c>
      <c r="H16" s="218">
        <f>COUNTIF('様式第1-6号'!I:K,E16)</f>
        <v>0</v>
      </c>
    </row>
    <row r="17" spans="1:8" ht="19.5" customHeight="1">
      <c r="A17" s="1082"/>
      <c r="B17" s="1084"/>
      <c r="C17" s="1065"/>
      <c r="D17" s="1077"/>
      <c r="E17" s="1075"/>
      <c r="F17" s="22" t="s">
        <v>46</v>
      </c>
      <c r="H17" s="218">
        <f>COUNTIF('様式第1-6号'!I:K,E17)</f>
        <v>0</v>
      </c>
    </row>
    <row r="18" spans="1:8" ht="19.5" customHeight="1">
      <c r="A18" s="1082"/>
      <c r="B18" s="1084"/>
      <c r="C18" s="1063" t="s">
        <v>47</v>
      </c>
      <c r="D18" s="1087" t="s">
        <v>48</v>
      </c>
      <c r="E18" s="1074">
        <v>7</v>
      </c>
      <c r="F18" s="15" t="s">
        <v>49</v>
      </c>
      <c r="H18" s="218">
        <f>COUNTIF('様式第1-6号'!I:K,E18)</f>
        <v>1</v>
      </c>
    </row>
    <row r="19" spans="1:8" ht="19.5" customHeight="1">
      <c r="A19" s="1082"/>
      <c r="B19" s="1084"/>
      <c r="C19" s="1064"/>
      <c r="D19" s="1088"/>
      <c r="E19" s="1075"/>
      <c r="F19" s="16" t="s">
        <v>50</v>
      </c>
      <c r="H19" s="218">
        <f>COUNTIF('様式第1-6号'!I:K,E19)</f>
        <v>0</v>
      </c>
    </row>
    <row r="20" spans="1:8" ht="19.5" customHeight="1">
      <c r="A20" s="1082"/>
      <c r="B20" s="1084"/>
      <c r="C20" s="1064"/>
      <c r="D20" s="1076" t="s">
        <v>51</v>
      </c>
      <c r="E20" s="1074">
        <v>8</v>
      </c>
      <c r="F20" s="21" t="s">
        <v>52</v>
      </c>
      <c r="H20" s="218">
        <f>COUNTIF('様式第1-6号'!I:K,E20)</f>
        <v>1</v>
      </c>
    </row>
    <row r="21" spans="1:8" ht="19.5" customHeight="1">
      <c r="A21" s="1082"/>
      <c r="B21" s="1084"/>
      <c r="C21" s="1064"/>
      <c r="D21" s="1077"/>
      <c r="E21" s="1075"/>
      <c r="F21" s="22" t="s">
        <v>53</v>
      </c>
      <c r="H21" s="218">
        <f>COUNTIF('様式第1-6号'!I:K,E21)</f>
        <v>0</v>
      </c>
    </row>
    <row r="22" spans="1:8" ht="19.5" customHeight="1">
      <c r="A22" s="1082"/>
      <c r="B22" s="1084"/>
      <c r="C22" s="1064"/>
      <c r="D22" s="1076" t="s">
        <v>54</v>
      </c>
      <c r="E22" s="1074">
        <v>9</v>
      </c>
      <c r="F22" s="15" t="s">
        <v>55</v>
      </c>
      <c r="H22" s="218">
        <f>COUNTIF('様式第1-6号'!I:K,E22)</f>
        <v>1</v>
      </c>
    </row>
    <row r="23" spans="1:8" ht="19.5" customHeight="1">
      <c r="A23" s="1082"/>
      <c r="B23" s="1084"/>
      <c r="C23" s="1064"/>
      <c r="D23" s="1078"/>
      <c r="E23" s="1086"/>
      <c r="F23" s="23" t="s">
        <v>56</v>
      </c>
      <c r="H23" s="218">
        <f>COUNTIF('様式第1-6号'!I:K,E23)</f>
        <v>0</v>
      </c>
    </row>
    <row r="24" spans="1:8" ht="19.5" customHeight="1">
      <c r="A24" s="1082"/>
      <c r="B24" s="1084"/>
      <c r="C24" s="1065"/>
      <c r="D24" s="1077"/>
      <c r="E24" s="1075"/>
      <c r="F24" s="16" t="s">
        <v>57</v>
      </c>
      <c r="H24" s="218">
        <f>COUNTIF('様式第1-6号'!I:K,E24)</f>
        <v>0</v>
      </c>
    </row>
    <row r="25" spans="1:8" ht="19.5" customHeight="1">
      <c r="A25" s="1082"/>
      <c r="B25" s="1084"/>
      <c r="C25" s="1070" t="s">
        <v>58</v>
      </c>
      <c r="D25" s="24" t="s">
        <v>59</v>
      </c>
      <c r="E25" s="223">
        <v>10</v>
      </c>
      <c r="F25" s="19" t="s">
        <v>60</v>
      </c>
      <c r="H25" s="218">
        <f>COUNTIF('様式第1-6号'!I:K,E25)</f>
        <v>0</v>
      </c>
    </row>
    <row r="26" spans="1:8" ht="19.5" customHeight="1">
      <c r="A26" s="1082"/>
      <c r="B26" s="1084"/>
      <c r="C26" s="1070"/>
      <c r="D26" s="24" t="s">
        <v>61</v>
      </c>
      <c r="E26" s="223">
        <v>11</v>
      </c>
      <c r="F26" s="25" t="s">
        <v>62</v>
      </c>
      <c r="H26" s="218">
        <f>COUNTIF('様式第1-6号'!I:K,E26)</f>
        <v>0</v>
      </c>
    </row>
    <row r="27" spans="1:8" ht="19.5" customHeight="1">
      <c r="A27" s="1082"/>
      <c r="B27" s="1084"/>
      <c r="C27" s="1070"/>
      <c r="D27" s="24" t="s">
        <v>63</v>
      </c>
      <c r="E27" s="223">
        <v>12</v>
      </c>
      <c r="F27" s="19" t="s">
        <v>63</v>
      </c>
      <c r="H27" s="218">
        <f>COUNTIF('様式第1-6号'!I:K,E27)</f>
        <v>0</v>
      </c>
    </row>
    <row r="28" spans="1:8" ht="19.5" customHeight="1">
      <c r="A28" s="1082"/>
      <c r="B28" s="1084"/>
      <c r="C28" s="1063" t="s">
        <v>64</v>
      </c>
      <c r="D28" s="24" t="s">
        <v>65</v>
      </c>
      <c r="E28" s="223">
        <v>13</v>
      </c>
      <c r="F28" s="25" t="s">
        <v>66</v>
      </c>
      <c r="H28" s="218">
        <f>COUNTIF('様式第1-6号'!I:K,E28)</f>
        <v>0</v>
      </c>
    </row>
    <row r="29" spans="1:8" ht="19.5" customHeight="1">
      <c r="A29" s="1082"/>
      <c r="B29" s="1084"/>
      <c r="C29" s="1064"/>
      <c r="D29" s="24" t="s">
        <v>67</v>
      </c>
      <c r="E29" s="223">
        <v>14</v>
      </c>
      <c r="F29" s="19" t="s">
        <v>68</v>
      </c>
      <c r="H29" s="218">
        <f>COUNTIF('様式第1-6号'!I:K,E29)</f>
        <v>0</v>
      </c>
    </row>
    <row r="30" spans="1:8" ht="19.5" customHeight="1">
      <c r="A30" s="1082"/>
      <c r="B30" s="1084"/>
      <c r="C30" s="1064"/>
      <c r="D30" s="1076" t="s">
        <v>69</v>
      </c>
      <c r="E30" s="1074">
        <v>15</v>
      </c>
      <c r="F30" s="15" t="s">
        <v>70</v>
      </c>
      <c r="H30" s="218">
        <f>COUNTIF('様式第1-6号'!I:K,E30)</f>
        <v>0</v>
      </c>
    </row>
    <row r="31" spans="1:8" ht="19.5" customHeight="1">
      <c r="A31" s="1082"/>
      <c r="B31" s="1084"/>
      <c r="C31" s="1064"/>
      <c r="D31" s="1078"/>
      <c r="E31" s="1086"/>
      <c r="F31" s="23" t="s">
        <v>71</v>
      </c>
      <c r="H31" s="218">
        <f>COUNTIF('様式第1-6号'!I:K,E31)</f>
        <v>0</v>
      </c>
    </row>
    <row r="32" spans="1:8" ht="19.5" customHeight="1">
      <c r="A32" s="1082"/>
      <c r="B32" s="1084"/>
      <c r="C32" s="1064"/>
      <c r="D32" s="1078"/>
      <c r="E32" s="1086"/>
      <c r="F32" s="23" t="s">
        <v>57</v>
      </c>
      <c r="H32" s="218">
        <f>COUNTIF('様式第1-6号'!I:K,E32)</f>
        <v>0</v>
      </c>
    </row>
    <row r="33" spans="1:8" ht="19.5" customHeight="1">
      <c r="A33" s="1082"/>
      <c r="B33" s="1084"/>
      <c r="C33" s="1065"/>
      <c r="D33" s="1077"/>
      <c r="E33" s="1075"/>
      <c r="F33" s="16" t="s">
        <v>72</v>
      </c>
      <c r="H33" s="218">
        <f>COUNTIF('様式第1-6号'!I:K,E33)</f>
        <v>0</v>
      </c>
    </row>
    <row r="34" spans="1:8" ht="19.5" customHeight="1">
      <c r="A34" s="1082"/>
      <c r="B34" s="1084"/>
      <c r="C34" s="1032" t="s">
        <v>73</v>
      </c>
      <c r="D34" s="1087" t="s">
        <v>74</v>
      </c>
      <c r="E34" s="1038">
        <v>16</v>
      </c>
      <c r="F34" s="21" t="s">
        <v>75</v>
      </c>
      <c r="H34" s="218">
        <f>COUNTIF('様式第1-6号'!I:K,E34)</f>
        <v>0</v>
      </c>
    </row>
    <row r="35" spans="1:8" ht="19.5" customHeight="1">
      <c r="A35" s="1082"/>
      <c r="B35" s="1085"/>
      <c r="C35" s="1034"/>
      <c r="D35" s="1088"/>
      <c r="E35" s="1040"/>
      <c r="F35" s="22" t="s">
        <v>76</v>
      </c>
      <c r="H35" s="218">
        <f>COUNTIF('様式第1-6号'!I:K,E35)</f>
        <v>0</v>
      </c>
    </row>
    <row r="36" spans="1:8" ht="15" customHeight="1">
      <c r="B36" s="26"/>
      <c r="C36" s="26"/>
      <c r="D36" s="27"/>
      <c r="E36" s="224"/>
      <c r="H36" s="218">
        <f>COUNTIF('様式第1-6号'!I:K,E36)</f>
        <v>0</v>
      </c>
    </row>
    <row r="37" spans="1:8" ht="15" customHeight="1">
      <c r="A37" s="12" t="s">
        <v>77</v>
      </c>
      <c r="B37" s="9"/>
      <c r="C37" s="28"/>
      <c r="D37" s="11"/>
      <c r="E37" s="221"/>
      <c r="F37" s="9"/>
      <c r="H37" s="218">
        <f>COUNTIF('様式第1-6号'!I:K,E37)</f>
        <v>0</v>
      </c>
    </row>
    <row r="38" spans="1:8" ht="19.5" customHeight="1">
      <c r="A38" s="13" t="s">
        <v>12</v>
      </c>
      <c r="B38" s="1067" t="s">
        <v>25</v>
      </c>
      <c r="C38" s="1068"/>
      <c r="D38" s="14" t="s">
        <v>14</v>
      </c>
      <c r="E38" s="219" t="s">
        <v>20</v>
      </c>
      <c r="F38" s="13" t="s">
        <v>26</v>
      </c>
      <c r="H38" s="218">
        <f>COUNTIF('様式第1-6号'!I:K,E38)</f>
        <v>0</v>
      </c>
    </row>
    <row r="39" spans="1:8" ht="19.5" customHeight="1">
      <c r="A39" s="1048" t="s">
        <v>78</v>
      </c>
      <c r="B39" s="1069" t="s">
        <v>79</v>
      </c>
      <c r="C39" s="1070"/>
      <c r="D39" s="29" t="s">
        <v>80</v>
      </c>
      <c r="E39" s="225">
        <v>17</v>
      </c>
      <c r="F39" s="19" t="s">
        <v>81</v>
      </c>
      <c r="H39" s="218">
        <f>COUNTIF('様式第1-6号'!I:K,E39)</f>
        <v>0</v>
      </c>
    </row>
    <row r="40" spans="1:8" ht="19.5" customHeight="1">
      <c r="A40" s="1048"/>
      <c r="B40" s="1069"/>
      <c r="C40" s="1070"/>
      <c r="D40" s="29" t="s">
        <v>82</v>
      </c>
      <c r="E40" s="225">
        <v>18</v>
      </c>
      <c r="F40" s="19" t="s">
        <v>83</v>
      </c>
      <c r="H40" s="218">
        <f>COUNTIF('様式第1-6号'!I:K,E40)</f>
        <v>0</v>
      </c>
    </row>
    <row r="41" spans="1:8" ht="19.5" customHeight="1">
      <c r="A41" s="1048"/>
      <c r="B41" s="1069"/>
      <c r="C41" s="1070"/>
      <c r="D41" s="29" t="s">
        <v>84</v>
      </c>
      <c r="E41" s="225">
        <v>19</v>
      </c>
      <c r="F41" s="19" t="s">
        <v>85</v>
      </c>
      <c r="H41" s="218">
        <f>COUNTIF('様式第1-6号'!I:K,E41)</f>
        <v>0</v>
      </c>
    </row>
    <row r="42" spans="1:8" ht="19.5" customHeight="1">
      <c r="A42" s="1048"/>
      <c r="B42" s="1069"/>
      <c r="C42" s="1070"/>
      <c r="D42" s="29" t="s">
        <v>86</v>
      </c>
      <c r="E42" s="225">
        <v>20</v>
      </c>
      <c r="F42" s="30" t="s">
        <v>87</v>
      </c>
      <c r="H42" s="218">
        <f>COUNTIF('様式第1-6号'!I:K,E42)</f>
        <v>0</v>
      </c>
    </row>
    <row r="43" spans="1:8" ht="19.5" customHeight="1">
      <c r="A43" s="1048"/>
      <c r="B43" s="1069"/>
      <c r="C43" s="1070"/>
      <c r="D43" s="29" t="s">
        <v>88</v>
      </c>
      <c r="E43" s="225">
        <v>21</v>
      </c>
      <c r="F43" s="19" t="s">
        <v>89</v>
      </c>
      <c r="H43" s="218">
        <f>COUNTIF('様式第1-6号'!I:K,E43)</f>
        <v>0</v>
      </c>
    </row>
    <row r="44" spans="1:8" ht="19.5" customHeight="1">
      <c r="A44" s="1048"/>
      <c r="B44" s="1069"/>
      <c r="C44" s="1070"/>
      <c r="D44" s="29" t="s">
        <v>90</v>
      </c>
      <c r="E44" s="225">
        <v>22</v>
      </c>
      <c r="F44" s="19" t="s">
        <v>91</v>
      </c>
      <c r="H44" s="218">
        <f>COUNTIF('様式第1-6号'!I:K,E44)</f>
        <v>0</v>
      </c>
    </row>
    <row r="45" spans="1:8" ht="19.5" customHeight="1">
      <c r="A45" s="1048"/>
      <c r="B45" s="1069"/>
      <c r="C45" s="1070"/>
      <c r="D45" s="29" t="s">
        <v>92</v>
      </c>
      <c r="E45" s="225">
        <v>23</v>
      </c>
      <c r="F45" s="31" t="s">
        <v>93</v>
      </c>
      <c r="H45" s="218">
        <f>COUNTIF('様式第1-6号'!I:K,E45)</f>
        <v>0</v>
      </c>
    </row>
    <row r="46" spans="1:8" ht="15" customHeight="1">
      <c r="B46" s="5"/>
      <c r="C46" s="5"/>
      <c r="D46" s="32"/>
      <c r="E46" s="226"/>
      <c r="H46" s="218">
        <f>COUNTIF('様式第1-6号'!I:K,E46)</f>
        <v>0</v>
      </c>
    </row>
    <row r="47" spans="1:8" ht="19.5" customHeight="1">
      <c r="A47" s="8" t="s">
        <v>94</v>
      </c>
      <c r="C47" s="5"/>
      <c r="D47" s="32"/>
      <c r="E47" s="226"/>
      <c r="H47" s="218">
        <f>COUNTIF('様式第1-6号'!I:K,E47)</f>
        <v>0</v>
      </c>
    </row>
    <row r="48" spans="1:8" ht="19.5" customHeight="1">
      <c r="A48" s="10" t="s">
        <v>95</v>
      </c>
      <c r="C48" s="5"/>
      <c r="D48" s="32"/>
      <c r="E48" s="226"/>
      <c r="H48" s="218">
        <f>COUNTIF('様式第1-6号'!I:K,E48)</f>
        <v>0</v>
      </c>
    </row>
    <row r="49" spans="1:8" ht="34.5">
      <c r="A49" s="13" t="s">
        <v>12</v>
      </c>
      <c r="B49" s="1067" t="s">
        <v>25</v>
      </c>
      <c r="C49" s="1068"/>
      <c r="D49" s="14" t="s">
        <v>14</v>
      </c>
      <c r="E49" s="219" t="s">
        <v>20</v>
      </c>
      <c r="F49" s="13" t="s">
        <v>26</v>
      </c>
      <c r="H49" s="218">
        <f>COUNTIF('様式第1-6号'!I:K,E49)</f>
        <v>0</v>
      </c>
    </row>
    <row r="50" spans="1:8" ht="18.75" customHeight="1">
      <c r="A50" s="1048" t="s">
        <v>96</v>
      </c>
      <c r="B50" s="1029" t="s">
        <v>97</v>
      </c>
      <c r="C50" s="1029" t="s">
        <v>98</v>
      </c>
      <c r="D50" s="1041" t="s">
        <v>99</v>
      </c>
      <c r="E50" s="1044">
        <v>24</v>
      </c>
      <c r="F50" s="25" t="s">
        <v>100</v>
      </c>
      <c r="H50" s="218">
        <f>COUNTIF('様式第1-6号'!I:K,E50)</f>
        <v>0</v>
      </c>
    </row>
    <row r="51" spans="1:8" ht="18.75" customHeight="1">
      <c r="A51" s="1048"/>
      <c r="B51" s="1030"/>
      <c r="C51" s="1030"/>
      <c r="D51" s="1043"/>
      <c r="E51" s="1046"/>
      <c r="F51" s="22" t="s">
        <v>101</v>
      </c>
      <c r="H51" s="218">
        <f>COUNTIF('様式第1-6号'!I:K,E51)</f>
        <v>0</v>
      </c>
    </row>
    <row r="52" spans="1:8" ht="18.75" customHeight="1">
      <c r="A52" s="1048"/>
      <c r="B52" s="1030"/>
      <c r="C52" s="1030"/>
      <c r="D52" s="1079" t="s">
        <v>102</v>
      </c>
      <c r="E52" s="1044">
        <v>25</v>
      </c>
      <c r="F52" s="25" t="s">
        <v>103</v>
      </c>
      <c r="H52" s="218">
        <f>COUNTIF('様式第1-6号'!I:K,E52)</f>
        <v>0</v>
      </c>
    </row>
    <row r="53" spans="1:8" ht="18.75" customHeight="1">
      <c r="A53" s="1048"/>
      <c r="B53" s="1030"/>
      <c r="C53" s="1030"/>
      <c r="D53" s="1080"/>
      <c r="E53" s="1046"/>
      <c r="F53" s="22" t="s">
        <v>104</v>
      </c>
      <c r="H53" s="218">
        <f>COUNTIF('様式第1-6号'!I:K,E53)</f>
        <v>0</v>
      </c>
    </row>
    <row r="54" spans="1:8" ht="18.75" customHeight="1">
      <c r="A54" s="1048"/>
      <c r="B54" s="1030"/>
      <c r="C54" s="1030"/>
      <c r="D54" s="1041" t="s">
        <v>105</v>
      </c>
      <c r="E54" s="1044">
        <v>26</v>
      </c>
      <c r="F54" s="25" t="s">
        <v>106</v>
      </c>
      <c r="H54" s="218">
        <f>COUNTIF('様式第1-6号'!I:K,E54)</f>
        <v>0</v>
      </c>
    </row>
    <row r="55" spans="1:8" ht="18.75" customHeight="1">
      <c r="A55" s="1048"/>
      <c r="B55" s="1030"/>
      <c r="C55" s="1030"/>
      <c r="D55" s="1043"/>
      <c r="E55" s="1046"/>
      <c r="F55" s="22" t="s">
        <v>107</v>
      </c>
      <c r="H55" s="218">
        <f>COUNTIF('様式第1-6号'!I:K,E55)</f>
        <v>0</v>
      </c>
    </row>
    <row r="56" spans="1:8" ht="18.75" customHeight="1">
      <c r="A56" s="1048"/>
      <c r="B56" s="1030"/>
      <c r="C56" s="1030"/>
      <c r="D56" s="1041" t="s">
        <v>108</v>
      </c>
      <c r="E56" s="1044">
        <v>27</v>
      </c>
      <c r="F56" s="25" t="s">
        <v>109</v>
      </c>
      <c r="H56" s="218">
        <f>COUNTIF('様式第1-6号'!I:K,E56)</f>
        <v>0</v>
      </c>
    </row>
    <row r="57" spans="1:8" ht="18.75" customHeight="1">
      <c r="A57" s="1048"/>
      <c r="B57" s="1030"/>
      <c r="C57" s="1031"/>
      <c r="D57" s="1043"/>
      <c r="E57" s="1046"/>
      <c r="F57" s="22" t="s">
        <v>110</v>
      </c>
      <c r="H57" s="218">
        <f>COUNTIF('様式第1-6号'!I:K,E57)</f>
        <v>0</v>
      </c>
    </row>
    <row r="58" spans="1:8" ht="18.75" customHeight="1">
      <c r="A58" s="1048"/>
      <c r="B58" s="1030"/>
      <c r="C58" s="33" t="s">
        <v>33</v>
      </c>
      <c r="D58" s="34" t="s">
        <v>34</v>
      </c>
      <c r="E58" s="225">
        <v>28</v>
      </c>
      <c r="F58" s="19" t="s">
        <v>34</v>
      </c>
      <c r="H58" s="218">
        <f>COUNTIF('様式第1-6号'!I:K,E58)</f>
        <v>0</v>
      </c>
    </row>
    <row r="59" spans="1:8" ht="18.75" customHeight="1">
      <c r="A59" s="1048"/>
      <c r="B59" s="1071" t="s">
        <v>35</v>
      </c>
      <c r="C59" s="1063"/>
      <c r="D59" s="1041" t="s">
        <v>111</v>
      </c>
      <c r="E59" s="1044">
        <v>29</v>
      </c>
      <c r="F59" s="21" t="s">
        <v>112</v>
      </c>
      <c r="H59" s="218">
        <f>COUNTIF('様式第1-6号'!I:K,E59)</f>
        <v>0</v>
      </c>
    </row>
    <row r="60" spans="1:8" ht="18.75" customHeight="1">
      <c r="A60" s="1048"/>
      <c r="B60" s="1072"/>
      <c r="C60" s="1064"/>
      <c r="D60" s="1042"/>
      <c r="E60" s="1045"/>
      <c r="F60" s="23" t="s">
        <v>113</v>
      </c>
      <c r="H60" s="218">
        <f>COUNTIF('様式第1-6号'!I:K,E60)</f>
        <v>0</v>
      </c>
    </row>
    <row r="61" spans="1:8" ht="37.5">
      <c r="A61" s="1048"/>
      <c r="B61" s="1073"/>
      <c r="C61" s="1065"/>
      <c r="D61" s="1043"/>
      <c r="E61" s="1046"/>
      <c r="F61" s="22" t="s">
        <v>114</v>
      </c>
      <c r="H61" s="218">
        <f>COUNTIF('様式第1-6号'!I:K,E61)</f>
        <v>0</v>
      </c>
    </row>
    <row r="62" spans="1:8" ht="18.75" customHeight="1">
      <c r="A62" s="1048"/>
      <c r="B62" s="1029" t="s">
        <v>37</v>
      </c>
      <c r="C62" s="1063" t="s">
        <v>115</v>
      </c>
      <c r="D62" s="1041" t="s">
        <v>116</v>
      </c>
      <c r="E62" s="1044">
        <v>30</v>
      </c>
      <c r="F62" s="21" t="s">
        <v>117</v>
      </c>
      <c r="H62" s="218">
        <f>COUNTIF('様式第1-6号'!I:K,E62)</f>
        <v>0</v>
      </c>
    </row>
    <row r="63" spans="1:8" ht="18.75" customHeight="1">
      <c r="A63" s="1048"/>
      <c r="B63" s="1030"/>
      <c r="C63" s="1064"/>
      <c r="D63" s="1042"/>
      <c r="E63" s="1045"/>
      <c r="F63" s="23" t="s">
        <v>118</v>
      </c>
      <c r="H63" s="218">
        <f>COUNTIF('様式第1-6号'!I:K,E63)</f>
        <v>0</v>
      </c>
    </row>
    <row r="64" spans="1:8" ht="18.75" customHeight="1">
      <c r="A64" s="1048"/>
      <c r="B64" s="1030"/>
      <c r="C64" s="1064"/>
      <c r="D64" s="1042"/>
      <c r="E64" s="1045"/>
      <c r="F64" s="15" t="s">
        <v>119</v>
      </c>
      <c r="H64" s="218">
        <f>COUNTIF('様式第1-6号'!I:K,E64)</f>
        <v>0</v>
      </c>
    </row>
    <row r="65" spans="1:8" ht="18.75" customHeight="1">
      <c r="A65" s="1048"/>
      <c r="B65" s="1030"/>
      <c r="C65" s="1064"/>
      <c r="D65" s="1042"/>
      <c r="E65" s="1045"/>
      <c r="F65" s="23" t="s">
        <v>120</v>
      </c>
      <c r="H65" s="218">
        <f>COUNTIF('様式第1-6号'!I:K,E65)</f>
        <v>0</v>
      </c>
    </row>
    <row r="66" spans="1:8" ht="18.75" customHeight="1">
      <c r="A66" s="1048"/>
      <c r="B66" s="1030"/>
      <c r="C66" s="1064"/>
      <c r="D66" s="1042"/>
      <c r="E66" s="1045"/>
      <c r="F66" s="23" t="s">
        <v>121</v>
      </c>
      <c r="H66" s="218">
        <f>COUNTIF('様式第1-6号'!I:K,E66)</f>
        <v>0</v>
      </c>
    </row>
    <row r="67" spans="1:8" ht="18.75" customHeight="1">
      <c r="A67" s="1048"/>
      <c r="B67" s="1030"/>
      <c r="C67" s="1064"/>
      <c r="D67" s="1042"/>
      <c r="E67" s="1045"/>
      <c r="F67" s="23" t="s">
        <v>122</v>
      </c>
      <c r="H67" s="218">
        <f>COUNTIF('様式第1-6号'!I:K,E67)</f>
        <v>0</v>
      </c>
    </row>
    <row r="68" spans="1:8" ht="18.75" customHeight="1">
      <c r="A68" s="1048"/>
      <c r="B68" s="1030"/>
      <c r="C68" s="1065"/>
      <c r="D68" s="1043"/>
      <c r="E68" s="1046"/>
      <c r="F68" s="22" t="s">
        <v>123</v>
      </c>
      <c r="H68" s="218">
        <f>COUNTIF('様式第1-6号'!I:K,E68)</f>
        <v>0</v>
      </c>
    </row>
    <row r="69" spans="1:8" ht="18.75" customHeight="1">
      <c r="A69" s="1048"/>
      <c r="B69" s="1030"/>
      <c r="C69" s="1063" t="s">
        <v>124</v>
      </c>
      <c r="D69" s="1041" t="s">
        <v>125</v>
      </c>
      <c r="E69" s="1044">
        <v>31</v>
      </c>
      <c r="F69" s="21" t="s">
        <v>126</v>
      </c>
      <c r="H69" s="218">
        <f>COUNTIF('様式第1-6号'!I:K,E69)</f>
        <v>0</v>
      </c>
    </row>
    <row r="70" spans="1:8" ht="18.75" customHeight="1">
      <c r="A70" s="1048"/>
      <c r="B70" s="1030"/>
      <c r="C70" s="1064"/>
      <c r="D70" s="1042"/>
      <c r="E70" s="1045"/>
      <c r="F70" s="23" t="s">
        <v>127</v>
      </c>
      <c r="H70" s="218">
        <f>COUNTIF('様式第1-6号'!I:K,E70)</f>
        <v>0</v>
      </c>
    </row>
    <row r="71" spans="1:8" ht="18.75" customHeight="1">
      <c r="A71" s="1048"/>
      <c r="B71" s="1030"/>
      <c r="C71" s="1064"/>
      <c r="D71" s="1042"/>
      <c r="E71" s="1045"/>
      <c r="F71" s="23" t="s">
        <v>128</v>
      </c>
      <c r="H71" s="218">
        <f>COUNTIF('様式第1-6号'!I:K,E71)</f>
        <v>0</v>
      </c>
    </row>
    <row r="72" spans="1:8" ht="18.75" customHeight="1">
      <c r="A72" s="1048"/>
      <c r="B72" s="1030"/>
      <c r="C72" s="1064"/>
      <c r="D72" s="1042"/>
      <c r="E72" s="1045"/>
      <c r="F72" s="23" t="s">
        <v>129</v>
      </c>
      <c r="H72" s="218">
        <f>COUNTIF('様式第1-6号'!I:K,E72)</f>
        <v>0</v>
      </c>
    </row>
    <row r="73" spans="1:8" ht="18.75" customHeight="1">
      <c r="A73" s="1048"/>
      <c r="B73" s="1030"/>
      <c r="C73" s="1064"/>
      <c r="D73" s="1042"/>
      <c r="E73" s="1045"/>
      <c r="F73" s="23" t="s">
        <v>130</v>
      </c>
      <c r="H73" s="218">
        <f>COUNTIF('様式第1-6号'!I:K,E73)</f>
        <v>0</v>
      </c>
    </row>
    <row r="74" spans="1:8" ht="18.75" customHeight="1">
      <c r="A74" s="1048"/>
      <c r="B74" s="1030"/>
      <c r="C74" s="1064"/>
      <c r="D74" s="1042"/>
      <c r="E74" s="1045"/>
      <c r="F74" s="23" t="s">
        <v>131</v>
      </c>
      <c r="H74" s="218">
        <f>COUNTIF('様式第1-6号'!I:K,E74)</f>
        <v>0</v>
      </c>
    </row>
    <row r="75" spans="1:8" ht="18.75" customHeight="1">
      <c r="A75" s="1048"/>
      <c r="B75" s="1030"/>
      <c r="C75" s="1064"/>
      <c r="D75" s="1042"/>
      <c r="E75" s="1045"/>
      <c r="F75" s="23" t="s">
        <v>132</v>
      </c>
      <c r="H75" s="218">
        <f>COUNTIF('様式第1-6号'!I:K,E75)</f>
        <v>0</v>
      </c>
    </row>
    <row r="76" spans="1:8" ht="18.75" customHeight="1">
      <c r="A76" s="1048"/>
      <c r="B76" s="1030"/>
      <c r="C76" s="1064"/>
      <c r="D76" s="1042"/>
      <c r="E76" s="1045"/>
      <c r="F76" s="23" t="s">
        <v>133</v>
      </c>
      <c r="H76" s="218">
        <f>COUNTIF('様式第1-6号'!I:K,E76)</f>
        <v>0</v>
      </c>
    </row>
    <row r="77" spans="1:8" ht="18.75" customHeight="1">
      <c r="A77" s="1048"/>
      <c r="B77" s="1030"/>
      <c r="C77" s="1064"/>
      <c r="D77" s="1042"/>
      <c r="E77" s="1045"/>
      <c r="F77" s="23" t="s">
        <v>134</v>
      </c>
      <c r="H77" s="218">
        <f>COUNTIF('様式第1-6号'!I:K,E77)</f>
        <v>0</v>
      </c>
    </row>
    <row r="78" spans="1:8" ht="18.75" customHeight="1">
      <c r="A78" s="1048"/>
      <c r="B78" s="1030"/>
      <c r="C78" s="1064"/>
      <c r="D78" s="1042"/>
      <c r="E78" s="1045"/>
      <c r="F78" s="23" t="s">
        <v>135</v>
      </c>
      <c r="H78" s="218">
        <f>COUNTIF('様式第1-6号'!I:K,E78)</f>
        <v>0</v>
      </c>
    </row>
    <row r="79" spans="1:8" ht="18.75" customHeight="1">
      <c r="A79" s="1048"/>
      <c r="B79" s="1030"/>
      <c r="C79" s="1064"/>
      <c r="D79" s="1042"/>
      <c r="E79" s="1045"/>
      <c r="F79" s="23" t="s">
        <v>136</v>
      </c>
      <c r="H79" s="218">
        <f>COUNTIF('様式第1-6号'!I:K,E79)</f>
        <v>0</v>
      </c>
    </row>
    <row r="80" spans="1:8" ht="18.75" customHeight="1">
      <c r="A80" s="1048"/>
      <c r="B80" s="1030"/>
      <c r="C80" s="1064"/>
      <c r="D80" s="1042"/>
      <c r="E80" s="1045"/>
      <c r="F80" s="15" t="s">
        <v>137</v>
      </c>
      <c r="H80" s="218">
        <f>COUNTIF('様式第1-6号'!I:K,E80)</f>
        <v>0</v>
      </c>
    </row>
    <row r="81" spans="1:8" ht="18.75" customHeight="1">
      <c r="A81" s="1048"/>
      <c r="B81" s="1030"/>
      <c r="C81" s="1064"/>
      <c r="D81" s="1042"/>
      <c r="E81" s="1045"/>
      <c r="F81" s="23" t="s">
        <v>138</v>
      </c>
      <c r="H81" s="218">
        <f>COUNTIF('様式第1-6号'!I:K,E81)</f>
        <v>0</v>
      </c>
    </row>
    <row r="82" spans="1:8" ht="18.75" customHeight="1">
      <c r="A82" s="1048"/>
      <c r="B82" s="1030"/>
      <c r="C82" s="1064"/>
      <c r="D82" s="1042"/>
      <c r="E82" s="1045"/>
      <c r="F82" s="23" t="s">
        <v>139</v>
      </c>
      <c r="H82" s="218">
        <f>COUNTIF('様式第1-6号'!I:K,E82)</f>
        <v>0</v>
      </c>
    </row>
    <row r="83" spans="1:8" ht="18.75" customHeight="1">
      <c r="A83" s="1048"/>
      <c r="B83" s="1030"/>
      <c r="C83" s="1064"/>
      <c r="D83" s="1042"/>
      <c r="E83" s="1045"/>
      <c r="F83" s="23" t="s">
        <v>140</v>
      </c>
      <c r="H83" s="218">
        <f>COUNTIF('様式第1-6号'!I:K,E83)</f>
        <v>0</v>
      </c>
    </row>
    <row r="84" spans="1:8" ht="18.75" customHeight="1">
      <c r="A84" s="1048"/>
      <c r="B84" s="1030"/>
      <c r="C84" s="1065"/>
      <c r="D84" s="1043"/>
      <c r="E84" s="1046"/>
      <c r="F84" s="22" t="s">
        <v>141</v>
      </c>
      <c r="H84" s="218">
        <f>COUNTIF('様式第1-6号'!I:K,E84)</f>
        <v>0</v>
      </c>
    </row>
    <row r="85" spans="1:8" ht="18.75" customHeight="1">
      <c r="A85" s="1048"/>
      <c r="B85" s="1030"/>
      <c r="C85" s="1063" t="s">
        <v>142</v>
      </c>
      <c r="D85" s="1035" t="s">
        <v>143</v>
      </c>
      <c r="E85" s="1044">
        <v>32</v>
      </c>
      <c r="F85" s="21" t="s">
        <v>144</v>
      </c>
      <c r="H85" s="218">
        <f>COUNTIF('様式第1-6号'!I:K,E85)</f>
        <v>0</v>
      </c>
    </row>
    <row r="86" spans="1:8" ht="18.75" customHeight="1">
      <c r="A86" s="1048"/>
      <c r="B86" s="1030"/>
      <c r="C86" s="1064"/>
      <c r="D86" s="1036"/>
      <c r="E86" s="1045"/>
      <c r="F86" s="23" t="s">
        <v>145</v>
      </c>
      <c r="H86" s="218">
        <f>COUNTIF('様式第1-6号'!I:K,E86)</f>
        <v>0</v>
      </c>
    </row>
    <row r="87" spans="1:8" ht="18.75" customHeight="1">
      <c r="A87" s="1048"/>
      <c r="B87" s="1030"/>
      <c r="C87" s="1064"/>
      <c r="D87" s="1036"/>
      <c r="E87" s="1045"/>
      <c r="F87" s="23" t="s">
        <v>146</v>
      </c>
      <c r="H87" s="218">
        <f>COUNTIF('様式第1-6号'!I:K,E87)</f>
        <v>0</v>
      </c>
    </row>
    <row r="88" spans="1:8" ht="18.75" customHeight="1">
      <c r="A88" s="1048"/>
      <c r="B88" s="1030"/>
      <c r="C88" s="1064"/>
      <c r="D88" s="1036"/>
      <c r="E88" s="1045"/>
      <c r="F88" s="23" t="s">
        <v>147</v>
      </c>
      <c r="H88" s="218">
        <f>COUNTIF('様式第1-6号'!I:K,E88)</f>
        <v>0</v>
      </c>
    </row>
    <row r="89" spans="1:8" ht="18.75" customHeight="1">
      <c r="A89" s="1048"/>
      <c r="B89" s="1030"/>
      <c r="C89" s="1064"/>
      <c r="D89" s="1036"/>
      <c r="E89" s="1045"/>
      <c r="F89" s="15" t="s">
        <v>148</v>
      </c>
      <c r="H89" s="218">
        <f>COUNTIF('様式第1-6号'!I:K,E89)</f>
        <v>0</v>
      </c>
    </row>
    <row r="90" spans="1:8" ht="18.75" customHeight="1">
      <c r="A90" s="1048"/>
      <c r="B90" s="1030"/>
      <c r="C90" s="1064"/>
      <c r="D90" s="1036"/>
      <c r="E90" s="1045"/>
      <c r="F90" s="23" t="s">
        <v>149</v>
      </c>
      <c r="H90" s="218">
        <f>COUNTIF('様式第1-6号'!I:K,E90)</f>
        <v>0</v>
      </c>
    </row>
    <row r="91" spans="1:8" ht="18.75" customHeight="1">
      <c r="A91" s="1048"/>
      <c r="B91" s="1030"/>
      <c r="C91" s="1064"/>
      <c r="D91" s="1036"/>
      <c r="E91" s="1045"/>
      <c r="F91" s="23" t="s">
        <v>150</v>
      </c>
      <c r="H91" s="218">
        <f>COUNTIF('様式第1-6号'!I:K,E91)</f>
        <v>0</v>
      </c>
    </row>
    <row r="92" spans="1:8" ht="18.75" customHeight="1">
      <c r="A92" s="1048"/>
      <c r="B92" s="1030"/>
      <c r="C92" s="1065"/>
      <c r="D92" s="1037"/>
      <c r="E92" s="1046"/>
      <c r="F92" s="22" t="s">
        <v>151</v>
      </c>
      <c r="H92" s="218">
        <f>COUNTIF('様式第1-6号'!I:K,E92)</f>
        <v>0</v>
      </c>
    </row>
    <row r="93" spans="1:8" ht="18.75" customHeight="1">
      <c r="A93" s="1048"/>
      <c r="B93" s="1030"/>
      <c r="C93" s="1029" t="s">
        <v>64</v>
      </c>
      <c r="D93" s="1035" t="s">
        <v>152</v>
      </c>
      <c r="E93" s="1044">
        <v>33</v>
      </c>
      <c r="F93" s="21" t="s">
        <v>153</v>
      </c>
      <c r="H93" s="218">
        <f>COUNTIF('様式第1-6号'!I:K,E93)</f>
        <v>0</v>
      </c>
    </row>
    <row r="94" spans="1:8" ht="18.75" customHeight="1">
      <c r="A94" s="1048"/>
      <c r="B94" s="1030"/>
      <c r="C94" s="1030"/>
      <c r="D94" s="1036"/>
      <c r="E94" s="1045"/>
      <c r="F94" s="23" t="s">
        <v>154</v>
      </c>
      <c r="H94" s="218">
        <f>COUNTIF('様式第1-6号'!I:K,E94)</f>
        <v>0</v>
      </c>
    </row>
    <row r="95" spans="1:8" ht="18.75" customHeight="1">
      <c r="A95" s="1048"/>
      <c r="B95" s="1030"/>
      <c r="C95" s="1030"/>
      <c r="D95" s="1036"/>
      <c r="E95" s="1045"/>
      <c r="F95" s="23" t="s">
        <v>155</v>
      </c>
      <c r="H95" s="218">
        <f>COUNTIF('様式第1-6号'!I:K,E95)</f>
        <v>0</v>
      </c>
    </row>
    <row r="96" spans="1:8" ht="18.75" customHeight="1">
      <c r="A96" s="1048"/>
      <c r="B96" s="1030"/>
      <c r="C96" s="1030"/>
      <c r="D96" s="1036"/>
      <c r="E96" s="1045"/>
      <c r="F96" s="23" t="s">
        <v>156</v>
      </c>
      <c r="H96" s="218">
        <f>COUNTIF('様式第1-6号'!I:K,E96)</f>
        <v>0</v>
      </c>
    </row>
    <row r="97" spans="1:8" ht="18.75" customHeight="1">
      <c r="A97" s="1048"/>
      <c r="B97" s="1030"/>
      <c r="C97" s="1030"/>
      <c r="D97" s="1036"/>
      <c r="E97" s="1045"/>
      <c r="F97" s="23" t="s">
        <v>157</v>
      </c>
      <c r="H97" s="218">
        <f>COUNTIF('様式第1-6号'!I:K,E97)</f>
        <v>0</v>
      </c>
    </row>
    <row r="98" spans="1:8" ht="18.75" customHeight="1">
      <c r="A98" s="1048"/>
      <c r="B98" s="1030"/>
      <c r="C98" s="1030"/>
      <c r="D98" s="1036"/>
      <c r="E98" s="1045"/>
      <c r="F98" s="23" t="s">
        <v>158</v>
      </c>
      <c r="H98" s="218">
        <f>COUNTIF('様式第1-6号'!I:K,E98)</f>
        <v>0</v>
      </c>
    </row>
    <row r="99" spans="1:8" ht="18.75" customHeight="1">
      <c r="A99" s="1048"/>
      <c r="B99" s="1030"/>
      <c r="C99" s="1030"/>
      <c r="D99" s="1036"/>
      <c r="E99" s="1045"/>
      <c r="F99" s="15" t="s">
        <v>159</v>
      </c>
      <c r="H99" s="218">
        <f>COUNTIF('様式第1-6号'!I:K,E99)</f>
        <v>0</v>
      </c>
    </row>
    <row r="100" spans="1:8" ht="18.75" customHeight="1">
      <c r="A100" s="1048"/>
      <c r="B100" s="1031"/>
      <c r="C100" s="1031"/>
      <c r="D100" s="1037"/>
      <c r="E100" s="1046"/>
      <c r="F100" s="22" t="s">
        <v>141</v>
      </c>
      <c r="H100" s="218">
        <f>COUNTIF('様式第1-6号'!I:K,E100)</f>
        <v>0</v>
      </c>
    </row>
    <row r="101" spans="1:8" ht="15" customHeight="1">
      <c r="B101" s="5"/>
      <c r="C101" s="5"/>
      <c r="D101" s="32"/>
      <c r="E101" s="227"/>
      <c r="H101" s="218">
        <f>COUNTIF('様式第1-6号'!I:K,E101)</f>
        <v>0</v>
      </c>
    </row>
    <row r="102" spans="1:8" ht="19.5" customHeight="1">
      <c r="A102" s="12" t="s">
        <v>160</v>
      </c>
      <c r="C102" s="5"/>
      <c r="D102" s="35"/>
      <c r="E102" s="226"/>
      <c r="H102" s="218">
        <f>COUNTIF('様式第1-6号'!I:K,E102)</f>
        <v>0</v>
      </c>
    </row>
    <row r="103" spans="1:8" ht="19.5" customHeight="1">
      <c r="A103" s="1050" t="s">
        <v>12</v>
      </c>
      <c r="B103" s="1053" t="s">
        <v>25</v>
      </c>
      <c r="C103" s="1047"/>
      <c r="D103" s="1051" t="s">
        <v>161</v>
      </c>
      <c r="E103" s="1061" t="s">
        <v>20</v>
      </c>
      <c r="F103" s="1050" t="s">
        <v>26</v>
      </c>
      <c r="H103" s="218">
        <f>COUNTIF('様式第1-6号'!I:K,E103)</f>
        <v>0</v>
      </c>
    </row>
    <row r="104" spans="1:8" ht="19.5" customHeight="1">
      <c r="A104" s="1050"/>
      <c r="B104" s="36"/>
      <c r="C104" s="14" t="s">
        <v>162</v>
      </c>
      <c r="D104" s="1066"/>
      <c r="E104" s="1062"/>
      <c r="F104" s="1050"/>
      <c r="H104" s="218">
        <f>COUNTIF('様式第1-6号'!I:K,E104)</f>
        <v>0</v>
      </c>
    </row>
    <row r="105" spans="1:8" ht="18.75" customHeight="1">
      <c r="A105" s="1048" t="s">
        <v>96</v>
      </c>
      <c r="B105" s="1049" t="s">
        <v>33</v>
      </c>
      <c r="C105" s="6" t="s">
        <v>163</v>
      </c>
      <c r="D105" s="33" t="s">
        <v>164</v>
      </c>
      <c r="E105" s="225">
        <v>34</v>
      </c>
      <c r="F105" s="31" t="s">
        <v>165</v>
      </c>
      <c r="H105" s="218">
        <f>COUNTIF('様式第1-6号'!I:K,E105)</f>
        <v>0</v>
      </c>
    </row>
    <row r="106" spans="1:8" ht="18.75" customHeight="1">
      <c r="A106" s="1048"/>
      <c r="B106" s="1049"/>
      <c r="C106" s="1029" t="s">
        <v>166</v>
      </c>
      <c r="D106" s="1041" t="s">
        <v>167</v>
      </c>
      <c r="E106" s="1044">
        <v>35</v>
      </c>
      <c r="F106" s="37" t="s">
        <v>168</v>
      </c>
      <c r="H106" s="218">
        <f>COUNTIF('様式第1-6号'!I:K,E106)</f>
        <v>0</v>
      </c>
    </row>
    <row r="107" spans="1:8" ht="18.75" customHeight="1">
      <c r="A107" s="1048"/>
      <c r="B107" s="1049"/>
      <c r="C107" s="1031"/>
      <c r="D107" s="1043"/>
      <c r="E107" s="1046"/>
      <c r="F107" s="38" t="s">
        <v>169</v>
      </c>
      <c r="H107" s="218">
        <f>COUNTIF('様式第1-6号'!I:K,E107)</f>
        <v>0</v>
      </c>
    </row>
    <row r="108" spans="1:8" ht="38.25" customHeight="1">
      <c r="A108" s="1048"/>
      <c r="B108" s="1049"/>
      <c r="C108" s="6" t="s">
        <v>170</v>
      </c>
      <c r="D108" s="33" t="s">
        <v>171</v>
      </c>
      <c r="E108" s="225">
        <v>36</v>
      </c>
      <c r="F108" s="19" t="s">
        <v>172</v>
      </c>
      <c r="H108" s="218">
        <f>COUNTIF('様式第1-6号'!I:K,E108)</f>
        <v>0</v>
      </c>
    </row>
    <row r="109" spans="1:8" ht="18.75" customHeight="1">
      <c r="A109" s="1048"/>
      <c r="B109" s="1049"/>
      <c r="C109" s="1029" t="s">
        <v>173</v>
      </c>
      <c r="D109" s="1041" t="s">
        <v>174</v>
      </c>
      <c r="E109" s="1044">
        <v>37</v>
      </c>
      <c r="F109" s="37" t="s">
        <v>175</v>
      </c>
      <c r="H109" s="218">
        <f>COUNTIF('様式第1-6号'!I:K,E109)</f>
        <v>0</v>
      </c>
    </row>
    <row r="110" spans="1:8" ht="18.75" customHeight="1">
      <c r="A110" s="1048"/>
      <c r="B110" s="1049"/>
      <c r="C110" s="1031"/>
      <c r="D110" s="1043"/>
      <c r="E110" s="1046"/>
      <c r="F110" s="38" t="s">
        <v>176</v>
      </c>
      <c r="H110" s="218">
        <f>COUNTIF('様式第1-6号'!I:K,E110)</f>
        <v>0</v>
      </c>
    </row>
    <row r="111" spans="1:8" ht="18" customHeight="1">
      <c r="A111" s="1048"/>
      <c r="B111" s="1049"/>
      <c r="C111" s="6" t="s">
        <v>177</v>
      </c>
      <c r="D111" s="33" t="s">
        <v>178</v>
      </c>
      <c r="E111" s="225">
        <v>38</v>
      </c>
      <c r="F111" s="39" t="s">
        <v>179</v>
      </c>
      <c r="H111" s="218">
        <f>COUNTIF('様式第1-6号'!I:K,E111)</f>
        <v>0</v>
      </c>
    </row>
    <row r="112" spans="1:8" ht="18" customHeight="1">
      <c r="A112" s="1048"/>
      <c r="B112" s="1049" t="s">
        <v>37</v>
      </c>
      <c r="C112" s="1032" t="s">
        <v>163</v>
      </c>
      <c r="D112" s="33" t="s">
        <v>180</v>
      </c>
      <c r="E112" s="225">
        <v>39</v>
      </c>
      <c r="F112" s="31" t="s">
        <v>181</v>
      </c>
      <c r="H112" s="218">
        <f>COUNTIF('様式第1-6号'!I:K,E112)</f>
        <v>0</v>
      </c>
    </row>
    <row r="113" spans="1:8" ht="18" customHeight="1">
      <c r="A113" s="1048"/>
      <c r="B113" s="1049"/>
      <c r="C113" s="1033"/>
      <c r="D113" s="33" t="s">
        <v>182</v>
      </c>
      <c r="E113" s="225">
        <v>40</v>
      </c>
      <c r="F113" s="40" t="s">
        <v>183</v>
      </c>
      <c r="H113" s="218">
        <f>COUNTIF('様式第1-6号'!I:K,E113)</f>
        <v>0</v>
      </c>
    </row>
    <row r="114" spans="1:8" ht="18" customHeight="1">
      <c r="A114" s="1048"/>
      <c r="B114" s="1049"/>
      <c r="C114" s="1033"/>
      <c r="D114" s="1041" t="s">
        <v>184</v>
      </c>
      <c r="E114" s="1044">
        <v>41</v>
      </c>
      <c r="F114" s="37" t="s">
        <v>185</v>
      </c>
      <c r="H114" s="218">
        <f>COUNTIF('様式第1-6号'!I:K,E114)</f>
        <v>0</v>
      </c>
    </row>
    <row r="115" spans="1:8" ht="18" customHeight="1">
      <c r="A115" s="1048"/>
      <c r="B115" s="1049"/>
      <c r="C115" s="1033"/>
      <c r="D115" s="1042"/>
      <c r="E115" s="1045"/>
      <c r="F115" s="41" t="s">
        <v>186</v>
      </c>
      <c r="H115" s="218">
        <f>COUNTIF('様式第1-6号'!I:K,E115)</f>
        <v>0</v>
      </c>
    </row>
    <row r="116" spans="1:8" ht="18" customHeight="1">
      <c r="A116" s="1048"/>
      <c r="B116" s="1049"/>
      <c r="C116" s="1033"/>
      <c r="D116" s="1042"/>
      <c r="E116" s="1045"/>
      <c r="F116" s="41" t="s">
        <v>187</v>
      </c>
      <c r="H116" s="218">
        <f>COUNTIF('様式第1-6号'!I:K,E116)</f>
        <v>0</v>
      </c>
    </row>
    <row r="117" spans="1:8" ht="18" customHeight="1">
      <c r="A117" s="1048"/>
      <c r="B117" s="1049"/>
      <c r="C117" s="1033"/>
      <c r="D117" s="1042"/>
      <c r="E117" s="1045"/>
      <c r="F117" s="41" t="s">
        <v>188</v>
      </c>
      <c r="H117" s="218">
        <f>COUNTIF('様式第1-6号'!I:K,E117)</f>
        <v>0</v>
      </c>
    </row>
    <row r="118" spans="1:8" ht="18" customHeight="1">
      <c r="A118" s="1048"/>
      <c r="B118" s="1049"/>
      <c r="C118" s="1034"/>
      <c r="D118" s="1043"/>
      <c r="E118" s="1046"/>
      <c r="F118" s="38" t="s">
        <v>189</v>
      </c>
      <c r="H118" s="218">
        <f>COUNTIF('様式第1-6号'!I:K,E118)</f>
        <v>0</v>
      </c>
    </row>
    <row r="119" spans="1:8" ht="18" customHeight="1">
      <c r="A119" s="1048"/>
      <c r="B119" s="1049"/>
      <c r="C119" s="1032" t="s">
        <v>190</v>
      </c>
      <c r="D119" s="33" t="s">
        <v>191</v>
      </c>
      <c r="E119" s="225">
        <v>42</v>
      </c>
      <c r="F119" s="31" t="s">
        <v>192</v>
      </c>
      <c r="H119" s="218">
        <f>COUNTIF('様式第1-6号'!I:K,E119)</f>
        <v>0</v>
      </c>
    </row>
    <row r="120" spans="1:8" ht="18" customHeight="1">
      <c r="A120" s="1048"/>
      <c r="B120" s="1049"/>
      <c r="C120" s="1033"/>
      <c r="D120" s="1041" t="s">
        <v>193</v>
      </c>
      <c r="E120" s="1044">
        <v>43</v>
      </c>
      <c r="F120" s="37" t="s">
        <v>194</v>
      </c>
      <c r="H120" s="218">
        <f>COUNTIF('様式第1-6号'!I:K,E120)</f>
        <v>0</v>
      </c>
    </row>
    <row r="121" spans="1:8" ht="18" customHeight="1">
      <c r="A121" s="1048"/>
      <c r="B121" s="1049"/>
      <c r="C121" s="1033"/>
      <c r="D121" s="1042"/>
      <c r="E121" s="1045"/>
      <c r="F121" s="42" t="s">
        <v>195</v>
      </c>
      <c r="H121" s="218">
        <f>COUNTIF('様式第1-6号'!I:K,E121)</f>
        <v>0</v>
      </c>
    </row>
    <row r="122" spans="1:8" ht="18" customHeight="1">
      <c r="A122" s="1048"/>
      <c r="B122" s="1049"/>
      <c r="C122" s="1033"/>
      <c r="D122" s="1043"/>
      <c r="E122" s="1046"/>
      <c r="F122" s="38" t="s">
        <v>196</v>
      </c>
      <c r="H122" s="218">
        <f>COUNTIF('様式第1-6号'!I:K,E122)</f>
        <v>0</v>
      </c>
    </row>
    <row r="123" spans="1:8" ht="18" customHeight="1">
      <c r="A123" s="1048"/>
      <c r="B123" s="1049"/>
      <c r="C123" s="1033"/>
      <c r="D123" s="1041" t="s">
        <v>197</v>
      </c>
      <c r="E123" s="1044">
        <v>44</v>
      </c>
      <c r="F123" s="37" t="s">
        <v>198</v>
      </c>
      <c r="H123" s="218">
        <f>COUNTIF('様式第1-6号'!I:K,E123)</f>
        <v>0</v>
      </c>
    </row>
    <row r="124" spans="1:8" ht="18" customHeight="1">
      <c r="A124" s="1048"/>
      <c r="B124" s="1049"/>
      <c r="C124" s="1033"/>
      <c r="D124" s="1042"/>
      <c r="E124" s="1045"/>
      <c r="F124" s="41" t="s">
        <v>199</v>
      </c>
      <c r="H124" s="218">
        <f>COUNTIF('様式第1-6号'!I:K,E124)</f>
        <v>0</v>
      </c>
    </row>
    <row r="125" spans="1:8" ht="18" customHeight="1">
      <c r="A125" s="1048"/>
      <c r="B125" s="1049"/>
      <c r="C125" s="1033"/>
      <c r="D125" s="1042"/>
      <c r="E125" s="1045"/>
      <c r="F125" s="41" t="s">
        <v>200</v>
      </c>
      <c r="H125" s="218">
        <f>COUNTIF('様式第1-6号'!I:K,E125)</f>
        <v>0</v>
      </c>
    </row>
    <row r="126" spans="1:8" ht="18" customHeight="1">
      <c r="A126" s="1048"/>
      <c r="B126" s="1049"/>
      <c r="C126" s="1033"/>
      <c r="D126" s="1042"/>
      <c r="E126" s="1045"/>
      <c r="F126" s="41" t="s">
        <v>201</v>
      </c>
      <c r="H126" s="218">
        <f>COUNTIF('様式第1-6号'!I:K,E126)</f>
        <v>0</v>
      </c>
    </row>
    <row r="127" spans="1:8" ht="18" customHeight="1">
      <c r="A127" s="1048"/>
      <c r="B127" s="1049"/>
      <c r="C127" s="1034"/>
      <c r="D127" s="1043"/>
      <c r="E127" s="1046"/>
      <c r="F127" s="38" t="s">
        <v>202</v>
      </c>
      <c r="H127" s="218">
        <f>COUNTIF('様式第1-6号'!I:K,E127)</f>
        <v>0</v>
      </c>
    </row>
    <row r="128" spans="1:8" ht="18" customHeight="1">
      <c r="A128" s="1048"/>
      <c r="B128" s="1049"/>
      <c r="C128" s="1032" t="s">
        <v>170</v>
      </c>
      <c r="D128" s="1041" t="s">
        <v>203</v>
      </c>
      <c r="E128" s="1044">
        <v>45</v>
      </c>
      <c r="F128" s="37" t="s">
        <v>204</v>
      </c>
      <c r="H128" s="218">
        <f>COUNTIF('様式第1-6号'!I:K,E128)</f>
        <v>0</v>
      </c>
    </row>
    <row r="129" spans="1:8" ht="18" customHeight="1">
      <c r="A129" s="1048"/>
      <c r="B129" s="1049"/>
      <c r="C129" s="1033"/>
      <c r="D129" s="1043"/>
      <c r="E129" s="1046"/>
      <c r="F129" s="40" t="s">
        <v>205</v>
      </c>
      <c r="H129" s="218">
        <f>COUNTIF('様式第1-6号'!I:K,E129)</f>
        <v>0</v>
      </c>
    </row>
    <row r="130" spans="1:8" ht="18" customHeight="1">
      <c r="A130" s="1048"/>
      <c r="B130" s="1049"/>
      <c r="C130" s="1033"/>
      <c r="D130" s="33" t="s">
        <v>206</v>
      </c>
      <c r="E130" s="225">
        <v>46</v>
      </c>
      <c r="F130" s="31" t="s">
        <v>207</v>
      </c>
      <c r="H130" s="218">
        <f>COUNTIF('様式第1-6号'!I:K,E130)</f>
        <v>0</v>
      </c>
    </row>
    <row r="131" spans="1:8" ht="18" customHeight="1">
      <c r="A131" s="1048"/>
      <c r="B131" s="1049"/>
      <c r="C131" s="1033"/>
      <c r="D131" s="1041" t="s">
        <v>208</v>
      </c>
      <c r="E131" s="1044">
        <v>47</v>
      </c>
      <c r="F131" s="37" t="s">
        <v>209</v>
      </c>
      <c r="H131" s="218">
        <f>COUNTIF('様式第1-6号'!I:K,E131)</f>
        <v>0</v>
      </c>
    </row>
    <row r="132" spans="1:8" ht="18" customHeight="1">
      <c r="A132" s="1048"/>
      <c r="B132" s="1049"/>
      <c r="C132" s="1033"/>
      <c r="D132" s="1042"/>
      <c r="E132" s="1045"/>
      <c r="F132" s="41" t="s">
        <v>210</v>
      </c>
      <c r="H132" s="218">
        <f>COUNTIF('様式第1-6号'!I:K,E132)</f>
        <v>0</v>
      </c>
    </row>
    <row r="133" spans="1:8" ht="18" customHeight="1">
      <c r="A133" s="1048"/>
      <c r="B133" s="1049"/>
      <c r="C133" s="1034"/>
      <c r="D133" s="1043"/>
      <c r="E133" s="1046"/>
      <c r="F133" s="38" t="s">
        <v>211</v>
      </c>
      <c r="H133" s="218">
        <f>COUNTIF('様式第1-6号'!I:K,E133)</f>
        <v>0</v>
      </c>
    </row>
    <row r="134" spans="1:8" ht="18" customHeight="1">
      <c r="A134" s="1048"/>
      <c r="B134" s="1049"/>
      <c r="C134" s="1032" t="s">
        <v>173</v>
      </c>
      <c r="D134" s="33" t="s">
        <v>212</v>
      </c>
      <c r="E134" s="225">
        <v>48</v>
      </c>
      <c r="F134" s="31" t="s">
        <v>213</v>
      </c>
      <c r="H134" s="218">
        <f>COUNTIF('様式第1-6号'!I:K,E134)</f>
        <v>0</v>
      </c>
    </row>
    <row r="135" spans="1:8" ht="18" customHeight="1">
      <c r="A135" s="1048"/>
      <c r="B135" s="1049"/>
      <c r="C135" s="1033"/>
      <c r="D135" s="1041" t="s">
        <v>214</v>
      </c>
      <c r="E135" s="1044">
        <v>49</v>
      </c>
      <c r="F135" s="37" t="s">
        <v>215</v>
      </c>
      <c r="H135" s="218">
        <f>COUNTIF('様式第1-6号'!I:K,E135)</f>
        <v>0</v>
      </c>
    </row>
    <row r="136" spans="1:8" ht="18" customHeight="1">
      <c r="A136" s="1048"/>
      <c r="B136" s="1049"/>
      <c r="C136" s="1034"/>
      <c r="D136" s="1043"/>
      <c r="E136" s="1046"/>
      <c r="F136" s="38" t="s">
        <v>216</v>
      </c>
      <c r="H136" s="218">
        <f>COUNTIF('様式第1-6号'!I:K,E136)</f>
        <v>0</v>
      </c>
    </row>
    <row r="137" spans="1:8" ht="18" customHeight="1">
      <c r="A137" s="1048"/>
      <c r="B137" s="1049"/>
      <c r="C137" s="17" t="s">
        <v>177</v>
      </c>
      <c r="D137" s="33" t="s">
        <v>217</v>
      </c>
      <c r="E137" s="225">
        <v>50</v>
      </c>
      <c r="F137" s="31" t="s">
        <v>218</v>
      </c>
      <c r="H137" s="218">
        <f>COUNTIF('様式第1-6号'!I:K,E137)</f>
        <v>0</v>
      </c>
    </row>
    <row r="138" spans="1:8" ht="18" customHeight="1">
      <c r="A138" s="1048"/>
      <c r="B138" s="1055" t="s">
        <v>219</v>
      </c>
      <c r="C138" s="1056"/>
      <c r="D138" s="1035" t="s">
        <v>220</v>
      </c>
      <c r="E138" s="1044">
        <v>51</v>
      </c>
      <c r="F138" s="37" t="s">
        <v>221</v>
      </c>
      <c r="H138" s="218">
        <f>COUNTIF('様式第1-6号'!I:K,E138)</f>
        <v>0</v>
      </c>
    </row>
    <row r="139" spans="1:8" ht="18" customHeight="1">
      <c r="A139" s="1048"/>
      <c r="B139" s="1057"/>
      <c r="C139" s="1058"/>
      <c r="D139" s="1036"/>
      <c r="E139" s="1045"/>
      <c r="F139" s="41" t="s">
        <v>222</v>
      </c>
      <c r="H139" s="218">
        <f>COUNTIF('様式第1-6号'!I:K,E139)</f>
        <v>0</v>
      </c>
    </row>
    <row r="140" spans="1:8" ht="18" customHeight="1">
      <c r="A140" s="1048"/>
      <c r="B140" s="1057"/>
      <c r="C140" s="1058"/>
      <c r="D140" s="1036"/>
      <c r="E140" s="1045"/>
      <c r="F140" s="41" t="s">
        <v>223</v>
      </c>
      <c r="H140" s="218">
        <f>COUNTIF('様式第1-6号'!I:K,E140)</f>
        <v>0</v>
      </c>
    </row>
    <row r="141" spans="1:8" ht="18" customHeight="1">
      <c r="A141" s="1048"/>
      <c r="B141" s="1057"/>
      <c r="C141" s="1058"/>
      <c r="D141" s="1036"/>
      <c r="E141" s="1045"/>
      <c r="F141" s="41" t="s">
        <v>224</v>
      </c>
      <c r="H141" s="218">
        <f>COUNTIF('様式第1-6号'!I:K,E141)</f>
        <v>0</v>
      </c>
    </row>
    <row r="142" spans="1:8" ht="18" customHeight="1">
      <c r="A142" s="1048"/>
      <c r="B142" s="1057"/>
      <c r="C142" s="1058"/>
      <c r="D142" s="1036"/>
      <c r="E142" s="1045"/>
      <c r="F142" s="41" t="s">
        <v>225</v>
      </c>
      <c r="H142" s="218">
        <f>COUNTIF('様式第1-6号'!I:K,E142)</f>
        <v>0</v>
      </c>
    </row>
    <row r="143" spans="1:8" ht="18" customHeight="1">
      <c r="A143" s="1048"/>
      <c r="B143" s="1059"/>
      <c r="C143" s="1060"/>
      <c r="D143" s="1037"/>
      <c r="E143" s="1046"/>
      <c r="F143" s="38" t="s">
        <v>226</v>
      </c>
      <c r="H143" s="218">
        <f>COUNTIF('様式第1-6号'!I:K,E143)</f>
        <v>0</v>
      </c>
    </row>
    <row r="144" spans="1:8" ht="15" customHeight="1">
      <c r="B144" s="5"/>
      <c r="C144" s="5"/>
      <c r="D144" s="32"/>
      <c r="E144" s="227"/>
      <c r="H144" s="218">
        <f>COUNTIF('様式第1-6号'!I:K,E144)</f>
        <v>0</v>
      </c>
    </row>
    <row r="145" spans="1:8" ht="19.5" customHeight="1">
      <c r="A145" s="12" t="s">
        <v>227</v>
      </c>
      <c r="C145" s="43"/>
      <c r="D145" s="32"/>
      <c r="E145" s="227"/>
      <c r="H145" s="218">
        <f>COUNTIF('様式第1-6号'!I:K,E145)</f>
        <v>0</v>
      </c>
    </row>
    <row r="146" spans="1:8" s="46" customFormat="1" ht="19.5" customHeight="1">
      <c r="A146" s="44" t="s">
        <v>12</v>
      </c>
      <c r="B146" s="1047" t="s">
        <v>25</v>
      </c>
      <c r="C146" s="1047"/>
      <c r="D146" s="45" t="s">
        <v>161</v>
      </c>
      <c r="E146" s="219" t="s">
        <v>20</v>
      </c>
      <c r="F146" s="44" t="s">
        <v>26</v>
      </c>
      <c r="H146" s="218">
        <f>COUNTIF('様式第1-6号'!I:K,E146)</f>
        <v>0</v>
      </c>
    </row>
    <row r="147" spans="1:8" s="46" customFormat="1" ht="18" customHeight="1">
      <c r="A147" s="1048" t="s">
        <v>96</v>
      </c>
      <c r="B147" s="1049" t="s">
        <v>228</v>
      </c>
      <c r="C147" s="1049"/>
      <c r="D147" s="6" t="s">
        <v>229</v>
      </c>
      <c r="E147" s="225">
        <v>52</v>
      </c>
      <c r="F147" s="31" t="s">
        <v>230</v>
      </c>
      <c r="H147" s="218">
        <f>COUNTIF('様式第1-6号'!I:K,E147)</f>
        <v>0</v>
      </c>
    </row>
    <row r="148" spans="1:8" s="46" customFormat="1" ht="18" customHeight="1">
      <c r="A148" s="1048"/>
      <c r="B148" s="1049"/>
      <c r="C148" s="1049"/>
      <c r="D148" s="268" t="s">
        <v>752</v>
      </c>
      <c r="E148" s="225">
        <v>53</v>
      </c>
      <c r="F148" s="31" t="s">
        <v>231</v>
      </c>
      <c r="H148" s="218">
        <f>COUNTIF('様式第1-6号'!I:K,E148)</f>
        <v>0</v>
      </c>
    </row>
    <row r="149" spans="1:8" s="46" customFormat="1" ht="18" customHeight="1">
      <c r="A149" s="1048"/>
      <c r="B149" s="1049"/>
      <c r="C149" s="1049"/>
      <c r="D149" s="6" t="s">
        <v>232</v>
      </c>
      <c r="E149" s="225">
        <v>54</v>
      </c>
      <c r="F149" s="31" t="s">
        <v>233</v>
      </c>
      <c r="H149" s="218">
        <f>COUNTIF('様式第1-6号'!I:K,E149)</f>
        <v>0</v>
      </c>
    </row>
    <row r="150" spans="1:8" s="46" customFormat="1" ht="18" customHeight="1">
      <c r="A150" s="1048"/>
      <c r="B150" s="1049"/>
      <c r="C150" s="1049"/>
      <c r="D150" s="6" t="s">
        <v>234</v>
      </c>
      <c r="E150" s="225">
        <v>55</v>
      </c>
      <c r="F150" s="31" t="s">
        <v>235</v>
      </c>
      <c r="H150" s="218">
        <f>COUNTIF('様式第1-6号'!I:K,E150)</f>
        <v>0</v>
      </c>
    </row>
    <row r="151" spans="1:8" s="46" customFormat="1" ht="18" customHeight="1">
      <c r="A151" s="1048"/>
      <c r="B151" s="1049"/>
      <c r="C151" s="1049"/>
      <c r="D151" s="6" t="s">
        <v>236</v>
      </c>
      <c r="E151" s="225">
        <v>56</v>
      </c>
      <c r="F151" s="31" t="s">
        <v>237</v>
      </c>
      <c r="H151" s="218">
        <f>COUNTIF('様式第1-6号'!I:K,E151)</f>
        <v>0</v>
      </c>
    </row>
    <row r="152" spans="1:8" s="46" customFormat="1" ht="18" customHeight="1">
      <c r="A152" s="1048"/>
      <c r="B152" s="1049"/>
      <c r="C152" s="1049"/>
      <c r="D152" s="268" t="s">
        <v>696</v>
      </c>
      <c r="E152" s="225">
        <v>57</v>
      </c>
      <c r="F152" s="31" t="s">
        <v>238</v>
      </c>
      <c r="H152" s="218">
        <f>COUNTIF('様式第1-6号'!I:K,E152)</f>
        <v>0</v>
      </c>
    </row>
    <row r="153" spans="1:8" s="46" customFormat="1" ht="38.25" customHeight="1">
      <c r="A153" s="1048"/>
      <c r="B153" s="1049"/>
      <c r="C153" s="1049"/>
      <c r="D153" s="6" t="s">
        <v>239</v>
      </c>
      <c r="E153" s="225">
        <v>58</v>
      </c>
      <c r="F153" s="31" t="s">
        <v>240</v>
      </c>
      <c r="H153" s="218">
        <f>COUNTIF('様式第1-6号'!I:K,E153)</f>
        <v>0</v>
      </c>
    </row>
    <row r="154" spans="1:8" s="46" customFormat="1" ht="18" customHeight="1">
      <c r="A154" s="1048"/>
      <c r="B154" s="1049"/>
      <c r="C154" s="1049"/>
      <c r="D154" s="6" t="s">
        <v>241</v>
      </c>
      <c r="E154" s="225">
        <v>59</v>
      </c>
      <c r="F154" s="31" t="s">
        <v>241</v>
      </c>
      <c r="H154" s="218">
        <f>COUNTIF('様式第1-6号'!I:K,E154)</f>
        <v>0</v>
      </c>
    </row>
    <row r="155" spans="1:8" s="46" customFormat="1" ht="18" customHeight="1">
      <c r="A155" s="1048"/>
      <c r="B155" s="1049"/>
      <c r="C155" s="1049"/>
      <c r="D155" s="6" t="s">
        <v>753</v>
      </c>
      <c r="E155" s="225">
        <v>60</v>
      </c>
      <c r="F155" s="31" t="s">
        <v>221</v>
      </c>
      <c r="H155" s="218">
        <f>COUNTIF('様式第1-6号'!I:K,E155)</f>
        <v>1</v>
      </c>
    </row>
    <row r="156" spans="1:8" ht="15" customHeight="1">
      <c r="B156" s="5"/>
      <c r="C156" s="5"/>
      <c r="D156" s="32"/>
      <c r="E156" s="226"/>
      <c r="H156" s="218">
        <f>COUNTIF('様式第1-6号'!I:K,E156)</f>
        <v>0</v>
      </c>
    </row>
    <row r="157" spans="1:8" ht="19.5" customHeight="1">
      <c r="A157" s="8" t="s">
        <v>242</v>
      </c>
      <c r="C157" s="5"/>
      <c r="D157" s="32"/>
      <c r="E157" s="226"/>
      <c r="H157" s="218">
        <f>COUNTIF('様式第1-6号'!I:K,E157)</f>
        <v>0</v>
      </c>
    </row>
    <row r="158" spans="1:8" ht="8.25" customHeight="1">
      <c r="B158" s="5"/>
      <c r="C158" s="5"/>
      <c r="D158" s="32"/>
      <c r="E158" s="226"/>
      <c r="H158" s="218">
        <f>COUNTIF('様式第1-6号'!I:K,E158)</f>
        <v>0</v>
      </c>
    </row>
    <row r="159" spans="1:8" ht="19.5" customHeight="1">
      <c r="A159" s="1050" t="s">
        <v>12</v>
      </c>
      <c r="B159" s="1051" t="s">
        <v>13</v>
      </c>
      <c r="C159" s="1052"/>
      <c r="D159" s="1053" t="s">
        <v>14</v>
      </c>
      <c r="E159" s="1061" t="s">
        <v>20</v>
      </c>
      <c r="F159" s="1026" t="s">
        <v>26</v>
      </c>
      <c r="H159" s="218">
        <f>COUNTIF('様式第1-6号'!I:K,E159)</f>
        <v>0</v>
      </c>
    </row>
    <row r="160" spans="1:8" ht="19.5" customHeight="1">
      <c r="A160" s="1050"/>
      <c r="B160" s="47"/>
      <c r="C160" s="14" t="s">
        <v>243</v>
      </c>
      <c r="D160" s="1054"/>
      <c r="E160" s="1062"/>
      <c r="F160" s="1027"/>
      <c r="H160" s="218">
        <f>COUNTIF('様式第1-6号'!I:K,E160)</f>
        <v>0</v>
      </c>
    </row>
    <row r="161" spans="1:8" ht="19.5" customHeight="1">
      <c r="A161" s="1028" t="s">
        <v>244</v>
      </c>
      <c r="B161" s="1029" t="s">
        <v>37</v>
      </c>
      <c r="C161" s="1032" t="s">
        <v>124</v>
      </c>
      <c r="D161" s="1035" t="s">
        <v>245</v>
      </c>
      <c r="E161" s="1038">
        <v>61</v>
      </c>
      <c r="F161" s="37" t="s">
        <v>246</v>
      </c>
      <c r="H161" s="218">
        <f>COUNTIF('様式第1-6号'!I:K,E161)</f>
        <v>0</v>
      </c>
    </row>
    <row r="162" spans="1:8" ht="19.5" customHeight="1">
      <c r="A162" s="1028"/>
      <c r="B162" s="1030"/>
      <c r="C162" s="1033"/>
      <c r="D162" s="1036"/>
      <c r="E162" s="1039"/>
      <c r="F162" s="41" t="s">
        <v>247</v>
      </c>
      <c r="H162" s="218">
        <f>COUNTIF('様式第1-6号'!I:K,E162)</f>
        <v>0</v>
      </c>
    </row>
    <row r="163" spans="1:8" ht="19.5" customHeight="1">
      <c r="A163" s="1028"/>
      <c r="B163" s="1030"/>
      <c r="C163" s="1033"/>
      <c r="D163" s="1036"/>
      <c r="E163" s="1039"/>
      <c r="F163" s="41" t="s">
        <v>248</v>
      </c>
      <c r="H163" s="218">
        <f>COUNTIF('様式第1-6号'!I:K,E163)</f>
        <v>0</v>
      </c>
    </row>
    <row r="164" spans="1:8" ht="19.5" customHeight="1">
      <c r="A164" s="1028"/>
      <c r="B164" s="1030"/>
      <c r="C164" s="1033"/>
      <c r="D164" s="1036"/>
      <c r="E164" s="1039"/>
      <c r="F164" s="41" t="s">
        <v>249</v>
      </c>
      <c r="H164" s="218">
        <f>COUNTIF('様式第1-6号'!I:K,E164)</f>
        <v>0</v>
      </c>
    </row>
    <row r="165" spans="1:8" ht="19.5" customHeight="1">
      <c r="A165" s="1028"/>
      <c r="B165" s="1030"/>
      <c r="C165" s="1033"/>
      <c r="D165" s="1036"/>
      <c r="E165" s="1039"/>
      <c r="F165" s="42" t="s">
        <v>250</v>
      </c>
      <c r="H165" s="218">
        <f>COUNTIF('様式第1-6号'!I:K,E165)</f>
        <v>0</v>
      </c>
    </row>
    <row r="166" spans="1:8" ht="19.5" customHeight="1">
      <c r="A166" s="1028"/>
      <c r="B166" s="1030"/>
      <c r="C166" s="1033"/>
      <c r="D166" s="1036"/>
      <c r="E166" s="1039"/>
      <c r="F166" s="41" t="s">
        <v>251</v>
      </c>
      <c r="H166" s="218">
        <f>COUNTIF('様式第1-6号'!I:K,E166)</f>
        <v>0</v>
      </c>
    </row>
    <row r="167" spans="1:8" ht="19.5" customHeight="1">
      <c r="A167" s="1028"/>
      <c r="B167" s="1030"/>
      <c r="C167" s="1033"/>
      <c r="D167" s="1037"/>
      <c r="E167" s="1040"/>
      <c r="F167" s="38" t="s">
        <v>252</v>
      </c>
      <c r="H167" s="218">
        <f>COUNTIF('様式第1-6号'!I:K,E167)</f>
        <v>0</v>
      </c>
    </row>
    <row r="168" spans="1:8" ht="19.5" customHeight="1">
      <c r="A168" s="1028"/>
      <c r="B168" s="1030"/>
      <c r="C168" s="1033"/>
      <c r="D168" s="1041" t="s">
        <v>253</v>
      </c>
      <c r="E168" s="1038">
        <v>62</v>
      </c>
      <c r="F168" s="37" t="s">
        <v>254</v>
      </c>
      <c r="H168" s="218">
        <f>COUNTIF('様式第1-6号'!I:K,E168)</f>
        <v>0</v>
      </c>
    </row>
    <row r="169" spans="1:8" ht="19.5" customHeight="1">
      <c r="A169" s="1028"/>
      <c r="B169" s="1030"/>
      <c r="C169" s="1033"/>
      <c r="D169" s="1042"/>
      <c r="E169" s="1039"/>
      <c r="F169" s="48" t="s">
        <v>255</v>
      </c>
      <c r="H169" s="218">
        <f>COUNTIF('様式第1-6号'!I:K,E169)</f>
        <v>0</v>
      </c>
    </row>
    <row r="170" spans="1:8" ht="19.5" customHeight="1">
      <c r="A170" s="1028"/>
      <c r="B170" s="1030"/>
      <c r="C170" s="1033"/>
      <c r="D170" s="1042"/>
      <c r="E170" s="1039"/>
      <c r="F170" s="41" t="s">
        <v>256</v>
      </c>
      <c r="H170" s="218">
        <f>COUNTIF('様式第1-6号'!I:K,E170)</f>
        <v>0</v>
      </c>
    </row>
    <row r="171" spans="1:8" ht="19.5" customHeight="1">
      <c r="A171" s="1028"/>
      <c r="B171" s="1030"/>
      <c r="C171" s="1034"/>
      <c r="D171" s="1043"/>
      <c r="E171" s="1040"/>
      <c r="F171" s="38" t="s">
        <v>257</v>
      </c>
      <c r="H171" s="218">
        <f>COUNTIF('様式第1-6号'!I:K,E171)</f>
        <v>0</v>
      </c>
    </row>
    <row r="172" spans="1:8" ht="19.5" customHeight="1">
      <c r="A172" s="1028"/>
      <c r="B172" s="1030"/>
      <c r="C172" s="1032" t="s">
        <v>142</v>
      </c>
      <c r="D172" s="1035" t="s">
        <v>258</v>
      </c>
      <c r="E172" s="1038">
        <v>63</v>
      </c>
      <c r="F172" s="37" t="s">
        <v>259</v>
      </c>
      <c r="H172" s="218">
        <f>COUNTIF('様式第1-6号'!I:K,E172)</f>
        <v>0</v>
      </c>
    </row>
    <row r="173" spans="1:8" ht="19.5" customHeight="1">
      <c r="A173" s="1028"/>
      <c r="B173" s="1030"/>
      <c r="C173" s="1033"/>
      <c r="D173" s="1036"/>
      <c r="E173" s="1039"/>
      <c r="F173" s="41" t="s">
        <v>260</v>
      </c>
      <c r="H173" s="218">
        <f>COUNTIF('様式第1-6号'!I:K,E173)</f>
        <v>0</v>
      </c>
    </row>
    <row r="174" spans="1:8" ht="19.5" customHeight="1">
      <c r="A174" s="1028"/>
      <c r="B174" s="1030"/>
      <c r="C174" s="1033"/>
      <c r="D174" s="1037"/>
      <c r="E174" s="1040"/>
      <c r="F174" s="40" t="s">
        <v>261</v>
      </c>
      <c r="H174" s="218">
        <f>COUNTIF('様式第1-6号'!I:K,E174)</f>
        <v>0</v>
      </c>
    </row>
    <row r="175" spans="1:8" ht="19.5" customHeight="1">
      <c r="A175" s="1028"/>
      <c r="B175" s="1030"/>
      <c r="C175" s="1033"/>
      <c r="D175" s="1035" t="s">
        <v>262</v>
      </c>
      <c r="E175" s="1038">
        <v>64</v>
      </c>
      <c r="F175" s="39" t="s">
        <v>263</v>
      </c>
      <c r="H175" s="218">
        <f>COUNTIF('様式第1-6号'!I:K,E175)</f>
        <v>0</v>
      </c>
    </row>
    <row r="176" spans="1:8" ht="19.5" customHeight="1">
      <c r="A176" s="1028"/>
      <c r="B176" s="1030"/>
      <c r="C176" s="1033"/>
      <c r="D176" s="1036"/>
      <c r="E176" s="1039"/>
      <c r="F176" s="41" t="s">
        <v>264</v>
      </c>
      <c r="H176" s="218">
        <f>COUNTIF('様式第1-6号'!I:K,E176)</f>
        <v>0</v>
      </c>
    </row>
    <row r="177" spans="1:8" ht="19.5" customHeight="1">
      <c r="A177" s="1028"/>
      <c r="B177" s="1030"/>
      <c r="C177" s="1034"/>
      <c r="D177" s="1037"/>
      <c r="E177" s="1040"/>
      <c r="F177" s="38" t="s">
        <v>265</v>
      </c>
      <c r="H177" s="218">
        <f>COUNTIF('様式第1-6号'!I:K,E177)</f>
        <v>0</v>
      </c>
    </row>
    <row r="178" spans="1:8" ht="19.5" customHeight="1">
      <c r="A178" s="1028"/>
      <c r="B178" s="1030"/>
      <c r="C178" s="1032" t="s">
        <v>64</v>
      </c>
      <c r="D178" s="1035" t="s">
        <v>266</v>
      </c>
      <c r="E178" s="1038">
        <v>65</v>
      </c>
      <c r="F178" s="37" t="s">
        <v>267</v>
      </c>
      <c r="H178" s="218">
        <f>COUNTIF('様式第1-6号'!I:K,E178)</f>
        <v>0</v>
      </c>
    </row>
    <row r="179" spans="1:8" ht="19.5" customHeight="1">
      <c r="A179" s="1028"/>
      <c r="B179" s="1030"/>
      <c r="C179" s="1033"/>
      <c r="D179" s="1036"/>
      <c r="E179" s="1039"/>
      <c r="F179" s="48" t="s">
        <v>268</v>
      </c>
      <c r="H179" s="218">
        <f>COUNTIF('様式第1-6号'!I:K,E179)</f>
        <v>0</v>
      </c>
    </row>
    <row r="180" spans="1:8" ht="19.5" customHeight="1">
      <c r="A180" s="1028"/>
      <c r="B180" s="1030"/>
      <c r="C180" s="1033"/>
      <c r="D180" s="1036"/>
      <c r="E180" s="1039"/>
      <c r="F180" s="41" t="s">
        <v>269</v>
      </c>
      <c r="H180" s="218">
        <f>COUNTIF('様式第1-6号'!I:K,E180)</f>
        <v>0</v>
      </c>
    </row>
    <row r="181" spans="1:8" ht="19.5" customHeight="1">
      <c r="A181" s="1028"/>
      <c r="B181" s="1030"/>
      <c r="C181" s="1033"/>
      <c r="D181" s="1036"/>
      <c r="E181" s="1039"/>
      <c r="F181" s="41" t="s">
        <v>270</v>
      </c>
      <c r="H181" s="218">
        <f>COUNTIF('様式第1-6号'!I:K,E181)</f>
        <v>0</v>
      </c>
    </row>
    <row r="182" spans="1:8" ht="19.5" customHeight="1">
      <c r="A182" s="1028"/>
      <c r="B182" s="1030"/>
      <c r="C182" s="1033"/>
      <c r="D182" s="1037"/>
      <c r="E182" s="1040"/>
      <c r="F182" s="38" t="s">
        <v>252</v>
      </c>
      <c r="H182" s="218">
        <f>COUNTIF('様式第1-6号'!I:K,E182)</f>
        <v>0</v>
      </c>
    </row>
    <row r="183" spans="1:8" ht="19.5" customHeight="1">
      <c r="A183" s="1028"/>
      <c r="B183" s="1030"/>
      <c r="C183" s="1033"/>
      <c r="D183" s="1035" t="s">
        <v>271</v>
      </c>
      <c r="E183" s="1038">
        <v>66</v>
      </c>
      <c r="F183" s="37" t="s">
        <v>272</v>
      </c>
      <c r="H183" s="218">
        <f>COUNTIF('様式第1-6号'!I:K,E183)</f>
        <v>0</v>
      </c>
    </row>
    <row r="184" spans="1:8" ht="19.5" customHeight="1">
      <c r="A184" s="1028"/>
      <c r="B184" s="1031"/>
      <c r="C184" s="1034"/>
      <c r="D184" s="1037"/>
      <c r="E184" s="1040"/>
      <c r="F184" s="38" t="s">
        <v>257</v>
      </c>
      <c r="H184" s="218">
        <f>COUNTIF('様式第1-6号'!I:K,E184)</f>
        <v>0</v>
      </c>
    </row>
    <row r="187" spans="1:8" ht="18.75">
      <c r="A187" s="9" t="s">
        <v>273</v>
      </c>
    </row>
  </sheetData>
  <mergeCells count="117">
    <mergeCell ref="A1:F1"/>
    <mergeCell ref="B8:C8"/>
    <mergeCell ref="A9:A35"/>
    <mergeCell ref="B9:B11"/>
    <mergeCell ref="C9:C10"/>
    <mergeCell ref="D9:D10"/>
    <mergeCell ref="E9:E10"/>
    <mergeCell ref="B12:C12"/>
    <mergeCell ref="B13:B35"/>
    <mergeCell ref="C13:C17"/>
    <mergeCell ref="E22:E24"/>
    <mergeCell ref="C25:C27"/>
    <mergeCell ref="C28:C33"/>
    <mergeCell ref="D30:D33"/>
    <mergeCell ref="E30:E33"/>
    <mergeCell ref="C34:C35"/>
    <mergeCell ref="D34:D35"/>
    <mergeCell ref="E34:E35"/>
    <mergeCell ref="D14:D15"/>
    <mergeCell ref="E14:E15"/>
    <mergeCell ref="D16:D17"/>
    <mergeCell ref="E16:E17"/>
    <mergeCell ref="C18:C24"/>
    <mergeCell ref="D18:D19"/>
    <mergeCell ref="E18:E19"/>
    <mergeCell ref="D20:D21"/>
    <mergeCell ref="E20:E21"/>
    <mergeCell ref="D22:D24"/>
    <mergeCell ref="D50:D51"/>
    <mergeCell ref="E50:E51"/>
    <mergeCell ref="D52:D53"/>
    <mergeCell ref="E52:E53"/>
    <mergeCell ref="D54:D55"/>
    <mergeCell ref="E54:E55"/>
    <mergeCell ref="B38:C38"/>
    <mergeCell ref="A39:A45"/>
    <mergeCell ref="B39:C45"/>
    <mergeCell ref="B49:C49"/>
    <mergeCell ref="A50:A100"/>
    <mergeCell ref="B50:B58"/>
    <mergeCell ref="C50:C57"/>
    <mergeCell ref="D69:D84"/>
    <mergeCell ref="E69:E84"/>
    <mergeCell ref="C85:C92"/>
    <mergeCell ref="D85:D92"/>
    <mergeCell ref="E85:E92"/>
    <mergeCell ref="C93:C100"/>
    <mergeCell ref="D93:D100"/>
    <mergeCell ref="E93:E100"/>
    <mergeCell ref="D56:D57"/>
    <mergeCell ref="E56:E57"/>
    <mergeCell ref="B59:C61"/>
    <mergeCell ref="D59:D61"/>
    <mergeCell ref="E59:E61"/>
    <mergeCell ref="B62:B100"/>
    <mergeCell ref="C62:C68"/>
    <mergeCell ref="D62:D68"/>
    <mergeCell ref="E62:E68"/>
    <mergeCell ref="C69:C84"/>
    <mergeCell ref="A103:A104"/>
    <mergeCell ref="B103:C103"/>
    <mergeCell ref="D103:D104"/>
    <mergeCell ref="E103:E104"/>
    <mergeCell ref="F103:F104"/>
    <mergeCell ref="A105:A143"/>
    <mergeCell ref="B105:B111"/>
    <mergeCell ref="C106:C107"/>
    <mergeCell ref="D106:D107"/>
    <mergeCell ref="E106:E107"/>
    <mergeCell ref="D123:D127"/>
    <mergeCell ref="E123:E127"/>
    <mergeCell ref="C128:C133"/>
    <mergeCell ref="D128:D129"/>
    <mergeCell ref="E128:E129"/>
    <mergeCell ref="D131:D133"/>
    <mergeCell ref="E131:E133"/>
    <mergeCell ref="C109:C110"/>
    <mergeCell ref="D109:D110"/>
    <mergeCell ref="E109:E110"/>
    <mergeCell ref="C112:C118"/>
    <mergeCell ref="D114:D118"/>
    <mergeCell ref="E114:E118"/>
    <mergeCell ref="C119:C127"/>
    <mergeCell ref="D120:D122"/>
    <mergeCell ref="E120:E122"/>
    <mergeCell ref="B146:C146"/>
    <mergeCell ref="A147:A155"/>
    <mergeCell ref="B147:C155"/>
    <mergeCell ref="A159:A160"/>
    <mergeCell ref="B159:C159"/>
    <mergeCell ref="D159:D160"/>
    <mergeCell ref="C134:C136"/>
    <mergeCell ref="D135:D136"/>
    <mergeCell ref="E135:E136"/>
    <mergeCell ref="B138:C143"/>
    <mergeCell ref="D138:D143"/>
    <mergeCell ref="E138:E143"/>
    <mergeCell ref="B112:B137"/>
    <mergeCell ref="E159:E160"/>
    <mergeCell ref="F159:F160"/>
    <mergeCell ref="A161:A184"/>
    <mergeCell ref="B161:B184"/>
    <mergeCell ref="C161:C171"/>
    <mergeCell ref="D161:D167"/>
    <mergeCell ref="E161:E167"/>
    <mergeCell ref="D168:D171"/>
    <mergeCell ref="E168:E171"/>
    <mergeCell ref="C172:C177"/>
    <mergeCell ref="D172:D174"/>
    <mergeCell ref="E172:E174"/>
    <mergeCell ref="D175:D177"/>
    <mergeCell ref="E175:E177"/>
    <mergeCell ref="C178:C184"/>
    <mergeCell ref="D178:D182"/>
    <mergeCell ref="E178:E182"/>
    <mergeCell ref="D183:D184"/>
    <mergeCell ref="E183:E184"/>
  </mergeCells>
  <phoneticPr fontId="3"/>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6" max="5" man="1"/>
    <brk id="101" max="5" man="1"/>
    <brk id="155"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66FFFF"/>
    <pageSetUpPr fitToPage="1"/>
  </sheetPr>
  <dimension ref="A1:V74"/>
  <sheetViews>
    <sheetView view="pageBreakPreview" topLeftCell="C30" zoomScale="69" zoomScaleNormal="98" zoomScaleSheetLayoutView="69" workbookViewId="0">
      <selection activeCell="O67" sqref="O67"/>
    </sheetView>
  </sheetViews>
  <sheetFormatPr defaultColWidth="9" defaultRowHeight="16.5"/>
  <cols>
    <col min="1" max="1" width="7.42578125" style="52" bestFit="1" customWidth="1"/>
    <col min="2" max="2" width="9.42578125" style="52" customWidth="1"/>
    <col min="3" max="3" width="9.28515625" style="52" customWidth="1"/>
    <col min="4" max="5" width="24.5703125" style="52" customWidth="1"/>
    <col min="6" max="6" width="9.42578125" style="52" customWidth="1"/>
    <col min="7" max="7" width="8.140625" style="52" customWidth="1"/>
    <col min="8" max="8" width="29" style="52" customWidth="1"/>
    <col min="9" max="9" width="10.85546875" style="240" customWidth="1"/>
    <col min="10" max="10" width="19.140625" style="52" customWidth="1"/>
    <col min="11" max="11" width="6.7109375" style="235" bestFit="1" customWidth="1"/>
    <col min="12" max="12" width="11.42578125" style="112" customWidth="1"/>
    <col min="13" max="13" width="17.85546875" style="112" customWidth="1"/>
    <col min="14" max="14" width="21.85546875" style="112" customWidth="1"/>
    <col min="15" max="15" width="48.28515625" style="112" customWidth="1"/>
    <col min="16" max="16" width="9" style="52"/>
    <col min="17" max="17" width="36" style="52" customWidth="1"/>
    <col min="18" max="18" width="33" style="52" customWidth="1"/>
    <col min="19" max="19" width="31.7109375" style="52" customWidth="1"/>
    <col min="20" max="20" width="64.28515625" style="52" customWidth="1"/>
    <col min="21" max="16384" width="9" style="52"/>
  </cols>
  <sheetData>
    <row r="1" spans="1:20" ht="42.75" customHeight="1">
      <c r="A1" s="1101"/>
      <c r="B1" s="1101"/>
      <c r="C1" s="1101"/>
      <c r="D1" s="1101"/>
      <c r="E1" s="1101"/>
      <c r="F1" s="1101"/>
      <c r="G1" s="1101"/>
      <c r="H1" s="1101"/>
      <c r="I1" s="1101"/>
      <c r="J1" s="1101"/>
      <c r="K1" s="1102" t="s">
        <v>274</v>
      </c>
      <c r="L1" s="1103"/>
      <c r="M1" s="1103"/>
      <c r="N1" s="1103"/>
      <c r="O1" s="1104"/>
      <c r="P1" s="1105" t="s">
        <v>275</v>
      </c>
      <c r="Q1" s="1107" t="s">
        <v>276</v>
      </c>
      <c r="R1" s="49" t="s">
        <v>277</v>
      </c>
      <c r="S1" s="50"/>
      <c r="T1" s="51"/>
    </row>
    <row r="2" spans="1:20" ht="49.5">
      <c r="A2" s="53" t="s">
        <v>278</v>
      </c>
      <c r="B2" s="54" t="s">
        <v>279</v>
      </c>
      <c r="C2" s="53" t="s">
        <v>280</v>
      </c>
      <c r="D2" s="54" t="s">
        <v>281</v>
      </c>
      <c r="E2" s="55" t="s">
        <v>282</v>
      </c>
      <c r="F2" s="55" t="s">
        <v>283</v>
      </c>
      <c r="G2" s="53" t="s">
        <v>284</v>
      </c>
      <c r="H2" s="53" t="s">
        <v>285</v>
      </c>
      <c r="I2" s="236" t="s">
        <v>286</v>
      </c>
      <c r="J2" s="54" t="s">
        <v>287</v>
      </c>
      <c r="K2" s="228" t="s">
        <v>288</v>
      </c>
      <c r="L2" s="56" t="s">
        <v>12</v>
      </c>
      <c r="M2" s="1108" t="s">
        <v>289</v>
      </c>
      <c r="N2" s="1109"/>
      <c r="O2" s="56" t="s">
        <v>14</v>
      </c>
      <c r="P2" s="1106"/>
      <c r="Q2" s="1107"/>
      <c r="R2" s="1098" t="s">
        <v>290</v>
      </c>
      <c r="S2" s="1099"/>
      <c r="T2" s="1100"/>
    </row>
    <row r="3" spans="1:20" ht="18" customHeight="1">
      <c r="A3" s="57" t="s">
        <v>291</v>
      </c>
      <c r="B3" s="58" t="s">
        <v>292</v>
      </c>
      <c r="C3" s="59" t="s">
        <v>292</v>
      </c>
      <c r="D3" s="58" t="s">
        <v>293</v>
      </c>
      <c r="E3" s="57" t="s">
        <v>294</v>
      </c>
      <c r="F3" s="59" t="s">
        <v>295</v>
      </c>
      <c r="G3" s="57" t="s">
        <v>296</v>
      </c>
      <c r="H3" s="57" t="s">
        <v>297</v>
      </c>
      <c r="I3" s="237">
        <v>1</v>
      </c>
      <c r="J3" s="58" t="s">
        <v>298</v>
      </c>
      <c r="K3" s="229">
        <v>200</v>
      </c>
      <c r="L3" s="60" t="s">
        <v>299</v>
      </c>
      <c r="M3" s="60" t="s">
        <v>21</v>
      </c>
      <c r="N3" s="60" t="s">
        <v>21</v>
      </c>
      <c r="O3" s="60" t="s">
        <v>300</v>
      </c>
      <c r="P3" s="61"/>
      <c r="Q3" s="62"/>
      <c r="R3" s="1095" t="s">
        <v>301</v>
      </c>
      <c r="S3" s="1096"/>
      <c r="T3" s="1097"/>
    </row>
    <row r="4" spans="1:20" ht="18" customHeight="1">
      <c r="A4" s="63" t="s">
        <v>302</v>
      </c>
      <c r="B4" s="64"/>
      <c r="C4" s="65" t="s">
        <v>303</v>
      </c>
      <c r="D4" s="66" t="s">
        <v>304</v>
      </c>
      <c r="E4" s="65" t="s">
        <v>305</v>
      </c>
      <c r="F4" s="65" t="s">
        <v>306</v>
      </c>
      <c r="G4" s="67" t="s">
        <v>307</v>
      </c>
      <c r="H4" s="65" t="s">
        <v>308</v>
      </c>
      <c r="I4" s="238">
        <v>2</v>
      </c>
      <c r="J4" s="66" t="s">
        <v>309</v>
      </c>
      <c r="K4" s="229">
        <v>300</v>
      </c>
      <c r="L4" s="60" t="s">
        <v>310</v>
      </c>
      <c r="M4" s="60" t="s">
        <v>311</v>
      </c>
      <c r="N4" s="60" t="s">
        <v>311</v>
      </c>
      <c r="O4" s="60" t="s">
        <v>312</v>
      </c>
      <c r="P4" s="61"/>
      <c r="Q4" s="62"/>
      <c r="R4" s="1098" t="s">
        <v>313</v>
      </c>
      <c r="S4" s="1099"/>
      <c r="T4" s="1100"/>
    </row>
    <row r="5" spans="1:20" ht="18" customHeight="1">
      <c r="C5" s="63" t="s">
        <v>314</v>
      </c>
      <c r="D5" s="66" t="s">
        <v>315</v>
      </c>
      <c r="E5" s="65" t="s">
        <v>316</v>
      </c>
      <c r="F5" s="68" t="s">
        <v>317</v>
      </c>
      <c r="G5" s="69"/>
      <c r="H5" s="65" t="s">
        <v>318</v>
      </c>
      <c r="I5" s="239"/>
      <c r="J5" s="66" t="s">
        <v>319</v>
      </c>
      <c r="K5" s="230"/>
      <c r="L5" s="61"/>
      <c r="M5" s="61"/>
      <c r="N5" s="61"/>
      <c r="O5" s="61"/>
      <c r="P5" s="61"/>
      <c r="Q5" s="62"/>
      <c r="R5" s="1098" t="s">
        <v>320</v>
      </c>
      <c r="S5" s="1099"/>
      <c r="T5" s="1100"/>
    </row>
    <row r="6" spans="1:20" ht="18" customHeight="1">
      <c r="D6" s="66" t="s">
        <v>321</v>
      </c>
      <c r="E6" s="65" t="s">
        <v>322</v>
      </c>
      <c r="F6" s="70"/>
      <c r="G6" s="71"/>
      <c r="H6" s="65" t="s">
        <v>323</v>
      </c>
      <c r="J6" s="66" t="s">
        <v>324</v>
      </c>
      <c r="K6" s="229">
        <v>1</v>
      </c>
      <c r="L6" s="60" t="s">
        <v>325</v>
      </c>
      <c r="M6" s="60" t="s">
        <v>326</v>
      </c>
      <c r="N6" s="60" t="s">
        <v>30</v>
      </c>
      <c r="O6" s="60" t="s">
        <v>327</v>
      </c>
      <c r="P6" s="72"/>
      <c r="Q6" s="62"/>
      <c r="R6" s="73" t="s">
        <v>328</v>
      </c>
      <c r="S6" s="62"/>
      <c r="T6" s="71"/>
    </row>
    <row r="7" spans="1:20" ht="18" customHeight="1">
      <c r="A7" s="74"/>
      <c r="B7" s="74"/>
      <c r="C7" s="74"/>
      <c r="D7" s="75" t="s">
        <v>329</v>
      </c>
      <c r="E7" s="65" t="s">
        <v>330</v>
      </c>
      <c r="F7" s="73"/>
      <c r="G7" s="71"/>
      <c r="H7" s="65" t="s">
        <v>331</v>
      </c>
      <c r="I7" s="241"/>
      <c r="J7" s="66" t="s">
        <v>332</v>
      </c>
      <c r="K7" s="229">
        <v>2</v>
      </c>
      <c r="L7" s="60" t="s">
        <v>325</v>
      </c>
      <c r="M7" s="60" t="s">
        <v>326</v>
      </c>
      <c r="N7" s="60" t="s">
        <v>33</v>
      </c>
      <c r="O7" s="60" t="s">
        <v>333</v>
      </c>
      <c r="P7" s="76"/>
      <c r="Q7" s="62"/>
      <c r="R7" s="1098" t="s">
        <v>334</v>
      </c>
      <c r="S7" s="1099"/>
      <c r="T7" s="1100"/>
    </row>
    <row r="8" spans="1:20" ht="18" customHeight="1">
      <c r="A8" s="74"/>
      <c r="B8" s="74"/>
      <c r="C8" s="74"/>
      <c r="D8" s="74"/>
      <c r="E8" s="65" t="s">
        <v>335</v>
      </c>
      <c r="F8" s="73"/>
      <c r="G8" s="71"/>
      <c r="H8" s="65" t="s">
        <v>336</v>
      </c>
      <c r="I8" s="241"/>
      <c r="J8" s="66" t="s">
        <v>337</v>
      </c>
      <c r="K8" s="229">
        <v>3</v>
      </c>
      <c r="L8" s="60" t="s">
        <v>325</v>
      </c>
      <c r="M8" s="60" t="s">
        <v>35</v>
      </c>
      <c r="N8" s="60" t="s">
        <v>35</v>
      </c>
      <c r="O8" s="264" t="s">
        <v>690</v>
      </c>
      <c r="P8" s="76"/>
      <c r="Q8" s="62"/>
      <c r="R8" s="1098"/>
      <c r="S8" s="1099"/>
      <c r="T8" s="1100"/>
    </row>
    <row r="9" spans="1:20" ht="18" customHeight="1">
      <c r="A9" s="74"/>
      <c r="B9" s="74"/>
      <c r="C9" s="74"/>
      <c r="D9" s="74"/>
      <c r="E9" s="65" t="s">
        <v>338</v>
      </c>
      <c r="F9" s="73"/>
      <c r="G9" s="71"/>
      <c r="H9" s="65" t="s">
        <v>339</v>
      </c>
      <c r="I9" s="241"/>
      <c r="J9" s="66" t="s">
        <v>340</v>
      </c>
      <c r="K9" s="229">
        <v>4</v>
      </c>
      <c r="L9" s="60" t="s">
        <v>325</v>
      </c>
      <c r="M9" s="60" t="s">
        <v>37</v>
      </c>
      <c r="N9" s="60" t="s">
        <v>115</v>
      </c>
      <c r="O9" s="60" t="s">
        <v>341</v>
      </c>
      <c r="P9" s="76"/>
      <c r="Q9" s="62"/>
      <c r="R9" s="1095" t="s">
        <v>342</v>
      </c>
      <c r="S9" s="1096"/>
      <c r="T9" s="1097"/>
    </row>
    <row r="10" spans="1:20" ht="18" customHeight="1">
      <c r="A10" s="74"/>
      <c r="B10" s="74"/>
      <c r="C10" s="74"/>
      <c r="D10" s="74"/>
      <c r="E10" s="65" t="s">
        <v>343</v>
      </c>
      <c r="F10" s="73"/>
      <c r="G10" s="71"/>
      <c r="H10" s="65" t="s">
        <v>344</v>
      </c>
      <c r="I10" s="241"/>
      <c r="J10" s="75" t="s">
        <v>345</v>
      </c>
      <c r="K10" s="229">
        <v>5</v>
      </c>
      <c r="L10" s="60" t="s">
        <v>325</v>
      </c>
      <c r="M10" s="60" t="s">
        <v>37</v>
      </c>
      <c r="N10" s="60" t="s">
        <v>115</v>
      </c>
      <c r="O10" s="60" t="s">
        <v>346</v>
      </c>
      <c r="P10" s="76"/>
      <c r="Q10" s="62"/>
      <c r="R10" s="1089" t="s">
        <v>347</v>
      </c>
      <c r="S10" s="1090"/>
      <c r="T10" s="1091"/>
    </row>
    <row r="11" spans="1:20" ht="18" customHeight="1">
      <c r="A11" s="74"/>
      <c r="B11" s="74"/>
      <c r="C11" s="74"/>
      <c r="D11" s="74"/>
      <c r="E11" s="63" t="s">
        <v>348</v>
      </c>
      <c r="F11" s="73"/>
      <c r="G11" s="71"/>
      <c r="H11" s="65" t="s">
        <v>349</v>
      </c>
      <c r="I11" s="241"/>
      <c r="J11" s="74"/>
      <c r="K11" s="229">
        <v>6</v>
      </c>
      <c r="L11" s="60" t="s">
        <v>325</v>
      </c>
      <c r="M11" s="60" t="s">
        <v>37</v>
      </c>
      <c r="N11" s="60" t="s">
        <v>115</v>
      </c>
      <c r="O11" s="60" t="s">
        <v>350</v>
      </c>
      <c r="P11" s="76"/>
      <c r="Q11" s="62"/>
      <c r="R11" s="77" t="s">
        <v>351</v>
      </c>
      <c r="S11" s="78"/>
      <c r="T11" s="79"/>
    </row>
    <row r="12" spans="1:20" ht="18" customHeight="1">
      <c r="A12" s="74"/>
      <c r="B12" s="74"/>
      <c r="C12" s="74"/>
      <c r="D12" s="74"/>
      <c r="E12" s="74"/>
      <c r="F12" s="74"/>
      <c r="G12" s="74"/>
      <c r="H12" s="65" t="s">
        <v>352</v>
      </c>
      <c r="I12" s="241"/>
      <c r="J12" s="74"/>
      <c r="K12" s="229">
        <v>7</v>
      </c>
      <c r="L12" s="60" t="s">
        <v>325</v>
      </c>
      <c r="M12" s="60" t="s">
        <v>37</v>
      </c>
      <c r="N12" s="60" t="s">
        <v>124</v>
      </c>
      <c r="O12" s="60" t="s">
        <v>353</v>
      </c>
      <c r="P12" s="76"/>
      <c r="Q12" s="62"/>
      <c r="R12" s="80" t="s">
        <v>354</v>
      </c>
      <c r="S12" s="81"/>
      <c r="T12" s="82"/>
    </row>
    <row r="13" spans="1:20" ht="18" customHeight="1">
      <c r="H13" s="65" t="s">
        <v>355</v>
      </c>
      <c r="K13" s="229">
        <v>8</v>
      </c>
      <c r="L13" s="60" t="s">
        <v>325</v>
      </c>
      <c r="M13" s="60" t="s">
        <v>37</v>
      </c>
      <c r="N13" s="60" t="s">
        <v>124</v>
      </c>
      <c r="O13" s="60" t="s">
        <v>356</v>
      </c>
      <c r="P13" s="76"/>
      <c r="R13" s="80" t="s">
        <v>357</v>
      </c>
      <c r="S13" s="81"/>
      <c r="T13" s="82"/>
    </row>
    <row r="14" spans="1:20" ht="18" customHeight="1">
      <c r="H14" s="65" t="s">
        <v>358</v>
      </c>
      <c r="K14" s="229">
        <v>9</v>
      </c>
      <c r="L14" s="60" t="s">
        <v>325</v>
      </c>
      <c r="M14" s="60" t="s">
        <v>37</v>
      </c>
      <c r="N14" s="60" t="s">
        <v>124</v>
      </c>
      <c r="O14" s="60" t="s">
        <v>359</v>
      </c>
      <c r="P14" s="76"/>
      <c r="R14" s="80" t="s">
        <v>360</v>
      </c>
      <c r="S14" s="81"/>
      <c r="T14" s="82"/>
    </row>
    <row r="15" spans="1:20" ht="18" customHeight="1">
      <c r="H15" s="68" t="s">
        <v>361</v>
      </c>
      <c r="K15" s="229">
        <v>10</v>
      </c>
      <c r="L15" s="60" t="s">
        <v>325</v>
      </c>
      <c r="M15" s="60" t="s">
        <v>37</v>
      </c>
      <c r="N15" s="60" t="s">
        <v>142</v>
      </c>
      <c r="O15" s="60" t="s">
        <v>362</v>
      </c>
      <c r="P15" s="76"/>
      <c r="R15" s="80" t="s">
        <v>363</v>
      </c>
      <c r="S15" s="81"/>
      <c r="T15" s="82"/>
    </row>
    <row r="16" spans="1:20" ht="18" customHeight="1">
      <c r="K16" s="229">
        <v>11</v>
      </c>
      <c r="L16" s="60" t="s">
        <v>325</v>
      </c>
      <c r="M16" s="60" t="s">
        <v>37</v>
      </c>
      <c r="N16" s="60" t="s">
        <v>142</v>
      </c>
      <c r="O16" s="60" t="s">
        <v>364</v>
      </c>
      <c r="P16" s="76"/>
      <c r="R16" s="83"/>
      <c r="S16" s="84"/>
      <c r="T16" s="85"/>
    </row>
    <row r="17" spans="11:22" ht="18" customHeight="1">
      <c r="K17" s="229">
        <v>12</v>
      </c>
      <c r="L17" s="60" t="s">
        <v>325</v>
      </c>
      <c r="M17" s="60" t="s">
        <v>37</v>
      </c>
      <c r="N17" s="60" t="s">
        <v>142</v>
      </c>
      <c r="O17" s="60" t="s">
        <v>365</v>
      </c>
      <c r="P17" s="76"/>
      <c r="R17" s="83" t="s">
        <v>366</v>
      </c>
      <c r="S17" s="62"/>
      <c r="T17" s="71"/>
    </row>
    <row r="18" spans="11:22" ht="18" customHeight="1">
      <c r="K18" s="229">
        <v>13</v>
      </c>
      <c r="L18" s="60" t="s">
        <v>325</v>
      </c>
      <c r="M18" s="60" t="s">
        <v>37</v>
      </c>
      <c r="N18" s="60" t="s">
        <v>64</v>
      </c>
      <c r="O18" s="60" t="s">
        <v>367</v>
      </c>
      <c r="P18" s="76"/>
      <c r="R18" s="77" t="s">
        <v>368</v>
      </c>
      <c r="S18" s="84"/>
      <c r="T18" s="85"/>
    </row>
    <row r="19" spans="11:22" ht="18" customHeight="1">
      <c r="K19" s="229">
        <v>14</v>
      </c>
      <c r="L19" s="60" t="s">
        <v>325</v>
      </c>
      <c r="M19" s="60" t="s">
        <v>37</v>
      </c>
      <c r="N19" s="60" t="s">
        <v>64</v>
      </c>
      <c r="O19" s="60" t="s">
        <v>369</v>
      </c>
      <c r="P19" s="76"/>
      <c r="R19" s="80" t="s">
        <v>370</v>
      </c>
      <c r="S19" s="84"/>
      <c r="T19" s="85"/>
      <c r="V19" s="86"/>
    </row>
    <row r="20" spans="11:22" ht="18" customHeight="1">
      <c r="K20" s="229">
        <v>15</v>
      </c>
      <c r="L20" s="60" t="s">
        <v>325</v>
      </c>
      <c r="M20" s="60" t="s">
        <v>37</v>
      </c>
      <c r="N20" s="60" t="s">
        <v>64</v>
      </c>
      <c r="O20" s="60" t="s">
        <v>371</v>
      </c>
      <c r="P20" s="76"/>
      <c r="R20" s="80" t="s">
        <v>372</v>
      </c>
      <c r="S20" s="84"/>
      <c r="T20" s="85"/>
      <c r="V20" s="86"/>
    </row>
    <row r="21" spans="11:22" ht="18" customHeight="1">
      <c r="K21" s="229">
        <v>16</v>
      </c>
      <c r="L21" s="60" t="s">
        <v>325</v>
      </c>
      <c r="M21" s="60" t="s">
        <v>37</v>
      </c>
      <c r="N21" s="60" t="s">
        <v>73</v>
      </c>
      <c r="O21" s="60" t="s">
        <v>373</v>
      </c>
      <c r="P21" s="76"/>
      <c r="R21" s="80" t="s">
        <v>374</v>
      </c>
      <c r="S21" s="84"/>
      <c r="T21" s="85"/>
    </row>
    <row r="22" spans="11:22" ht="18" customHeight="1">
      <c r="K22" s="229">
        <v>17</v>
      </c>
      <c r="L22" s="60" t="s">
        <v>325</v>
      </c>
      <c r="M22" s="60" t="s">
        <v>375</v>
      </c>
      <c r="N22" s="60" t="s">
        <v>375</v>
      </c>
      <c r="O22" s="60" t="s">
        <v>376</v>
      </c>
      <c r="P22" s="76"/>
      <c r="R22" s="80" t="s">
        <v>377</v>
      </c>
      <c r="S22" s="84"/>
      <c r="T22" s="85"/>
    </row>
    <row r="23" spans="11:22" ht="18" customHeight="1">
      <c r="K23" s="229">
        <v>18</v>
      </c>
      <c r="L23" s="60" t="s">
        <v>325</v>
      </c>
      <c r="M23" s="60" t="s">
        <v>375</v>
      </c>
      <c r="N23" s="60" t="s">
        <v>375</v>
      </c>
      <c r="O23" s="60" t="s">
        <v>378</v>
      </c>
      <c r="P23" s="76"/>
      <c r="R23" s="80" t="s">
        <v>379</v>
      </c>
      <c r="S23" s="84"/>
      <c r="T23" s="85"/>
    </row>
    <row r="24" spans="11:22" ht="18" customHeight="1">
      <c r="K24" s="229">
        <v>19</v>
      </c>
      <c r="L24" s="60" t="s">
        <v>325</v>
      </c>
      <c r="M24" s="60" t="s">
        <v>375</v>
      </c>
      <c r="N24" s="60" t="s">
        <v>375</v>
      </c>
      <c r="O24" s="60" t="s">
        <v>380</v>
      </c>
      <c r="P24" s="76"/>
      <c r="R24" s="80" t="s">
        <v>381</v>
      </c>
      <c r="S24" s="84"/>
      <c r="T24" s="85"/>
    </row>
    <row r="25" spans="11:22" ht="18" customHeight="1">
      <c r="K25" s="229">
        <v>20</v>
      </c>
      <c r="L25" s="60" t="s">
        <v>325</v>
      </c>
      <c r="M25" s="60" t="s">
        <v>375</v>
      </c>
      <c r="N25" s="60" t="s">
        <v>375</v>
      </c>
      <c r="O25" s="60" t="s">
        <v>382</v>
      </c>
      <c r="P25" s="76"/>
      <c r="R25" s="80"/>
      <c r="S25" s="84"/>
      <c r="T25" s="85"/>
    </row>
    <row r="26" spans="11:22" ht="18" customHeight="1">
      <c r="K26" s="229">
        <v>21</v>
      </c>
      <c r="L26" s="60" t="s">
        <v>325</v>
      </c>
      <c r="M26" s="60" t="s">
        <v>375</v>
      </c>
      <c r="N26" s="60" t="s">
        <v>375</v>
      </c>
      <c r="O26" s="60" t="s">
        <v>383</v>
      </c>
      <c r="P26" s="76"/>
      <c r="R26" s="77" t="s">
        <v>384</v>
      </c>
      <c r="S26" s="84"/>
      <c r="T26" s="85"/>
    </row>
    <row r="27" spans="11:22" ht="18" customHeight="1">
      <c r="K27" s="229">
        <v>22</v>
      </c>
      <c r="L27" s="60" t="s">
        <v>325</v>
      </c>
      <c r="M27" s="60" t="s">
        <v>375</v>
      </c>
      <c r="N27" s="60" t="s">
        <v>375</v>
      </c>
      <c r="O27" s="60" t="s">
        <v>385</v>
      </c>
      <c r="P27" s="76"/>
      <c r="R27" s="80" t="s">
        <v>386</v>
      </c>
      <c r="S27" s="84"/>
      <c r="T27" s="85"/>
    </row>
    <row r="28" spans="11:22" ht="18" customHeight="1">
      <c r="K28" s="229">
        <v>23</v>
      </c>
      <c r="L28" s="60" t="s">
        <v>325</v>
      </c>
      <c r="M28" s="60" t="s">
        <v>375</v>
      </c>
      <c r="N28" s="60" t="s">
        <v>375</v>
      </c>
      <c r="O28" s="60" t="s">
        <v>387</v>
      </c>
      <c r="P28" s="76"/>
      <c r="R28" s="80" t="s">
        <v>388</v>
      </c>
      <c r="S28" s="84"/>
      <c r="T28" s="85"/>
    </row>
    <row r="29" spans="11:22" ht="18" customHeight="1">
      <c r="K29" s="229">
        <v>24</v>
      </c>
      <c r="L29" s="60" t="s">
        <v>389</v>
      </c>
      <c r="M29" s="60" t="s">
        <v>390</v>
      </c>
      <c r="N29" s="60" t="s">
        <v>391</v>
      </c>
      <c r="O29" s="60" t="s">
        <v>392</v>
      </c>
      <c r="P29" s="76"/>
      <c r="R29" s="73"/>
      <c r="S29" s="62"/>
      <c r="T29" s="71"/>
    </row>
    <row r="30" spans="11:22" ht="18" customHeight="1">
      <c r="K30" s="229">
        <v>25</v>
      </c>
      <c r="L30" s="60" t="s">
        <v>389</v>
      </c>
      <c r="M30" s="60" t="s">
        <v>390</v>
      </c>
      <c r="N30" s="60" t="s">
        <v>391</v>
      </c>
      <c r="O30" s="60" t="s">
        <v>393</v>
      </c>
      <c r="P30" s="76"/>
      <c r="R30" s="83" t="s">
        <v>394</v>
      </c>
      <c r="S30" s="84"/>
      <c r="T30" s="85"/>
    </row>
    <row r="31" spans="11:22" ht="18" customHeight="1">
      <c r="K31" s="229">
        <v>26</v>
      </c>
      <c r="L31" s="60" t="s">
        <v>389</v>
      </c>
      <c r="M31" s="60" t="s">
        <v>390</v>
      </c>
      <c r="N31" s="60" t="s">
        <v>391</v>
      </c>
      <c r="O31" s="60" t="s">
        <v>395</v>
      </c>
      <c r="P31" s="76"/>
      <c r="R31" s="1092" t="s">
        <v>396</v>
      </c>
      <c r="S31" s="1093"/>
      <c r="T31" s="1094"/>
    </row>
    <row r="32" spans="11:22" ht="18" customHeight="1">
      <c r="K32" s="229">
        <v>27</v>
      </c>
      <c r="L32" s="60" t="s">
        <v>389</v>
      </c>
      <c r="M32" s="60" t="s">
        <v>390</v>
      </c>
      <c r="N32" s="60" t="s">
        <v>391</v>
      </c>
      <c r="O32" s="60" t="s">
        <v>397</v>
      </c>
      <c r="P32" s="76"/>
      <c r="R32" s="80" t="s">
        <v>398</v>
      </c>
      <c r="S32" s="84"/>
      <c r="T32" s="85"/>
    </row>
    <row r="33" spans="11:20" ht="18" customHeight="1">
      <c r="K33" s="229">
        <v>28</v>
      </c>
      <c r="L33" s="60" t="s">
        <v>389</v>
      </c>
      <c r="M33" s="60" t="s">
        <v>390</v>
      </c>
      <c r="N33" s="60" t="s">
        <v>33</v>
      </c>
      <c r="O33" s="60" t="s">
        <v>399</v>
      </c>
      <c r="P33" s="76"/>
      <c r="R33" s="80" t="s">
        <v>400</v>
      </c>
      <c r="S33" s="84"/>
      <c r="T33" s="85"/>
    </row>
    <row r="34" spans="11:20" ht="18" customHeight="1">
      <c r="K34" s="229">
        <v>29</v>
      </c>
      <c r="L34" s="60" t="s">
        <v>389</v>
      </c>
      <c r="M34" s="60" t="s">
        <v>401</v>
      </c>
      <c r="N34" s="60" t="s">
        <v>35</v>
      </c>
      <c r="O34" s="60" t="s">
        <v>402</v>
      </c>
      <c r="P34" s="76"/>
      <c r="R34" s="87" t="s">
        <v>363</v>
      </c>
      <c r="S34" s="88"/>
      <c r="T34" s="89"/>
    </row>
    <row r="35" spans="11:20" ht="18" customHeight="1">
      <c r="K35" s="229">
        <v>30</v>
      </c>
      <c r="L35" s="60" t="s">
        <v>389</v>
      </c>
      <c r="M35" s="60" t="s">
        <v>37</v>
      </c>
      <c r="N35" s="60" t="s">
        <v>115</v>
      </c>
      <c r="O35" s="60" t="s">
        <v>403</v>
      </c>
      <c r="P35" s="76"/>
    </row>
    <row r="36" spans="11:20" ht="18" customHeight="1">
      <c r="K36" s="229">
        <v>31</v>
      </c>
      <c r="L36" s="60" t="s">
        <v>389</v>
      </c>
      <c r="M36" s="60" t="s">
        <v>37</v>
      </c>
      <c r="N36" s="60" t="s">
        <v>124</v>
      </c>
      <c r="O36" s="60" t="s">
        <v>404</v>
      </c>
      <c r="P36" s="76"/>
    </row>
    <row r="37" spans="11:20" ht="18" customHeight="1">
      <c r="K37" s="229">
        <v>32</v>
      </c>
      <c r="L37" s="60" t="s">
        <v>389</v>
      </c>
      <c r="M37" s="60" t="s">
        <v>37</v>
      </c>
      <c r="N37" s="60" t="s">
        <v>142</v>
      </c>
      <c r="O37" s="60" t="s">
        <v>405</v>
      </c>
      <c r="P37" s="76"/>
    </row>
    <row r="38" spans="11:20" ht="18" customHeight="1">
      <c r="K38" s="229">
        <v>33</v>
      </c>
      <c r="L38" s="60" t="s">
        <v>389</v>
      </c>
      <c r="M38" s="60" t="s">
        <v>37</v>
      </c>
      <c r="N38" s="60" t="s">
        <v>64</v>
      </c>
      <c r="O38" s="60" t="s">
        <v>406</v>
      </c>
      <c r="P38" s="76"/>
    </row>
    <row r="39" spans="11:20" ht="18" customHeight="1">
      <c r="K39" s="229">
        <v>34</v>
      </c>
      <c r="L39" s="60" t="s">
        <v>389</v>
      </c>
      <c r="M39" s="60" t="s">
        <v>33</v>
      </c>
      <c r="N39" s="60" t="s">
        <v>407</v>
      </c>
      <c r="O39" s="60" t="s">
        <v>408</v>
      </c>
      <c r="P39" s="76"/>
    </row>
    <row r="40" spans="11:20" ht="18" customHeight="1">
      <c r="K40" s="229">
        <v>35</v>
      </c>
      <c r="L40" s="60" t="s">
        <v>389</v>
      </c>
      <c r="M40" s="60" t="s">
        <v>33</v>
      </c>
      <c r="N40" s="60" t="s">
        <v>190</v>
      </c>
      <c r="O40" s="60" t="s">
        <v>409</v>
      </c>
      <c r="P40" s="76"/>
    </row>
    <row r="41" spans="11:20" ht="18" customHeight="1">
      <c r="K41" s="229">
        <v>36</v>
      </c>
      <c r="L41" s="60" t="s">
        <v>389</v>
      </c>
      <c r="M41" s="60" t="s">
        <v>33</v>
      </c>
      <c r="N41" s="60" t="s">
        <v>410</v>
      </c>
      <c r="O41" s="60" t="s">
        <v>411</v>
      </c>
      <c r="P41" s="76"/>
    </row>
    <row r="42" spans="11:20" ht="18" customHeight="1">
      <c r="K42" s="229">
        <v>37</v>
      </c>
      <c r="L42" s="60" t="s">
        <v>389</v>
      </c>
      <c r="M42" s="60" t="s">
        <v>33</v>
      </c>
      <c r="N42" s="60" t="s">
        <v>412</v>
      </c>
      <c r="O42" s="60" t="s">
        <v>413</v>
      </c>
      <c r="P42" s="76"/>
      <c r="Q42" s="90" t="s">
        <v>414</v>
      </c>
    </row>
    <row r="43" spans="11:20" ht="18" customHeight="1">
      <c r="K43" s="229">
        <v>38</v>
      </c>
      <c r="L43" s="60" t="s">
        <v>389</v>
      </c>
      <c r="M43" s="60" t="s">
        <v>33</v>
      </c>
      <c r="N43" s="60" t="s">
        <v>415</v>
      </c>
      <c r="O43" s="91" t="s">
        <v>416</v>
      </c>
      <c r="P43" s="76"/>
      <c r="Q43" s="92" t="s">
        <v>417</v>
      </c>
      <c r="S43" s="93"/>
    </row>
    <row r="44" spans="11:20" ht="18" customHeight="1">
      <c r="K44" s="229">
        <v>39</v>
      </c>
      <c r="L44" s="60" t="s">
        <v>389</v>
      </c>
      <c r="M44" s="60" t="s">
        <v>37</v>
      </c>
      <c r="N44" s="60" t="s">
        <v>407</v>
      </c>
      <c r="O44" s="94" t="s">
        <v>418</v>
      </c>
      <c r="P44" s="76"/>
      <c r="Q44" s="95" t="s">
        <v>418</v>
      </c>
      <c r="R44" s="96"/>
      <c r="S44" s="62"/>
    </row>
    <row r="45" spans="11:20" ht="18" customHeight="1">
      <c r="K45" s="229">
        <v>40</v>
      </c>
      <c r="L45" s="60" t="s">
        <v>389</v>
      </c>
      <c r="M45" s="60" t="s">
        <v>37</v>
      </c>
      <c r="N45" s="60" t="s">
        <v>407</v>
      </c>
      <c r="O45" s="94" t="s">
        <v>419</v>
      </c>
      <c r="P45" s="76"/>
      <c r="Q45" s="95" t="s">
        <v>419</v>
      </c>
      <c r="R45" s="96"/>
      <c r="S45" s="62"/>
    </row>
    <row r="46" spans="11:20" ht="18" customHeight="1">
      <c r="K46" s="229">
        <v>41</v>
      </c>
      <c r="L46" s="60" t="s">
        <v>389</v>
      </c>
      <c r="M46" s="60" t="s">
        <v>37</v>
      </c>
      <c r="N46" s="60" t="s">
        <v>407</v>
      </c>
      <c r="O46" s="94" t="s">
        <v>420</v>
      </c>
      <c r="P46" s="76"/>
      <c r="Q46" s="95" t="s">
        <v>420</v>
      </c>
      <c r="R46" s="96"/>
      <c r="S46" s="62"/>
    </row>
    <row r="47" spans="11:20" ht="18" customHeight="1">
      <c r="K47" s="229">
        <v>42</v>
      </c>
      <c r="L47" s="60" t="s">
        <v>389</v>
      </c>
      <c r="M47" s="60" t="s">
        <v>37</v>
      </c>
      <c r="N47" s="60" t="s">
        <v>190</v>
      </c>
      <c r="O47" s="94" t="s">
        <v>421</v>
      </c>
      <c r="P47" s="76"/>
      <c r="Q47" s="95" t="s">
        <v>421</v>
      </c>
      <c r="R47" s="96"/>
      <c r="S47" s="62"/>
    </row>
    <row r="48" spans="11:20" ht="18" customHeight="1">
      <c r="K48" s="229">
        <v>43</v>
      </c>
      <c r="L48" s="60" t="s">
        <v>389</v>
      </c>
      <c r="M48" s="60" t="s">
        <v>37</v>
      </c>
      <c r="N48" s="60" t="s">
        <v>190</v>
      </c>
      <c r="O48" s="94" t="s">
        <v>422</v>
      </c>
      <c r="P48" s="76"/>
      <c r="Q48" s="95" t="s">
        <v>422</v>
      </c>
      <c r="R48" s="96"/>
      <c r="S48" s="62"/>
    </row>
    <row r="49" spans="11:20" ht="18" customHeight="1">
      <c r="K49" s="229">
        <v>44</v>
      </c>
      <c r="L49" s="60" t="s">
        <v>389</v>
      </c>
      <c r="M49" s="60" t="s">
        <v>37</v>
      </c>
      <c r="N49" s="60" t="s">
        <v>190</v>
      </c>
      <c r="O49" s="94" t="s">
        <v>423</v>
      </c>
      <c r="P49" s="76"/>
      <c r="Q49" s="95" t="s">
        <v>423</v>
      </c>
      <c r="R49" s="96"/>
      <c r="S49" s="62"/>
    </row>
    <row r="50" spans="11:20" ht="18" customHeight="1">
      <c r="K50" s="229">
        <v>45</v>
      </c>
      <c r="L50" s="60" t="s">
        <v>389</v>
      </c>
      <c r="M50" s="60" t="s">
        <v>37</v>
      </c>
      <c r="N50" s="60" t="s">
        <v>410</v>
      </c>
      <c r="O50" s="94" t="s">
        <v>424</v>
      </c>
      <c r="P50" s="76"/>
      <c r="Q50" s="95" t="s">
        <v>424</v>
      </c>
      <c r="R50" s="96"/>
      <c r="S50" s="62"/>
    </row>
    <row r="51" spans="11:20" ht="18" customHeight="1">
      <c r="K51" s="229">
        <v>46</v>
      </c>
      <c r="L51" s="60" t="s">
        <v>389</v>
      </c>
      <c r="M51" s="60" t="s">
        <v>37</v>
      </c>
      <c r="N51" s="60" t="s">
        <v>410</v>
      </c>
      <c r="O51" s="94" t="s">
        <v>425</v>
      </c>
      <c r="P51" s="76"/>
      <c r="Q51" s="95" t="s">
        <v>425</v>
      </c>
      <c r="R51" s="96"/>
      <c r="S51" s="62"/>
    </row>
    <row r="52" spans="11:20" ht="18" customHeight="1">
      <c r="K52" s="229">
        <v>47</v>
      </c>
      <c r="L52" s="60" t="s">
        <v>389</v>
      </c>
      <c r="M52" s="60" t="s">
        <v>37</v>
      </c>
      <c r="N52" s="60" t="s">
        <v>410</v>
      </c>
      <c r="O52" s="94" t="s">
        <v>426</v>
      </c>
      <c r="P52" s="76"/>
      <c r="Q52" s="95" t="s">
        <v>426</v>
      </c>
      <c r="R52" s="96"/>
      <c r="S52" s="62"/>
    </row>
    <row r="53" spans="11:20" ht="18" customHeight="1">
      <c r="K53" s="229">
        <v>48</v>
      </c>
      <c r="L53" s="60" t="s">
        <v>389</v>
      </c>
      <c r="M53" s="60" t="s">
        <v>37</v>
      </c>
      <c r="N53" s="60" t="s">
        <v>412</v>
      </c>
      <c r="O53" s="94" t="s">
        <v>427</v>
      </c>
      <c r="P53" s="76"/>
      <c r="Q53" s="95" t="s">
        <v>427</v>
      </c>
      <c r="R53" s="96"/>
      <c r="S53" s="62"/>
    </row>
    <row r="54" spans="11:20" ht="18" customHeight="1">
      <c r="K54" s="229">
        <v>49</v>
      </c>
      <c r="L54" s="60" t="s">
        <v>389</v>
      </c>
      <c r="M54" s="60" t="s">
        <v>37</v>
      </c>
      <c r="N54" s="60" t="s">
        <v>412</v>
      </c>
      <c r="O54" s="94" t="s">
        <v>428</v>
      </c>
      <c r="P54" s="76"/>
      <c r="Q54" s="95" t="s">
        <v>428</v>
      </c>
      <c r="R54" s="96"/>
      <c r="S54" s="62"/>
    </row>
    <row r="55" spans="11:20" ht="18" customHeight="1">
      <c r="K55" s="229">
        <v>50</v>
      </c>
      <c r="L55" s="60" t="s">
        <v>389</v>
      </c>
      <c r="M55" s="60" t="s">
        <v>37</v>
      </c>
      <c r="N55" s="60" t="s">
        <v>415</v>
      </c>
      <c r="O55" s="94" t="s">
        <v>429</v>
      </c>
      <c r="P55" s="76"/>
      <c r="Q55" s="95" t="s">
        <v>429</v>
      </c>
      <c r="R55" s="97" t="s">
        <v>414</v>
      </c>
      <c r="S55" s="62"/>
    </row>
    <row r="56" spans="11:20" ht="18" customHeight="1">
      <c r="K56" s="229">
        <v>51</v>
      </c>
      <c r="L56" s="60" t="s">
        <v>389</v>
      </c>
      <c r="M56" s="60" t="s">
        <v>219</v>
      </c>
      <c r="N56" s="60" t="s">
        <v>219</v>
      </c>
      <c r="O56" s="98" t="s">
        <v>430</v>
      </c>
      <c r="P56" s="76"/>
      <c r="Q56" s="99"/>
      <c r="R56" s="56" t="s">
        <v>431</v>
      </c>
      <c r="S56" s="100"/>
      <c r="T56" s="93"/>
    </row>
    <row r="57" spans="11:20" ht="18" customHeight="1">
      <c r="K57" s="229">
        <v>52</v>
      </c>
      <c r="L57" s="60" t="s">
        <v>389</v>
      </c>
      <c r="M57" s="60" t="s">
        <v>432</v>
      </c>
      <c r="N57" s="60" t="s">
        <v>432</v>
      </c>
      <c r="O57" s="60" t="s">
        <v>433</v>
      </c>
      <c r="P57" s="76"/>
      <c r="R57" s="101" t="s">
        <v>434</v>
      </c>
      <c r="S57" s="102"/>
      <c r="T57" s="103"/>
    </row>
    <row r="58" spans="11:20" ht="18" customHeight="1">
      <c r="K58" s="229">
        <v>53</v>
      </c>
      <c r="L58" s="60" t="s">
        <v>389</v>
      </c>
      <c r="M58" s="60" t="s">
        <v>432</v>
      </c>
      <c r="N58" s="60" t="s">
        <v>432</v>
      </c>
      <c r="O58" s="265" t="s">
        <v>732</v>
      </c>
      <c r="P58" s="76"/>
      <c r="R58" s="359" t="s">
        <v>732</v>
      </c>
      <c r="S58" s="102"/>
      <c r="T58" s="103"/>
    </row>
    <row r="59" spans="11:20" ht="18" customHeight="1">
      <c r="K59" s="229">
        <v>54</v>
      </c>
      <c r="L59" s="60" t="s">
        <v>389</v>
      </c>
      <c r="M59" s="60" t="s">
        <v>432</v>
      </c>
      <c r="N59" s="60" t="s">
        <v>432</v>
      </c>
      <c r="O59" s="60" t="s">
        <v>435</v>
      </c>
      <c r="P59" s="76"/>
      <c r="R59" s="104" t="s">
        <v>436</v>
      </c>
      <c r="S59" s="102"/>
      <c r="T59" s="103"/>
    </row>
    <row r="60" spans="11:20" ht="18" customHeight="1">
      <c r="K60" s="229">
        <v>55</v>
      </c>
      <c r="L60" s="60" t="s">
        <v>389</v>
      </c>
      <c r="M60" s="60" t="s">
        <v>432</v>
      </c>
      <c r="N60" s="60" t="s">
        <v>432</v>
      </c>
      <c r="O60" s="60" t="s">
        <v>437</v>
      </c>
      <c r="P60" s="76"/>
      <c r="R60" s="104" t="s">
        <v>438</v>
      </c>
      <c r="S60" s="102"/>
      <c r="T60" s="103"/>
    </row>
    <row r="61" spans="11:20" ht="18" customHeight="1">
      <c r="K61" s="229">
        <v>56</v>
      </c>
      <c r="L61" s="60" t="s">
        <v>389</v>
      </c>
      <c r="M61" s="60" t="s">
        <v>432</v>
      </c>
      <c r="N61" s="60" t="s">
        <v>432</v>
      </c>
      <c r="O61" s="60" t="s">
        <v>439</v>
      </c>
      <c r="P61" s="76"/>
      <c r="R61" s="104" t="s">
        <v>440</v>
      </c>
      <c r="S61" s="102"/>
      <c r="T61" s="103"/>
    </row>
    <row r="62" spans="11:20" ht="18" customHeight="1">
      <c r="K62" s="229">
        <v>57</v>
      </c>
      <c r="L62" s="60" t="s">
        <v>389</v>
      </c>
      <c r="M62" s="60" t="s">
        <v>432</v>
      </c>
      <c r="N62" s="60" t="s">
        <v>432</v>
      </c>
      <c r="O62" s="265" t="s">
        <v>691</v>
      </c>
      <c r="P62" s="76"/>
      <c r="R62" s="266" t="s">
        <v>692</v>
      </c>
      <c r="S62" s="102"/>
      <c r="T62" s="103"/>
    </row>
    <row r="63" spans="11:20" ht="18" customHeight="1">
      <c r="K63" s="229">
        <v>58</v>
      </c>
      <c r="L63" s="60" t="s">
        <v>389</v>
      </c>
      <c r="M63" s="60" t="s">
        <v>432</v>
      </c>
      <c r="N63" s="60" t="s">
        <v>432</v>
      </c>
      <c r="O63" s="60" t="s">
        <v>441</v>
      </c>
      <c r="P63" s="76"/>
      <c r="R63" s="104" t="s">
        <v>442</v>
      </c>
      <c r="S63" s="102"/>
      <c r="T63" s="103"/>
    </row>
    <row r="64" spans="11:20" ht="18" customHeight="1">
      <c r="K64" s="229">
        <v>59</v>
      </c>
      <c r="L64" s="60" t="s">
        <v>389</v>
      </c>
      <c r="M64" s="60" t="s">
        <v>432</v>
      </c>
      <c r="N64" s="60" t="s">
        <v>432</v>
      </c>
      <c r="O64" s="60" t="s">
        <v>443</v>
      </c>
      <c r="P64" s="76"/>
      <c r="R64" s="105" t="s">
        <v>444</v>
      </c>
      <c r="S64" s="97" t="s">
        <v>414</v>
      </c>
      <c r="T64" s="103"/>
    </row>
    <row r="65" spans="11:20" ht="18" customHeight="1">
      <c r="K65" s="229">
        <v>60</v>
      </c>
      <c r="L65" s="60" t="s">
        <v>389</v>
      </c>
      <c r="M65" s="60" t="s">
        <v>432</v>
      </c>
      <c r="N65" s="60" t="s">
        <v>432</v>
      </c>
      <c r="O65" s="1110" t="s">
        <v>754</v>
      </c>
      <c r="P65" s="76"/>
      <c r="R65" s="106"/>
      <c r="S65" s="56" t="s">
        <v>445</v>
      </c>
      <c r="T65" s="100"/>
    </row>
    <row r="66" spans="11:20" ht="18" customHeight="1">
      <c r="K66" s="229">
        <v>61</v>
      </c>
      <c r="L66" s="60" t="s">
        <v>446</v>
      </c>
      <c r="M66" s="60" t="s">
        <v>37</v>
      </c>
      <c r="N66" s="60" t="s">
        <v>124</v>
      </c>
      <c r="O66" s="60" t="s">
        <v>447</v>
      </c>
      <c r="P66" s="76"/>
      <c r="S66" s="101" t="s">
        <v>448</v>
      </c>
      <c r="T66" s="102"/>
    </row>
    <row r="67" spans="11:20" ht="18" customHeight="1">
      <c r="K67" s="229">
        <v>62</v>
      </c>
      <c r="L67" s="60" t="s">
        <v>446</v>
      </c>
      <c r="M67" s="60" t="s">
        <v>37</v>
      </c>
      <c r="N67" s="60" t="s">
        <v>124</v>
      </c>
      <c r="O67" s="60" t="s">
        <v>449</v>
      </c>
      <c r="P67" s="76"/>
      <c r="S67" s="104" t="s">
        <v>450</v>
      </c>
      <c r="T67" s="102"/>
    </row>
    <row r="68" spans="11:20" ht="18" customHeight="1">
      <c r="K68" s="229">
        <v>63</v>
      </c>
      <c r="L68" s="60" t="s">
        <v>446</v>
      </c>
      <c r="M68" s="60" t="s">
        <v>37</v>
      </c>
      <c r="N68" s="60" t="s">
        <v>142</v>
      </c>
      <c r="O68" s="60" t="s">
        <v>451</v>
      </c>
      <c r="P68" s="76"/>
      <c r="S68" s="104" t="s">
        <v>452</v>
      </c>
      <c r="T68" s="102"/>
    </row>
    <row r="69" spans="11:20" ht="18" customHeight="1">
      <c r="K69" s="229">
        <v>64</v>
      </c>
      <c r="L69" s="60" t="s">
        <v>446</v>
      </c>
      <c r="M69" s="60" t="s">
        <v>37</v>
      </c>
      <c r="N69" s="60" t="s">
        <v>142</v>
      </c>
      <c r="O69" s="60" t="s">
        <v>453</v>
      </c>
      <c r="P69" s="76"/>
      <c r="S69" s="104" t="s">
        <v>454</v>
      </c>
      <c r="T69" s="102"/>
    </row>
    <row r="70" spans="11:20" ht="18" customHeight="1">
      <c r="K70" s="229">
        <v>65</v>
      </c>
      <c r="L70" s="60" t="s">
        <v>446</v>
      </c>
      <c r="M70" s="60" t="s">
        <v>37</v>
      </c>
      <c r="N70" s="60" t="s">
        <v>64</v>
      </c>
      <c r="O70" s="60" t="s">
        <v>455</v>
      </c>
      <c r="P70" s="76"/>
      <c r="S70" s="104" t="s">
        <v>456</v>
      </c>
      <c r="T70" s="102"/>
    </row>
    <row r="71" spans="11:20" ht="18" customHeight="1">
      <c r="K71" s="231">
        <v>66</v>
      </c>
      <c r="L71" s="91" t="s">
        <v>446</v>
      </c>
      <c r="M71" s="91" t="s">
        <v>37</v>
      </c>
      <c r="N71" s="91" t="s">
        <v>64</v>
      </c>
      <c r="O71" s="91" t="s">
        <v>457</v>
      </c>
      <c r="P71" s="107"/>
      <c r="S71" s="105" t="s">
        <v>458</v>
      </c>
      <c r="T71" s="102"/>
    </row>
    <row r="72" spans="11:20">
      <c r="K72" s="232"/>
      <c r="L72" s="108"/>
      <c r="M72" s="108"/>
      <c r="N72" s="108"/>
      <c r="O72" s="108"/>
      <c r="P72" s="108"/>
      <c r="S72" s="106"/>
    </row>
    <row r="73" spans="11:20">
      <c r="K73" s="233"/>
      <c r="L73" s="109"/>
      <c r="M73" s="109"/>
      <c r="N73" s="109"/>
      <c r="O73" s="109"/>
      <c r="P73" s="108"/>
    </row>
    <row r="74" spans="11:20">
      <c r="K74" s="234"/>
      <c r="L74" s="110"/>
      <c r="M74" s="110" t="s">
        <v>459</v>
      </c>
      <c r="N74" s="110"/>
      <c r="O74" s="110"/>
      <c r="P74" s="111"/>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B51"/>
  <sheetViews>
    <sheetView view="pageBreakPreview" zoomScale="136" zoomScaleNormal="100" zoomScaleSheetLayoutView="136" workbookViewId="0">
      <selection activeCell="A25" sqref="A25"/>
    </sheetView>
  </sheetViews>
  <sheetFormatPr defaultColWidth="9" defaultRowHeight="13.5"/>
  <cols>
    <col min="1" max="1" width="16.7109375" style="3" customWidth="1"/>
    <col min="2" max="2" width="11" style="3" bestFit="1" customWidth="1"/>
    <col min="3" max="3" width="9" style="3"/>
    <col min="4" max="4" width="9" style="126" bestFit="1" customWidth="1"/>
    <col min="5" max="5" width="9" style="126"/>
    <col min="6" max="16384" width="9" style="3"/>
  </cols>
  <sheetData>
    <row r="1" spans="1:54" s="218" customFormat="1" ht="14.25" thickBot="1">
      <c r="D1" s="243"/>
      <c r="E1" s="243">
        <v>1</v>
      </c>
      <c r="F1" s="218">
        <v>2</v>
      </c>
      <c r="G1" s="243">
        <v>3</v>
      </c>
      <c r="H1" s="218">
        <v>4</v>
      </c>
      <c r="I1" s="243">
        <v>5</v>
      </c>
      <c r="J1" s="218">
        <v>6</v>
      </c>
      <c r="K1" s="243">
        <v>7</v>
      </c>
      <c r="L1" s="218">
        <v>8</v>
      </c>
      <c r="M1" s="243">
        <v>9</v>
      </c>
      <c r="N1" s="218">
        <v>10</v>
      </c>
      <c r="O1" s="243">
        <v>11</v>
      </c>
      <c r="P1" s="218">
        <v>12</v>
      </c>
      <c r="Q1" s="243">
        <v>13</v>
      </c>
      <c r="R1" s="218">
        <v>14</v>
      </c>
      <c r="S1" s="243">
        <v>15</v>
      </c>
      <c r="T1" s="218">
        <v>16</v>
      </c>
      <c r="U1" s="243">
        <v>17</v>
      </c>
      <c r="V1" s="218">
        <v>18</v>
      </c>
      <c r="W1" s="243">
        <v>19</v>
      </c>
      <c r="X1" s="218">
        <v>20</v>
      </c>
      <c r="Y1" s="243">
        <v>21</v>
      </c>
      <c r="Z1" s="218">
        <v>22</v>
      </c>
      <c r="AA1" s="243">
        <v>23</v>
      </c>
      <c r="AB1" s="218">
        <v>24</v>
      </c>
      <c r="AC1" s="243">
        <v>25</v>
      </c>
      <c r="AD1" s="218">
        <v>26</v>
      </c>
      <c r="AE1" s="243">
        <v>27</v>
      </c>
      <c r="AF1" s="218">
        <v>28</v>
      </c>
      <c r="AG1" s="243">
        <v>29</v>
      </c>
      <c r="AH1" s="218">
        <v>30</v>
      </c>
      <c r="AI1" s="243">
        <v>31</v>
      </c>
      <c r="AJ1" s="218">
        <v>32</v>
      </c>
      <c r="AK1" s="243">
        <v>33</v>
      </c>
      <c r="AL1" s="218">
        <v>34</v>
      </c>
      <c r="AM1" s="243">
        <v>35</v>
      </c>
      <c r="AN1" s="218">
        <v>36</v>
      </c>
      <c r="AO1" s="243">
        <v>37</v>
      </c>
      <c r="AP1" s="218">
        <v>38</v>
      </c>
      <c r="AQ1" s="243">
        <v>39</v>
      </c>
      <c r="AR1" s="218">
        <v>40</v>
      </c>
      <c r="AS1" s="243">
        <v>41</v>
      </c>
      <c r="AT1" s="218">
        <v>42</v>
      </c>
      <c r="AU1" s="243">
        <v>43</v>
      </c>
      <c r="AV1" s="218">
        <v>44</v>
      </c>
      <c r="AW1" s="243">
        <v>45</v>
      </c>
      <c r="AX1" s="218">
        <v>46</v>
      </c>
      <c r="AY1" s="243">
        <v>47</v>
      </c>
      <c r="AZ1" s="218">
        <v>48</v>
      </c>
      <c r="BA1" s="243">
        <v>49</v>
      </c>
      <c r="BB1" s="218">
        <v>50</v>
      </c>
    </row>
    <row r="2" spans="1:54" ht="15" thickTop="1" thickBot="1">
      <c r="A2" s="113" t="s">
        <v>461</v>
      </c>
      <c r="B2" s="114" t="s">
        <v>462</v>
      </c>
      <c r="C2" s="115" t="s">
        <v>463</v>
      </c>
      <c r="D2" s="116" t="s">
        <v>484</v>
      </c>
      <c r="E2" s="139"/>
      <c r="F2" s="132"/>
      <c r="G2" s="132"/>
      <c r="H2" s="132"/>
      <c r="I2" s="132"/>
      <c r="J2" s="132"/>
      <c r="K2" s="132"/>
      <c r="L2" s="132"/>
      <c r="M2" s="132"/>
      <c r="N2" s="132"/>
      <c r="O2" s="132"/>
      <c r="P2" s="132"/>
      <c r="Q2" s="132"/>
      <c r="R2" s="132"/>
      <c r="S2" s="132"/>
      <c r="T2" s="132"/>
      <c r="U2" s="132"/>
      <c r="V2" s="132"/>
      <c r="W2" s="132"/>
      <c r="X2" s="132"/>
      <c r="Y2" s="132"/>
      <c r="Z2" s="132"/>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row>
    <row r="3" spans="1:54" ht="14.25" thickTop="1">
      <c r="A3" s="117" t="s">
        <v>486</v>
      </c>
      <c r="B3" s="118" t="s">
        <v>464</v>
      </c>
      <c r="C3" s="119"/>
      <c r="D3" s="120">
        <f>SUMIFS(作業日報!C:C,作業日報!B:B,A3,作業日報!E:E,"○")+SUMIFS(作業日報!G:G,作業日報!F:F,A3,作業日報!I:I,"○")</f>
        <v>0</v>
      </c>
      <c r="E3" s="140"/>
      <c r="F3" s="121"/>
      <c r="G3" s="121"/>
      <c r="H3" s="121"/>
      <c r="I3" s="121"/>
      <c r="J3" s="121"/>
      <c r="K3" s="121"/>
      <c r="L3" s="121"/>
      <c r="M3" s="121"/>
      <c r="N3" s="121"/>
      <c r="O3" s="121"/>
      <c r="P3" s="121"/>
      <c r="Q3" s="121"/>
      <c r="R3" s="121"/>
      <c r="S3" s="130"/>
      <c r="T3" s="136"/>
      <c r="U3" s="134"/>
      <c r="V3" s="134"/>
      <c r="W3" s="134"/>
      <c r="X3" s="134"/>
      <c r="Y3" s="134"/>
      <c r="Z3" s="134"/>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row>
    <row r="4" spans="1:54">
      <c r="A4" s="122" t="s">
        <v>487</v>
      </c>
      <c r="B4" s="123" t="s">
        <v>464</v>
      </c>
      <c r="C4" s="124"/>
      <c r="D4" s="125">
        <f>SUMIFS(作業日報!C:C,作業日報!B:B,A4,作業日報!E:E,"○")+SUMIFS(作業日報!G:G,作業日報!F:F,A4,作業日報!I:I,"○")</f>
        <v>0</v>
      </c>
      <c r="E4" s="140"/>
      <c r="F4" s="121"/>
      <c r="G4" s="121"/>
      <c r="H4" s="121"/>
      <c r="I4" s="121"/>
      <c r="J4" s="121"/>
      <c r="K4" s="121"/>
      <c r="L4" s="121"/>
      <c r="M4" s="121"/>
      <c r="N4" s="121"/>
      <c r="O4" s="121"/>
      <c r="P4" s="121"/>
      <c r="Q4" s="121"/>
      <c r="R4" s="121"/>
      <c r="S4" s="131"/>
      <c r="T4" s="137"/>
      <c r="U4" s="138"/>
      <c r="V4" s="138"/>
      <c r="W4" s="138"/>
      <c r="X4" s="138"/>
      <c r="Y4" s="138"/>
      <c r="Z4" s="138"/>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row>
    <row r="5" spans="1:54">
      <c r="A5" s="117" t="s">
        <v>488</v>
      </c>
      <c r="B5" s="123" t="s">
        <v>465</v>
      </c>
      <c r="C5" s="124"/>
      <c r="D5" s="125">
        <f>SUMIFS(作業日報!C:C,作業日報!B:B,A5,作業日報!E:E,"○")+SUMIFS(作業日報!G:G,作業日報!F:F,A5,作業日報!I:I,"○")</f>
        <v>0</v>
      </c>
      <c r="E5" s="140"/>
      <c r="F5" s="121"/>
      <c r="G5" s="121"/>
      <c r="H5" s="121"/>
      <c r="I5" s="121"/>
      <c r="J5" s="121"/>
      <c r="K5" s="121"/>
      <c r="L5" s="121"/>
      <c r="M5" s="121"/>
      <c r="N5" s="121"/>
      <c r="O5" s="121"/>
      <c r="P5" s="121"/>
      <c r="Q5" s="121"/>
      <c r="R5" s="121"/>
      <c r="S5" s="131"/>
      <c r="T5" s="137"/>
      <c r="U5" s="138"/>
      <c r="V5" s="138"/>
      <c r="W5" s="138"/>
      <c r="X5" s="138"/>
      <c r="Y5" s="138"/>
      <c r="Z5" s="138"/>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row>
    <row r="6" spans="1:54">
      <c r="A6" s="122"/>
      <c r="B6" s="123"/>
      <c r="C6" s="124"/>
      <c r="D6" s="125">
        <f>SUMIFS(作業日報!C:C,作業日報!B:B,A6,作業日報!E:E,"○")+SUMIFS(作業日報!G:G,作業日報!F:F,A6,作業日報!I:I,"○")</f>
        <v>0</v>
      </c>
      <c r="E6" s="140"/>
      <c r="F6" s="121"/>
      <c r="G6" s="121"/>
      <c r="H6" s="121"/>
      <c r="I6" s="121"/>
      <c r="J6" s="121"/>
      <c r="K6" s="121"/>
      <c r="L6" s="121"/>
      <c r="M6" s="121"/>
      <c r="N6" s="121"/>
      <c r="O6" s="121"/>
      <c r="P6" s="121"/>
      <c r="Q6" s="121"/>
      <c r="R6" s="121"/>
      <c r="S6" s="131"/>
      <c r="T6" s="137"/>
      <c r="U6" s="138"/>
      <c r="V6" s="138"/>
      <c r="W6" s="138"/>
      <c r="X6" s="138"/>
      <c r="Y6" s="138"/>
      <c r="Z6" s="138"/>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row>
    <row r="7" spans="1:54">
      <c r="A7" s="117"/>
      <c r="B7" s="123"/>
      <c r="C7" s="124"/>
      <c r="D7" s="125">
        <f>SUMIFS(作業日報!C:C,作業日報!B:B,A7,作業日報!E:E,"○")+SUMIFS(作業日報!G:G,作業日報!F:F,A7,作業日報!I:I,"○")</f>
        <v>0</v>
      </c>
      <c r="E7" s="140"/>
      <c r="F7" s="121"/>
      <c r="G7" s="121"/>
      <c r="H7" s="121"/>
      <c r="I7" s="121"/>
      <c r="J7" s="121"/>
      <c r="K7" s="121"/>
      <c r="L7" s="121"/>
      <c r="M7" s="121"/>
      <c r="N7" s="121"/>
      <c r="O7" s="121"/>
      <c r="P7" s="121"/>
      <c r="Q7" s="121"/>
      <c r="R7" s="121"/>
      <c r="S7" s="131"/>
      <c r="T7" s="137"/>
      <c r="U7" s="138"/>
      <c r="V7" s="138"/>
      <c r="W7" s="138"/>
      <c r="X7" s="138"/>
      <c r="Y7" s="138"/>
      <c r="Z7" s="138"/>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row>
    <row r="8" spans="1:54">
      <c r="A8" s="122"/>
      <c r="B8" s="123"/>
      <c r="C8" s="124"/>
      <c r="D8" s="125">
        <f>SUMIFS(作業日報!C:C,作業日報!B:B,A8,作業日報!E:E,"○")+SUMIFS(作業日報!G:G,作業日報!F:F,A8,作業日報!I:I,"○")</f>
        <v>0</v>
      </c>
      <c r="E8" s="140"/>
      <c r="F8" s="121"/>
      <c r="G8" s="121"/>
      <c r="H8" s="121"/>
      <c r="I8" s="121"/>
      <c r="J8" s="121"/>
      <c r="K8" s="121"/>
      <c r="L8" s="121"/>
      <c r="M8" s="121"/>
      <c r="N8" s="121"/>
      <c r="O8" s="121"/>
      <c r="P8" s="121"/>
      <c r="Q8" s="121"/>
      <c r="R8" s="121"/>
      <c r="S8" s="131"/>
      <c r="T8" s="137"/>
      <c r="U8" s="138"/>
      <c r="V8" s="138"/>
      <c r="W8" s="138"/>
      <c r="X8" s="138"/>
      <c r="Y8" s="138"/>
      <c r="Z8" s="138"/>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row>
    <row r="9" spans="1:54">
      <c r="A9" s="117"/>
      <c r="B9" s="123"/>
      <c r="C9" s="124"/>
      <c r="D9" s="125">
        <f>SUMIFS(作業日報!C:C,作業日報!B:B,A9,作業日報!E:E,"○")+SUMIFS(作業日報!G:G,作業日報!F:F,A9,作業日報!I:I,"○")</f>
        <v>0</v>
      </c>
      <c r="E9" s="140"/>
      <c r="F9" s="121"/>
      <c r="G9" s="121"/>
      <c r="H9" s="121"/>
      <c r="I9" s="121"/>
      <c r="J9" s="121"/>
      <c r="K9" s="121"/>
      <c r="L9" s="121"/>
      <c r="M9" s="121"/>
      <c r="N9" s="121"/>
      <c r="O9" s="121"/>
      <c r="P9" s="121"/>
      <c r="Q9" s="121"/>
      <c r="R9" s="121"/>
      <c r="S9" s="131"/>
      <c r="T9" s="137"/>
      <c r="U9" s="138"/>
      <c r="V9" s="138"/>
      <c r="W9" s="138"/>
      <c r="X9" s="138"/>
      <c r="Y9" s="138"/>
      <c r="Z9" s="138"/>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row>
    <row r="10" spans="1:54">
      <c r="A10" s="122"/>
      <c r="B10" s="123"/>
      <c r="C10" s="124"/>
      <c r="D10" s="125">
        <f>SUMIFS(作業日報!C:C,作業日報!B:B,A10,作業日報!E:E,"○")+SUMIFS(作業日報!G:G,作業日報!F:F,A10,作業日報!I:I,"○")</f>
        <v>0</v>
      </c>
      <c r="E10" s="140"/>
      <c r="F10" s="121"/>
      <c r="G10" s="121"/>
      <c r="H10" s="121"/>
      <c r="I10" s="121"/>
      <c r="J10" s="121"/>
      <c r="K10" s="121"/>
      <c r="L10" s="121"/>
      <c r="M10" s="121"/>
      <c r="N10" s="121"/>
      <c r="O10" s="121"/>
      <c r="P10" s="121"/>
      <c r="Q10" s="121"/>
      <c r="R10" s="121"/>
      <c r="S10" s="131"/>
      <c r="T10" s="137"/>
      <c r="U10" s="138"/>
      <c r="V10" s="138"/>
      <c r="W10" s="138"/>
      <c r="X10" s="138"/>
      <c r="Y10" s="138"/>
      <c r="Z10" s="138"/>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row>
    <row r="11" spans="1:54">
      <c r="A11" s="117"/>
      <c r="B11" s="123"/>
      <c r="C11" s="124"/>
      <c r="D11" s="125">
        <f>SUMIFS(作業日報!C:C,作業日報!B:B,A11,作業日報!E:E,"○")+SUMIFS(作業日報!G:G,作業日報!F:F,A11,作業日報!I:I,"○")</f>
        <v>0</v>
      </c>
      <c r="E11" s="140"/>
      <c r="F11" s="121"/>
      <c r="G11" s="121"/>
      <c r="H11" s="121"/>
      <c r="I11" s="121"/>
      <c r="J11" s="121"/>
      <c r="K11" s="121"/>
      <c r="L11" s="121"/>
      <c r="M11" s="121"/>
      <c r="N11" s="121"/>
      <c r="O11" s="121"/>
      <c r="P11" s="121"/>
      <c r="Q11" s="121"/>
      <c r="R11" s="121"/>
      <c r="S11" s="131"/>
      <c r="T11" s="137"/>
      <c r="U11" s="138"/>
      <c r="V11" s="138"/>
      <c r="W11" s="138"/>
      <c r="X11" s="138"/>
      <c r="Y11" s="138"/>
      <c r="Z11" s="138"/>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row>
    <row r="12" spans="1:54">
      <c r="A12" s="122"/>
      <c r="B12" s="123"/>
      <c r="C12" s="124"/>
      <c r="D12" s="125">
        <f>SUMIFS(作業日報!C:C,作業日報!B:B,A12,作業日報!E:E,"○")+SUMIFS(作業日報!G:G,作業日報!F:F,A12,作業日報!I:I,"○")</f>
        <v>0</v>
      </c>
      <c r="E12" s="140"/>
      <c r="F12" s="121"/>
      <c r="G12" s="121"/>
      <c r="H12" s="121"/>
      <c r="I12" s="121"/>
      <c r="J12" s="121"/>
      <c r="K12" s="121"/>
      <c r="L12" s="121"/>
      <c r="M12" s="121"/>
      <c r="N12" s="121"/>
      <c r="O12" s="121"/>
      <c r="P12" s="121"/>
      <c r="Q12" s="121"/>
      <c r="R12" s="121"/>
      <c r="S12" s="131"/>
      <c r="T12" s="137"/>
      <c r="U12" s="138"/>
      <c r="V12" s="138"/>
      <c r="W12" s="138"/>
      <c r="X12" s="138"/>
      <c r="Y12" s="138"/>
      <c r="Z12" s="138"/>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row>
    <row r="13" spans="1:54">
      <c r="A13" s="117"/>
      <c r="B13" s="123"/>
      <c r="C13" s="124"/>
      <c r="D13" s="125">
        <f>SUMIFS(作業日報!C:C,作業日報!B:B,A13,作業日報!E:E,"○")+SUMIFS(作業日報!G:G,作業日報!F:F,A13,作業日報!I:I,"○")</f>
        <v>0</v>
      </c>
      <c r="E13" s="140"/>
      <c r="F13" s="121"/>
      <c r="G13" s="121"/>
      <c r="H13" s="121"/>
      <c r="I13" s="121"/>
      <c r="J13" s="121"/>
      <c r="K13" s="121"/>
      <c r="L13" s="121"/>
      <c r="M13" s="121"/>
      <c r="N13" s="121"/>
      <c r="O13" s="121"/>
      <c r="P13" s="121"/>
      <c r="Q13" s="121"/>
      <c r="R13" s="121"/>
      <c r="S13" s="131"/>
      <c r="T13" s="137"/>
      <c r="U13" s="138"/>
      <c r="V13" s="138"/>
      <c r="W13" s="138"/>
      <c r="X13" s="138"/>
      <c r="Y13" s="138"/>
      <c r="Z13" s="138"/>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row>
    <row r="14" spans="1:54">
      <c r="A14" s="122"/>
      <c r="B14" s="123"/>
      <c r="C14" s="124"/>
      <c r="D14" s="125">
        <f>SUMIFS(作業日報!C:C,作業日報!B:B,A14,作業日報!E:E,"○")+SUMIFS(作業日報!G:G,作業日報!F:F,A14,作業日報!I:I,"○")</f>
        <v>0</v>
      </c>
      <c r="E14" s="140"/>
      <c r="F14" s="121"/>
      <c r="G14" s="121"/>
      <c r="H14" s="121"/>
      <c r="I14" s="121"/>
      <c r="J14" s="121"/>
      <c r="K14" s="121"/>
      <c r="L14" s="121"/>
      <c r="M14" s="121"/>
      <c r="N14" s="121"/>
      <c r="O14" s="121"/>
      <c r="P14" s="121"/>
      <c r="Q14" s="121"/>
      <c r="R14" s="121"/>
      <c r="S14" s="131"/>
      <c r="T14" s="137"/>
      <c r="U14" s="138"/>
      <c r="V14" s="138"/>
      <c r="W14" s="138"/>
      <c r="X14" s="138"/>
      <c r="Y14" s="138"/>
      <c r="Z14" s="138"/>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row>
    <row r="15" spans="1:54">
      <c r="A15" s="117"/>
      <c r="B15" s="123"/>
      <c r="C15" s="124"/>
      <c r="D15" s="125">
        <f>SUMIFS(作業日報!C:C,作業日報!B:B,A15,作業日報!E:E,"○")+SUMIFS(作業日報!G:G,作業日報!F:F,A15,作業日報!I:I,"○")</f>
        <v>0</v>
      </c>
      <c r="E15" s="140"/>
      <c r="F15" s="121"/>
      <c r="G15" s="121"/>
      <c r="H15" s="121"/>
      <c r="I15" s="121"/>
      <c r="J15" s="121"/>
      <c r="K15" s="121"/>
      <c r="L15" s="121"/>
      <c r="M15" s="121"/>
      <c r="N15" s="121"/>
      <c r="O15" s="121"/>
      <c r="P15" s="121"/>
      <c r="Q15" s="121"/>
      <c r="R15" s="121"/>
      <c r="S15" s="131"/>
      <c r="T15" s="137"/>
      <c r="U15" s="138"/>
      <c r="V15" s="138"/>
      <c r="W15" s="138"/>
      <c r="X15" s="138"/>
      <c r="Y15" s="138"/>
      <c r="Z15" s="138"/>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row>
    <row r="16" spans="1:54">
      <c r="A16" s="122"/>
      <c r="B16" s="123"/>
      <c r="C16" s="124"/>
      <c r="D16" s="125">
        <f>SUMIFS(作業日報!C:C,作業日報!B:B,A16,作業日報!E:E,"○")+SUMIFS(作業日報!G:G,作業日報!F:F,A16,作業日報!I:I,"○")</f>
        <v>0</v>
      </c>
      <c r="E16" s="140"/>
      <c r="F16" s="121"/>
      <c r="G16" s="121"/>
      <c r="H16" s="121"/>
      <c r="I16" s="121"/>
      <c r="J16" s="121"/>
      <c r="K16" s="121"/>
      <c r="L16" s="121"/>
      <c r="M16" s="121"/>
      <c r="N16" s="121"/>
      <c r="O16" s="121"/>
      <c r="P16" s="121"/>
      <c r="Q16" s="121"/>
      <c r="R16" s="121"/>
      <c r="S16" s="131"/>
      <c r="T16" s="137"/>
      <c r="U16" s="138"/>
      <c r="V16" s="138"/>
      <c r="W16" s="138"/>
      <c r="X16" s="138"/>
      <c r="Y16" s="138"/>
      <c r="Z16" s="138"/>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row>
    <row r="17" spans="1:54">
      <c r="A17" s="117"/>
      <c r="B17" s="123"/>
      <c r="C17" s="124"/>
      <c r="D17" s="125">
        <f>SUMIFS(作業日報!C:C,作業日報!B:B,A17,作業日報!E:E,"○")+SUMIFS(作業日報!G:G,作業日報!F:F,A17,作業日報!I:I,"○")</f>
        <v>0</v>
      </c>
      <c r="E17" s="140"/>
      <c r="F17" s="121"/>
      <c r="G17" s="121"/>
      <c r="H17" s="121"/>
      <c r="I17" s="121"/>
      <c r="J17" s="121"/>
      <c r="K17" s="121"/>
      <c r="L17" s="121"/>
      <c r="M17" s="121"/>
      <c r="N17" s="121"/>
      <c r="O17" s="121"/>
      <c r="P17" s="121"/>
      <c r="Q17" s="121"/>
      <c r="R17" s="121"/>
      <c r="S17" s="131"/>
      <c r="T17" s="137"/>
      <c r="U17" s="138"/>
      <c r="V17" s="138"/>
      <c r="W17" s="138"/>
      <c r="X17" s="138"/>
      <c r="Y17" s="138"/>
      <c r="Z17" s="138"/>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row>
    <row r="18" spans="1:54">
      <c r="A18" s="122"/>
      <c r="B18" s="123"/>
      <c r="C18" s="124"/>
      <c r="D18" s="125">
        <f>SUMIFS(作業日報!C:C,作業日報!B:B,A18,作業日報!E:E,"○")+SUMIFS(作業日報!G:G,作業日報!F:F,A18,作業日報!I:I,"○")</f>
        <v>0</v>
      </c>
      <c r="E18" s="140"/>
      <c r="F18" s="121"/>
      <c r="G18" s="121"/>
      <c r="H18" s="121"/>
      <c r="I18" s="121"/>
      <c r="J18" s="121"/>
      <c r="K18" s="121"/>
      <c r="L18" s="121"/>
      <c r="M18" s="121"/>
      <c r="N18" s="121"/>
      <c r="O18" s="121"/>
      <c r="P18" s="121"/>
      <c r="Q18" s="121"/>
      <c r="R18" s="121"/>
      <c r="S18" s="131"/>
      <c r="T18" s="137"/>
      <c r="U18" s="138"/>
      <c r="V18" s="138"/>
      <c r="W18" s="138"/>
      <c r="X18" s="138"/>
      <c r="Y18" s="138"/>
      <c r="Z18" s="138"/>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row>
    <row r="19" spans="1:54">
      <c r="A19" s="117"/>
      <c r="B19" s="123"/>
      <c r="C19" s="124"/>
      <c r="D19" s="125">
        <f>SUMIFS(作業日報!C:C,作業日報!B:B,A19,作業日報!E:E,"○")+SUMIFS(作業日報!G:G,作業日報!F:F,A19,作業日報!I:I,"○")</f>
        <v>0</v>
      </c>
      <c r="E19" s="140"/>
      <c r="F19" s="121"/>
      <c r="G19" s="121"/>
      <c r="H19" s="121"/>
      <c r="I19" s="121"/>
      <c r="J19" s="121"/>
      <c r="K19" s="121"/>
      <c r="L19" s="121"/>
      <c r="M19" s="121"/>
      <c r="N19" s="121"/>
      <c r="O19" s="121"/>
      <c r="P19" s="121"/>
      <c r="Q19" s="121"/>
      <c r="R19" s="121"/>
      <c r="S19" s="131"/>
      <c r="T19" s="137"/>
      <c r="U19" s="138"/>
      <c r="V19" s="138"/>
      <c r="W19" s="138"/>
      <c r="X19" s="138"/>
      <c r="Y19" s="138"/>
      <c r="Z19" s="138"/>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row>
    <row r="20" spans="1:54">
      <c r="A20" s="122"/>
      <c r="B20" s="123"/>
      <c r="C20" s="124"/>
      <c r="D20" s="125">
        <f>SUMIFS(作業日報!C:C,作業日報!B:B,A20,作業日報!E:E,"○")+SUMIFS(作業日報!G:G,作業日報!F:F,A20,作業日報!I:I,"○")</f>
        <v>0</v>
      </c>
      <c r="E20" s="140"/>
      <c r="F20" s="121"/>
      <c r="G20" s="121"/>
      <c r="H20" s="121"/>
      <c r="I20" s="121"/>
      <c r="J20" s="121"/>
      <c r="K20" s="121"/>
      <c r="L20" s="121"/>
      <c r="M20" s="121"/>
      <c r="N20" s="121"/>
      <c r="O20" s="121"/>
      <c r="P20" s="121"/>
      <c r="Q20" s="121"/>
      <c r="R20" s="121"/>
      <c r="S20" s="131"/>
      <c r="T20" s="137"/>
      <c r="U20" s="138"/>
      <c r="V20" s="138"/>
      <c r="W20" s="138"/>
      <c r="X20" s="138"/>
      <c r="Y20" s="138"/>
      <c r="Z20" s="138"/>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row>
    <row r="21" spans="1:54">
      <c r="A21" s="117"/>
      <c r="B21" s="123"/>
      <c r="C21" s="124"/>
      <c r="D21" s="125">
        <f>SUMIFS(作業日報!C:C,作業日報!B:B,A21,作業日報!E:E,"○")+SUMIFS(作業日報!G:G,作業日報!F:F,A21,作業日報!I:I,"○")</f>
        <v>0</v>
      </c>
      <c r="E21" s="140"/>
      <c r="F21" s="121"/>
      <c r="G21" s="121"/>
      <c r="H21" s="121"/>
      <c r="I21" s="121"/>
      <c r="J21" s="121"/>
      <c r="K21" s="121"/>
      <c r="L21" s="121"/>
      <c r="M21" s="121"/>
      <c r="N21" s="121"/>
      <c r="O21" s="121"/>
      <c r="P21" s="121"/>
      <c r="Q21" s="121"/>
      <c r="R21" s="121"/>
      <c r="S21" s="131"/>
      <c r="T21" s="137"/>
      <c r="U21" s="138"/>
      <c r="V21" s="138"/>
      <c r="W21" s="138"/>
      <c r="X21" s="138"/>
      <c r="Y21" s="138"/>
      <c r="Z21" s="138"/>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row>
    <row r="22" spans="1:54">
      <c r="A22" s="122"/>
      <c r="B22" s="123"/>
      <c r="C22" s="124"/>
      <c r="D22" s="125">
        <f>SUMIFS(作業日報!C:C,作業日報!B:B,A22,作業日報!E:E,"○")+SUMIFS(作業日報!G:G,作業日報!F:F,A22,作業日報!I:I,"○")</f>
        <v>0</v>
      </c>
      <c r="E22" s="140"/>
      <c r="F22" s="121"/>
      <c r="G22" s="121"/>
      <c r="H22" s="121"/>
      <c r="I22" s="121"/>
      <c r="J22" s="121"/>
      <c r="K22" s="121"/>
      <c r="L22" s="121"/>
      <c r="M22" s="121"/>
      <c r="N22" s="121"/>
      <c r="O22" s="121"/>
      <c r="P22" s="121"/>
      <c r="Q22" s="121"/>
      <c r="R22" s="121"/>
      <c r="S22" s="131"/>
      <c r="T22" s="137"/>
      <c r="U22" s="138"/>
      <c r="V22" s="138"/>
      <c r="W22" s="138"/>
      <c r="X22" s="138"/>
      <c r="Y22" s="138"/>
      <c r="Z22" s="138"/>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row>
    <row r="23" spans="1:54">
      <c r="A23" s="117"/>
      <c r="B23" s="123"/>
      <c r="C23" s="124"/>
      <c r="D23" s="125">
        <f>SUMIFS(作業日報!C:C,作業日報!B:B,A23,作業日報!E:E,"○")+SUMIFS(作業日報!G:G,作業日報!F:F,A23,作業日報!I:I,"○")</f>
        <v>0</v>
      </c>
      <c r="E23" s="140"/>
      <c r="F23" s="121"/>
      <c r="G23" s="121"/>
      <c r="H23" s="121"/>
      <c r="I23" s="121"/>
      <c r="J23" s="121"/>
      <c r="K23" s="121"/>
      <c r="L23" s="121"/>
      <c r="M23" s="121"/>
      <c r="N23" s="121"/>
      <c r="O23" s="121"/>
      <c r="P23" s="121"/>
      <c r="Q23" s="121"/>
      <c r="R23" s="121"/>
      <c r="S23" s="131"/>
      <c r="T23" s="137"/>
      <c r="U23" s="138"/>
      <c r="V23" s="138"/>
      <c r="W23" s="138"/>
      <c r="X23" s="138"/>
      <c r="Y23" s="138"/>
      <c r="Z23" s="138"/>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row>
    <row r="24" spans="1:54">
      <c r="A24" s="122"/>
      <c r="B24" s="123"/>
      <c r="C24" s="124"/>
      <c r="D24" s="125">
        <f>SUMIFS(作業日報!C:C,作業日報!B:B,A24,作業日報!E:E,"○")+SUMIFS(作業日報!G:G,作業日報!F:F,A24,作業日報!I:I,"○")</f>
        <v>0</v>
      </c>
      <c r="E24" s="140"/>
      <c r="F24" s="121"/>
      <c r="G24" s="121"/>
      <c r="H24" s="121"/>
      <c r="I24" s="121"/>
      <c r="J24" s="121"/>
      <c r="K24" s="121"/>
      <c r="L24" s="121"/>
      <c r="M24" s="121"/>
      <c r="N24" s="121"/>
      <c r="O24" s="121"/>
      <c r="P24" s="121"/>
      <c r="Q24" s="121"/>
      <c r="R24" s="121"/>
      <c r="S24" s="131"/>
      <c r="T24" s="137"/>
      <c r="U24" s="138"/>
      <c r="V24" s="138"/>
      <c r="W24" s="138"/>
      <c r="X24" s="138"/>
      <c r="Y24" s="138"/>
      <c r="Z24" s="138"/>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row>
    <row r="25" spans="1:54">
      <c r="A25" s="117"/>
      <c r="B25" s="123"/>
      <c r="C25" s="124"/>
      <c r="D25" s="125">
        <f>SUMIFS(作業日報!C:C,作業日報!B:B,A25,作業日報!E:E,"○")+SUMIFS(作業日報!G:G,作業日報!F:F,A25,作業日報!I:I,"○")</f>
        <v>0</v>
      </c>
      <c r="E25" s="140"/>
      <c r="F25" s="121"/>
      <c r="G25" s="121"/>
      <c r="H25" s="121"/>
      <c r="I25" s="121"/>
      <c r="J25" s="121"/>
      <c r="K25" s="121"/>
      <c r="L25" s="121"/>
      <c r="M25" s="121"/>
      <c r="N25" s="121"/>
      <c r="O25" s="121"/>
      <c r="P25" s="121"/>
      <c r="Q25" s="121"/>
      <c r="R25" s="121"/>
      <c r="S25" s="131"/>
      <c r="T25" s="137"/>
      <c r="U25" s="138"/>
      <c r="V25" s="138"/>
      <c r="W25" s="138"/>
      <c r="X25" s="138"/>
      <c r="Y25" s="138"/>
      <c r="Z25" s="138"/>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row>
    <row r="26" spans="1:54">
      <c r="A26" s="122"/>
      <c r="B26" s="123"/>
      <c r="C26" s="124"/>
      <c r="D26" s="125">
        <f>SUMIFS(作業日報!C:C,作業日報!B:B,A26,作業日報!E:E,"○")+SUMIFS(作業日報!G:G,作業日報!F:F,A26,作業日報!I:I,"○")</f>
        <v>0</v>
      </c>
      <c r="E26" s="140"/>
      <c r="F26" s="121"/>
      <c r="G26" s="121"/>
      <c r="H26" s="121"/>
      <c r="I26" s="121"/>
      <c r="J26" s="121"/>
      <c r="K26" s="121"/>
      <c r="L26" s="121"/>
      <c r="M26" s="121"/>
      <c r="N26" s="121"/>
      <c r="O26" s="121"/>
      <c r="P26" s="121"/>
      <c r="Q26" s="121"/>
      <c r="R26" s="121"/>
      <c r="S26" s="131"/>
      <c r="T26" s="137"/>
      <c r="U26" s="138"/>
      <c r="V26" s="138"/>
      <c r="W26" s="138"/>
      <c r="X26" s="138"/>
      <c r="Y26" s="138"/>
      <c r="Z26" s="138"/>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row>
    <row r="27" spans="1:54">
      <c r="A27" s="117"/>
      <c r="B27" s="123"/>
      <c r="C27" s="124"/>
      <c r="D27" s="125">
        <f>SUMIFS(作業日報!C:C,作業日報!B:B,A27,作業日報!E:E,"○")+SUMIFS(作業日報!G:G,作業日報!F:F,A27,作業日報!I:I,"○")</f>
        <v>0</v>
      </c>
      <c r="E27" s="140"/>
      <c r="F27" s="121"/>
      <c r="G27" s="121"/>
      <c r="H27" s="121"/>
      <c r="I27" s="121"/>
      <c r="J27" s="121"/>
      <c r="K27" s="121"/>
      <c r="L27" s="121"/>
      <c r="M27" s="121"/>
      <c r="N27" s="121"/>
      <c r="O27" s="121"/>
      <c r="P27" s="121"/>
      <c r="Q27" s="121"/>
      <c r="R27" s="121"/>
      <c r="S27" s="131"/>
      <c r="T27" s="137"/>
      <c r="U27" s="138"/>
      <c r="V27" s="138"/>
      <c r="W27" s="138"/>
      <c r="X27" s="138"/>
      <c r="Y27" s="138"/>
      <c r="Z27" s="138"/>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row>
    <row r="28" spans="1:54">
      <c r="A28" s="122"/>
      <c r="B28" s="123"/>
      <c r="C28" s="124"/>
      <c r="D28" s="125">
        <f>SUMIFS(作業日報!C:C,作業日報!B:B,A28,作業日報!E:E,"○")+SUMIFS(作業日報!G:G,作業日報!F:F,A28,作業日報!I:I,"○")</f>
        <v>0</v>
      </c>
      <c r="E28" s="140"/>
      <c r="F28" s="121"/>
      <c r="G28" s="121"/>
      <c r="H28" s="121"/>
      <c r="I28" s="121"/>
      <c r="J28" s="121"/>
      <c r="K28" s="121"/>
      <c r="L28" s="121"/>
      <c r="M28" s="121"/>
      <c r="N28" s="121"/>
      <c r="O28" s="121"/>
      <c r="P28" s="121"/>
      <c r="Q28" s="121"/>
      <c r="R28" s="121"/>
      <c r="S28" s="131"/>
      <c r="T28" s="137"/>
      <c r="U28" s="138"/>
      <c r="V28" s="138"/>
      <c r="W28" s="138"/>
      <c r="X28" s="138"/>
      <c r="Y28" s="138"/>
      <c r="Z28" s="138"/>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row>
    <row r="29" spans="1:54">
      <c r="A29" s="117"/>
      <c r="B29" s="123"/>
      <c r="C29" s="124"/>
      <c r="D29" s="125">
        <f>SUMIFS(作業日報!C:C,作業日報!B:B,A29,作業日報!E:E,"○")+SUMIFS(作業日報!G:G,作業日報!F:F,A29,作業日報!I:I,"○")</f>
        <v>0</v>
      </c>
      <c r="E29" s="140"/>
      <c r="F29" s="121"/>
      <c r="G29" s="121"/>
      <c r="H29" s="121"/>
      <c r="I29" s="121"/>
      <c r="J29" s="121"/>
      <c r="K29" s="121"/>
      <c r="L29" s="121"/>
      <c r="M29" s="121"/>
      <c r="N29" s="121"/>
      <c r="O29" s="121"/>
      <c r="P29" s="121"/>
      <c r="Q29" s="121"/>
      <c r="R29" s="121"/>
      <c r="S29" s="131"/>
      <c r="T29" s="137"/>
      <c r="U29" s="138"/>
      <c r="V29" s="138"/>
      <c r="W29" s="138"/>
      <c r="X29" s="138"/>
      <c r="Y29" s="138"/>
      <c r="Z29" s="138"/>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row>
    <row r="30" spans="1:54">
      <c r="A30" s="122"/>
      <c r="B30" s="123"/>
      <c r="C30" s="124"/>
      <c r="D30" s="125">
        <f>SUMIFS(作業日報!C:C,作業日報!B:B,A30,作業日報!E:E,"○")+SUMIFS(作業日報!G:G,作業日報!F:F,A30,作業日報!I:I,"○")</f>
        <v>0</v>
      </c>
      <c r="E30" s="140"/>
      <c r="F30" s="121"/>
      <c r="G30" s="121"/>
      <c r="H30" s="121"/>
      <c r="I30" s="121"/>
      <c r="J30" s="121"/>
      <c r="K30" s="121"/>
      <c r="L30" s="121"/>
      <c r="M30" s="121"/>
      <c r="N30" s="121"/>
      <c r="O30" s="121"/>
      <c r="P30" s="121"/>
      <c r="Q30" s="121"/>
      <c r="R30" s="121"/>
      <c r="S30" s="131"/>
      <c r="T30" s="137"/>
      <c r="U30" s="138"/>
      <c r="V30" s="138"/>
      <c r="W30" s="138"/>
      <c r="X30" s="138"/>
      <c r="Y30" s="138"/>
      <c r="Z30" s="138"/>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row>
    <row r="31" spans="1:54">
      <c r="A31" s="117"/>
      <c r="B31" s="123"/>
      <c r="C31" s="124"/>
      <c r="D31" s="125">
        <f>SUMIFS(作業日報!C:C,作業日報!B:B,A31,作業日報!E:E,"○")+SUMIFS(作業日報!G:G,作業日報!F:F,A31,作業日報!I:I,"○")</f>
        <v>0</v>
      </c>
      <c r="E31" s="140"/>
      <c r="F31" s="121"/>
      <c r="G31" s="121"/>
      <c r="H31" s="121"/>
      <c r="I31" s="121"/>
      <c r="J31" s="121"/>
      <c r="K31" s="121"/>
      <c r="L31" s="121"/>
      <c r="M31" s="121"/>
      <c r="N31" s="121"/>
      <c r="O31" s="121"/>
      <c r="P31" s="121"/>
      <c r="Q31" s="121"/>
      <c r="R31" s="121"/>
      <c r="S31" s="131"/>
      <c r="T31" s="137"/>
      <c r="U31" s="138"/>
      <c r="V31" s="138"/>
      <c r="W31" s="138"/>
      <c r="X31" s="138"/>
      <c r="Y31" s="138"/>
      <c r="Z31" s="138"/>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row>
    <row r="32" spans="1:54">
      <c r="A32" s="122"/>
      <c r="B32" s="123"/>
      <c r="C32" s="124"/>
      <c r="D32" s="125">
        <f>SUMIFS(作業日報!C:C,作業日報!B:B,A32,作業日報!E:E,"○")+SUMIFS(作業日報!G:G,作業日報!F:F,A32,作業日報!I:I,"○")</f>
        <v>0</v>
      </c>
      <c r="E32" s="140"/>
      <c r="F32" s="121"/>
      <c r="G32" s="121"/>
      <c r="H32" s="121"/>
      <c r="I32" s="121"/>
      <c r="J32" s="121"/>
      <c r="K32" s="121"/>
      <c r="L32" s="121"/>
      <c r="M32" s="121"/>
      <c r="N32" s="121"/>
      <c r="O32" s="121"/>
      <c r="P32" s="121"/>
      <c r="Q32" s="121"/>
      <c r="R32" s="121"/>
      <c r="S32" s="131"/>
      <c r="T32" s="137"/>
      <c r="U32" s="138"/>
      <c r="V32" s="138"/>
      <c r="W32" s="138"/>
      <c r="X32" s="138"/>
      <c r="Y32" s="138"/>
      <c r="Z32" s="138"/>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row>
    <row r="33" spans="1:54">
      <c r="A33" s="117"/>
      <c r="B33" s="123"/>
      <c r="C33" s="124"/>
      <c r="D33" s="125">
        <f>SUMIFS(作業日報!C:C,作業日報!B:B,A33,作業日報!E:E,"○")+SUMIFS(作業日報!G:G,作業日報!F:F,A33,作業日報!I:I,"○")</f>
        <v>0</v>
      </c>
      <c r="E33" s="140"/>
      <c r="F33" s="121"/>
      <c r="G33" s="121"/>
      <c r="H33" s="121"/>
      <c r="I33" s="121"/>
      <c r="J33" s="121"/>
      <c r="K33" s="121"/>
      <c r="L33" s="121"/>
      <c r="M33" s="121"/>
      <c r="N33" s="121"/>
      <c r="O33" s="121"/>
      <c r="P33" s="121"/>
      <c r="Q33" s="121"/>
      <c r="R33" s="121"/>
      <c r="S33" s="131"/>
      <c r="T33" s="137"/>
      <c r="U33" s="138"/>
      <c r="V33" s="138"/>
      <c r="W33" s="138"/>
      <c r="X33" s="138"/>
      <c r="Y33" s="138"/>
      <c r="Z33" s="138"/>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row>
    <row r="34" spans="1:54">
      <c r="A34" s="122"/>
      <c r="B34" s="123"/>
      <c r="C34" s="124"/>
      <c r="D34" s="125">
        <f>SUMIFS(作業日報!C:C,作業日報!B:B,A34,作業日報!E:E,"○")+SUMIFS(作業日報!G:G,作業日報!F:F,A34,作業日報!I:I,"○")</f>
        <v>0</v>
      </c>
      <c r="E34" s="140"/>
      <c r="F34" s="121"/>
      <c r="G34" s="121"/>
      <c r="H34" s="121"/>
      <c r="I34" s="121"/>
      <c r="J34" s="121"/>
      <c r="K34" s="121"/>
      <c r="L34" s="121"/>
      <c r="M34" s="121"/>
      <c r="N34" s="121"/>
      <c r="O34" s="121"/>
      <c r="P34" s="121"/>
      <c r="Q34" s="121"/>
      <c r="R34" s="121"/>
      <c r="S34" s="131"/>
      <c r="T34" s="137"/>
      <c r="U34" s="138"/>
      <c r="V34" s="138"/>
      <c r="W34" s="138"/>
      <c r="X34" s="138"/>
      <c r="Y34" s="138"/>
      <c r="Z34" s="138"/>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row>
    <row r="35" spans="1:54">
      <c r="A35" s="117"/>
      <c r="B35" s="123"/>
      <c r="C35" s="124"/>
      <c r="D35" s="125">
        <f>SUMIFS(作業日報!C:C,作業日報!B:B,A35,作業日報!E:E,"○")+SUMIFS(作業日報!G:G,作業日報!F:F,A35,作業日報!I:I,"○")</f>
        <v>0</v>
      </c>
      <c r="E35" s="140"/>
      <c r="F35" s="121"/>
      <c r="G35" s="121"/>
      <c r="H35" s="121"/>
      <c r="I35" s="121"/>
      <c r="J35" s="121"/>
      <c r="K35" s="121"/>
      <c r="L35" s="121"/>
      <c r="M35" s="121"/>
      <c r="N35" s="121"/>
      <c r="O35" s="121"/>
      <c r="P35" s="121"/>
      <c r="Q35" s="121"/>
      <c r="R35" s="121"/>
      <c r="S35" s="131"/>
      <c r="T35" s="137"/>
      <c r="U35" s="138"/>
      <c r="V35" s="138"/>
      <c r="W35" s="138"/>
      <c r="X35" s="138"/>
      <c r="Y35" s="138"/>
      <c r="Z35" s="138"/>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row>
    <row r="36" spans="1:54">
      <c r="A36" s="122"/>
      <c r="B36" s="123"/>
      <c r="C36" s="124"/>
      <c r="D36" s="125">
        <f>SUMIFS(作業日報!C:C,作業日報!B:B,A36,作業日報!E:E,"○")+SUMIFS(作業日報!G:G,作業日報!F:F,A36,作業日報!I:I,"○")</f>
        <v>0</v>
      </c>
      <c r="E36" s="140"/>
      <c r="F36" s="121"/>
      <c r="G36" s="121"/>
      <c r="H36" s="121"/>
      <c r="I36" s="121"/>
      <c r="J36" s="121"/>
      <c r="K36" s="121"/>
      <c r="L36" s="121"/>
      <c r="M36" s="121"/>
      <c r="N36" s="121"/>
      <c r="O36" s="121"/>
      <c r="P36" s="121"/>
      <c r="Q36" s="121"/>
      <c r="R36" s="121"/>
      <c r="S36" s="131"/>
      <c r="T36" s="137"/>
      <c r="U36" s="138"/>
      <c r="V36" s="138"/>
      <c r="W36" s="138"/>
      <c r="X36" s="138"/>
      <c r="Y36" s="138"/>
      <c r="Z36" s="138"/>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row>
    <row r="37" spans="1:54">
      <c r="A37" s="117"/>
      <c r="B37" s="123"/>
      <c r="C37" s="124"/>
      <c r="D37" s="125">
        <f>SUMIFS(作業日報!C:C,作業日報!B:B,A37,作業日報!E:E,"○")+SUMIFS(作業日報!G:G,作業日報!F:F,A37,作業日報!I:I,"○")</f>
        <v>0</v>
      </c>
      <c r="E37" s="140"/>
      <c r="F37" s="121"/>
      <c r="G37" s="121"/>
      <c r="H37" s="121"/>
      <c r="I37" s="121"/>
      <c r="J37" s="121"/>
      <c r="K37" s="121"/>
      <c r="L37" s="121"/>
      <c r="M37" s="121"/>
      <c r="N37" s="121"/>
      <c r="O37" s="121"/>
      <c r="P37" s="121"/>
      <c r="Q37" s="121"/>
      <c r="R37" s="121"/>
      <c r="S37" s="131"/>
      <c r="T37" s="137"/>
      <c r="U37" s="138"/>
      <c r="V37" s="138"/>
      <c r="W37" s="138"/>
      <c r="X37" s="138"/>
      <c r="Y37" s="138"/>
      <c r="Z37" s="138"/>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row>
    <row r="38" spans="1:54">
      <c r="A38" s="122"/>
      <c r="B38" s="123"/>
      <c r="C38" s="124"/>
      <c r="D38" s="125">
        <f>SUMIFS(作業日報!C:C,作業日報!B:B,A38,作業日報!E:E,"○")+SUMIFS(作業日報!G:G,作業日報!F:F,A38,作業日報!I:I,"○")</f>
        <v>0</v>
      </c>
      <c r="E38" s="140"/>
      <c r="F38" s="121"/>
      <c r="G38" s="121"/>
      <c r="H38" s="121"/>
      <c r="I38" s="121"/>
      <c r="J38" s="121"/>
      <c r="K38" s="121"/>
      <c r="L38" s="121"/>
      <c r="M38" s="121"/>
      <c r="N38" s="121"/>
      <c r="O38" s="121"/>
      <c r="P38" s="121"/>
      <c r="Q38" s="121"/>
      <c r="R38" s="121"/>
      <c r="S38" s="131"/>
      <c r="T38" s="137"/>
      <c r="U38" s="138"/>
      <c r="V38" s="138"/>
      <c r="W38" s="138"/>
      <c r="X38" s="138"/>
      <c r="Y38" s="138"/>
      <c r="Z38" s="138"/>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row>
    <row r="39" spans="1:54">
      <c r="A39" s="117"/>
      <c r="B39" s="123"/>
      <c r="C39" s="124"/>
      <c r="D39" s="125">
        <f>SUMIFS(作業日報!C:C,作業日報!B:B,A39,作業日報!E:E,"○")+SUMIFS(作業日報!G:G,作業日報!F:F,A39,作業日報!I:I,"○")</f>
        <v>0</v>
      </c>
      <c r="E39" s="140"/>
      <c r="F39" s="121"/>
      <c r="G39" s="121"/>
      <c r="H39" s="121"/>
      <c r="I39" s="121"/>
      <c r="J39" s="121"/>
      <c r="K39" s="121"/>
      <c r="L39" s="121"/>
      <c r="M39" s="121"/>
      <c r="N39" s="121"/>
      <c r="O39" s="121"/>
      <c r="P39" s="121"/>
      <c r="Q39" s="121"/>
      <c r="R39" s="121"/>
      <c r="S39" s="131"/>
      <c r="T39" s="137"/>
      <c r="U39" s="138"/>
      <c r="V39" s="138"/>
      <c r="W39" s="138"/>
      <c r="X39" s="138"/>
      <c r="Y39" s="138"/>
      <c r="Z39" s="138"/>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row>
    <row r="40" spans="1:54">
      <c r="A40" s="122"/>
      <c r="B40" s="123"/>
      <c r="C40" s="124"/>
      <c r="D40" s="125">
        <f>SUMIFS(作業日報!C:C,作業日報!B:B,A40,作業日報!E:E,"○")+SUMIFS(作業日報!G:G,作業日報!F:F,A40,作業日報!I:I,"○")</f>
        <v>0</v>
      </c>
      <c r="E40" s="140"/>
      <c r="F40" s="121"/>
      <c r="G40" s="121"/>
      <c r="H40" s="121"/>
      <c r="I40" s="121"/>
      <c r="J40" s="121"/>
      <c r="K40" s="121"/>
      <c r="L40" s="121"/>
      <c r="M40" s="121"/>
      <c r="N40" s="121"/>
      <c r="O40" s="121"/>
      <c r="P40" s="121"/>
      <c r="Q40" s="121"/>
      <c r="R40" s="121"/>
      <c r="S40" s="131"/>
      <c r="T40" s="137"/>
      <c r="U40" s="138"/>
      <c r="V40" s="138"/>
      <c r="W40" s="138"/>
      <c r="X40" s="138"/>
      <c r="Y40" s="138"/>
      <c r="Z40" s="138"/>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row>
    <row r="41" spans="1:54">
      <c r="A41" s="122"/>
      <c r="B41" s="123"/>
      <c r="C41" s="124"/>
      <c r="D41" s="125">
        <f>SUMIFS(作業日報!C:C,作業日報!B:B,A41,作業日報!E:E,"○")+SUMIFS(作業日報!G:G,作業日報!F:F,A41,作業日報!I:I,"○")</f>
        <v>0</v>
      </c>
      <c r="E41" s="140"/>
      <c r="F41" s="121"/>
      <c r="G41" s="121"/>
      <c r="H41" s="121"/>
      <c r="I41" s="121"/>
      <c r="J41" s="121"/>
      <c r="K41" s="121"/>
      <c r="L41" s="121"/>
      <c r="M41" s="121"/>
      <c r="N41" s="121"/>
      <c r="O41" s="121"/>
      <c r="P41" s="121"/>
      <c r="Q41" s="121"/>
      <c r="R41" s="121"/>
      <c r="S41" s="131"/>
      <c r="T41" s="137"/>
      <c r="U41" s="138"/>
      <c r="V41" s="138"/>
      <c r="W41" s="138"/>
      <c r="X41" s="138"/>
      <c r="Y41" s="138"/>
      <c r="Z41" s="138"/>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row>
    <row r="42" spans="1:54">
      <c r="A42" s="117"/>
      <c r="B42" s="123"/>
      <c r="C42" s="124"/>
      <c r="D42" s="125">
        <f>SUMIFS(作業日報!C:C,作業日報!B:B,A42,作業日報!E:E,"○")+SUMIFS(作業日報!G:G,作業日報!F:F,A42,作業日報!I:I,"○")</f>
        <v>0</v>
      </c>
      <c r="E42" s="140"/>
      <c r="F42" s="121"/>
      <c r="G42" s="121"/>
      <c r="H42" s="121"/>
      <c r="I42" s="121"/>
      <c r="J42" s="121"/>
      <c r="K42" s="121"/>
      <c r="L42" s="121"/>
      <c r="M42" s="121"/>
      <c r="N42" s="121"/>
      <c r="O42" s="121"/>
      <c r="P42" s="121"/>
      <c r="Q42" s="121"/>
      <c r="R42" s="121"/>
      <c r="S42" s="131"/>
      <c r="T42" s="137"/>
      <c r="U42" s="138"/>
      <c r="V42" s="138"/>
      <c r="W42" s="138"/>
      <c r="X42" s="138"/>
      <c r="Y42" s="138"/>
      <c r="Z42" s="138"/>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row>
    <row r="43" spans="1:54">
      <c r="A43" s="122"/>
      <c r="B43" s="123"/>
      <c r="C43" s="124"/>
      <c r="D43" s="125">
        <f>SUMIFS(作業日報!C:C,作業日報!B:B,A43,作業日報!E:E,"○")+SUMIFS(作業日報!G:G,作業日報!F:F,A43,作業日報!I:I,"○")</f>
        <v>0</v>
      </c>
      <c r="E43" s="140"/>
      <c r="F43" s="121"/>
      <c r="G43" s="121"/>
      <c r="H43" s="121"/>
      <c r="I43" s="121"/>
      <c r="J43" s="121"/>
      <c r="K43" s="121"/>
      <c r="L43" s="121"/>
      <c r="M43" s="121"/>
      <c r="N43" s="121"/>
      <c r="O43" s="121"/>
      <c r="P43" s="121"/>
      <c r="Q43" s="121"/>
      <c r="R43" s="121"/>
      <c r="S43" s="131"/>
      <c r="T43" s="137"/>
      <c r="U43" s="138"/>
      <c r="V43" s="138"/>
      <c r="W43" s="138"/>
      <c r="X43" s="138"/>
      <c r="Y43" s="138"/>
      <c r="Z43" s="138"/>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row>
    <row r="44" spans="1:54">
      <c r="A44" s="117"/>
      <c r="B44" s="123"/>
      <c r="C44" s="124"/>
      <c r="D44" s="125">
        <f>SUMIFS(作業日報!C:C,作業日報!B:B,A44,作業日報!E:E,"○")+SUMIFS(作業日報!G:G,作業日報!F:F,A44,作業日報!I:I,"○")</f>
        <v>0</v>
      </c>
      <c r="E44" s="140"/>
      <c r="F44" s="121"/>
      <c r="G44" s="121"/>
      <c r="H44" s="121"/>
      <c r="I44" s="121"/>
      <c r="J44" s="121"/>
      <c r="K44" s="121"/>
      <c r="L44" s="121"/>
      <c r="M44" s="121"/>
      <c r="N44" s="121"/>
      <c r="O44" s="121"/>
      <c r="P44" s="121"/>
      <c r="Q44" s="121"/>
      <c r="R44" s="121"/>
      <c r="S44" s="131"/>
      <c r="T44" s="137"/>
      <c r="U44" s="138"/>
      <c r="V44" s="138"/>
      <c r="W44" s="138"/>
      <c r="X44" s="138"/>
      <c r="Y44" s="138"/>
      <c r="Z44" s="138"/>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row>
    <row r="45" spans="1:54">
      <c r="A45" s="122"/>
      <c r="B45" s="123"/>
      <c r="C45" s="124"/>
      <c r="D45" s="125">
        <f>SUMIFS(作業日報!C:C,作業日報!B:B,A45,作業日報!E:E,"○")+SUMIFS(作業日報!G:G,作業日報!F:F,A45,作業日報!I:I,"○")</f>
        <v>0</v>
      </c>
      <c r="E45" s="140"/>
      <c r="F45" s="121"/>
      <c r="G45" s="121"/>
      <c r="H45" s="121"/>
      <c r="I45" s="121"/>
      <c r="J45" s="121"/>
      <c r="K45" s="121"/>
      <c r="L45" s="121"/>
      <c r="M45" s="121"/>
      <c r="N45" s="121"/>
      <c r="O45" s="121"/>
      <c r="P45" s="121"/>
      <c r="Q45" s="121"/>
      <c r="R45" s="121"/>
      <c r="S45" s="131"/>
      <c r="T45" s="137"/>
      <c r="U45" s="138"/>
      <c r="V45" s="138"/>
      <c r="W45" s="138"/>
      <c r="X45" s="138"/>
      <c r="Y45" s="138"/>
      <c r="Z45" s="138"/>
      <c r="AA45" s="131"/>
      <c r="AB45" s="131"/>
      <c r="AC45" s="131"/>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row>
    <row r="46" spans="1:54">
      <c r="A46" s="122"/>
      <c r="B46" s="123"/>
      <c r="C46" s="124"/>
      <c r="D46" s="125">
        <f>SUMIFS(作業日報!C:C,作業日報!B:B,A46,作業日報!E:E,"○")+SUMIFS(作業日報!G:G,作業日報!F:F,A46,作業日報!I:I,"○")</f>
        <v>0</v>
      </c>
      <c r="E46" s="140"/>
      <c r="F46" s="121"/>
      <c r="G46" s="121"/>
      <c r="H46" s="121"/>
      <c r="I46" s="121"/>
      <c r="J46" s="121"/>
      <c r="K46" s="121"/>
      <c r="L46" s="121"/>
      <c r="M46" s="121"/>
      <c r="N46" s="121"/>
      <c r="O46" s="121"/>
      <c r="P46" s="121"/>
      <c r="Q46" s="121"/>
      <c r="R46" s="121"/>
      <c r="S46" s="131"/>
      <c r="T46" s="137"/>
      <c r="U46" s="138"/>
      <c r="V46" s="138"/>
      <c r="W46" s="138"/>
      <c r="X46" s="138"/>
      <c r="Y46" s="138"/>
      <c r="Z46" s="138"/>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row>
    <row r="47" spans="1:54">
      <c r="A47" s="122"/>
      <c r="B47" s="123"/>
      <c r="C47" s="124"/>
      <c r="D47" s="125">
        <f>SUMIFS(作業日報!C:C,作業日報!B:B,A47,作業日報!E:E,"○")+SUMIFS(作業日報!G:G,作業日報!F:F,A47,作業日報!I:I,"○")</f>
        <v>0</v>
      </c>
      <c r="E47" s="140"/>
      <c r="F47" s="121"/>
      <c r="G47" s="121"/>
      <c r="H47" s="121"/>
      <c r="I47" s="121"/>
      <c r="J47" s="121"/>
      <c r="K47" s="121"/>
      <c r="L47" s="121"/>
      <c r="M47" s="121"/>
      <c r="N47" s="121"/>
      <c r="O47" s="121"/>
      <c r="P47" s="121"/>
      <c r="Q47" s="121"/>
      <c r="R47" s="121"/>
      <c r="S47" s="131"/>
      <c r="T47" s="137"/>
      <c r="U47" s="138"/>
      <c r="V47" s="138"/>
      <c r="W47" s="138"/>
      <c r="X47" s="138"/>
      <c r="Y47" s="138"/>
      <c r="Z47" s="138"/>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row>
    <row r="48" spans="1:54">
      <c r="A48" s="122"/>
      <c r="B48" s="123"/>
      <c r="C48" s="124"/>
      <c r="D48" s="125">
        <f>SUMIFS(作業日報!C:C,作業日報!B:B,A48,作業日報!E:E,"○")+SUMIFS(作業日報!G:G,作業日報!F:F,A48,作業日報!I:I,"○")</f>
        <v>0</v>
      </c>
      <c r="E48" s="140"/>
      <c r="F48" s="121"/>
      <c r="G48" s="121"/>
      <c r="H48" s="121"/>
      <c r="I48" s="121"/>
      <c r="J48" s="121"/>
      <c r="K48" s="121"/>
      <c r="L48" s="121"/>
      <c r="M48" s="121"/>
      <c r="N48" s="121"/>
      <c r="O48" s="121"/>
      <c r="P48" s="121"/>
      <c r="Q48" s="121"/>
      <c r="R48" s="121"/>
      <c r="S48" s="131"/>
      <c r="T48" s="137"/>
      <c r="U48" s="138"/>
      <c r="V48" s="138"/>
      <c r="W48" s="138"/>
      <c r="X48" s="138"/>
      <c r="Y48" s="138"/>
      <c r="Z48" s="138"/>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row>
    <row r="49" spans="1:54">
      <c r="A49" s="122"/>
      <c r="B49" s="123"/>
      <c r="C49" s="124"/>
      <c r="D49" s="125">
        <f>SUMIFS(作業日報!C:C,作業日報!B:B,A49,作業日報!E:E,"○")+SUMIFS(作業日報!G:G,作業日報!F:F,A49,作業日報!I:I,"○")</f>
        <v>0</v>
      </c>
      <c r="E49" s="140"/>
      <c r="F49" s="121"/>
      <c r="G49" s="121"/>
      <c r="H49" s="121"/>
      <c r="I49" s="121"/>
      <c r="J49" s="121"/>
      <c r="K49" s="121"/>
      <c r="L49" s="121"/>
      <c r="M49" s="121"/>
      <c r="N49" s="121"/>
      <c r="O49" s="121"/>
      <c r="P49" s="121"/>
      <c r="Q49" s="121"/>
      <c r="R49" s="121"/>
      <c r="S49" s="131"/>
      <c r="T49" s="137"/>
      <c r="U49" s="138"/>
      <c r="V49" s="138"/>
      <c r="W49" s="138"/>
      <c r="X49" s="138"/>
      <c r="Y49" s="138"/>
      <c r="Z49" s="138"/>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row>
    <row r="50" spans="1:54">
      <c r="A50" s="122"/>
      <c r="B50" s="123"/>
      <c r="C50" s="124"/>
      <c r="D50" s="125">
        <f>SUMIFS(作業日報!C:C,作業日報!B:B,A50,作業日報!E:E,"○")+SUMIFS(作業日報!G:G,作業日報!F:F,A50,作業日報!I:I,"○")</f>
        <v>0</v>
      </c>
      <c r="E50" s="140"/>
      <c r="F50" s="121"/>
      <c r="G50" s="121"/>
      <c r="H50" s="121"/>
      <c r="I50" s="121"/>
      <c r="J50" s="121"/>
      <c r="K50" s="121"/>
      <c r="L50" s="121"/>
      <c r="M50" s="121"/>
      <c r="N50" s="121"/>
      <c r="O50" s="121"/>
      <c r="P50" s="121"/>
      <c r="Q50" s="121"/>
      <c r="R50" s="121"/>
      <c r="S50" s="131"/>
      <c r="T50" s="137"/>
      <c r="U50" s="138"/>
      <c r="V50" s="138"/>
      <c r="W50" s="138"/>
      <c r="X50" s="138"/>
      <c r="Y50" s="138"/>
      <c r="Z50" s="138"/>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row>
    <row r="51" spans="1:54">
      <c r="A51" s="122"/>
      <c r="B51" s="123"/>
      <c r="C51" s="124"/>
      <c r="D51" s="125">
        <f>SUMIFS(作業日報!C:C,作業日報!B:B,A51,作業日報!E:E,"○")+SUMIFS(作業日報!G:G,作業日報!F:F,A51,作業日報!I:I,"○")</f>
        <v>0</v>
      </c>
      <c r="E51" s="140"/>
      <c r="F51" s="121"/>
      <c r="G51" s="121"/>
      <c r="H51" s="121"/>
      <c r="I51" s="121"/>
      <c r="J51" s="121"/>
      <c r="K51" s="121"/>
      <c r="L51" s="121"/>
      <c r="M51" s="121"/>
      <c r="N51" s="121"/>
      <c r="O51" s="121"/>
      <c r="P51" s="121"/>
      <c r="Q51" s="121"/>
      <c r="R51" s="121"/>
      <c r="S51" s="131"/>
      <c r="T51" s="137"/>
      <c r="U51" s="138"/>
      <c r="V51" s="138"/>
      <c r="W51" s="138"/>
      <c r="X51" s="138"/>
      <c r="Y51" s="138"/>
      <c r="Z51" s="138"/>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row>
  </sheetData>
  <phoneticPr fontId="3"/>
  <dataValidations count="1">
    <dataValidation type="list" allowBlank="1" showInputMessage="1" showErrorMessage="1" sqref="B3:B51">
      <formula1>"農業者,農業者以外"</formula1>
    </dataValidation>
  </dataValidations>
  <pageMargins left="0.51181102362204722" right="0.5118110236220472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4"/>
  <sheetViews>
    <sheetView showGridLines="0" view="pageBreakPreview" zoomScale="93" zoomScaleNormal="100" zoomScaleSheetLayoutView="93" workbookViewId="0">
      <selection activeCell="C9" sqref="C9:D9"/>
    </sheetView>
  </sheetViews>
  <sheetFormatPr defaultRowHeight="20.100000000000001" customHeight="1"/>
  <cols>
    <col min="1" max="2" width="15.5703125" style="127" customWidth="1"/>
    <col min="3" max="4" width="8.140625" style="127" customWidth="1"/>
    <col min="5" max="6" width="15.5703125" style="127" customWidth="1"/>
    <col min="7" max="8" width="8.140625" style="127" customWidth="1"/>
    <col min="9" max="245" width="9" style="3"/>
    <col min="246" max="246" width="17.85546875" style="3" customWidth="1"/>
    <col min="247" max="249" width="15.5703125" style="3" customWidth="1"/>
    <col min="250" max="252" width="14.28515625" style="3" customWidth="1"/>
    <col min="253" max="501" width="9" style="3"/>
    <col min="502" max="502" width="17.85546875" style="3" customWidth="1"/>
    <col min="503" max="505" width="15.5703125" style="3" customWidth="1"/>
    <col min="506" max="508" width="14.28515625" style="3" customWidth="1"/>
    <col min="509" max="757" width="9" style="3"/>
    <col min="758" max="758" width="17.85546875" style="3" customWidth="1"/>
    <col min="759" max="761" width="15.5703125" style="3" customWidth="1"/>
    <col min="762" max="764" width="14.28515625" style="3" customWidth="1"/>
    <col min="765" max="1013" width="9" style="3"/>
    <col min="1014" max="1014" width="17.85546875" style="3" customWidth="1"/>
    <col min="1015" max="1017" width="15.5703125" style="3" customWidth="1"/>
    <col min="1018" max="1020" width="14.28515625" style="3" customWidth="1"/>
    <col min="1021" max="1269" width="9" style="3"/>
    <col min="1270" max="1270" width="17.85546875" style="3" customWidth="1"/>
    <col min="1271" max="1273" width="15.5703125" style="3" customWidth="1"/>
    <col min="1274" max="1276" width="14.28515625" style="3" customWidth="1"/>
    <col min="1277" max="1525" width="9" style="3"/>
    <col min="1526" max="1526" width="17.85546875" style="3" customWidth="1"/>
    <col min="1527" max="1529" width="15.5703125" style="3" customWidth="1"/>
    <col min="1530" max="1532" width="14.28515625" style="3" customWidth="1"/>
    <col min="1533" max="1781" width="9" style="3"/>
    <col min="1782" max="1782" width="17.85546875" style="3" customWidth="1"/>
    <col min="1783" max="1785" width="15.5703125" style="3" customWidth="1"/>
    <col min="1786" max="1788" width="14.28515625" style="3" customWidth="1"/>
    <col min="1789" max="2037" width="9" style="3"/>
    <col min="2038" max="2038" width="17.85546875" style="3" customWidth="1"/>
    <col min="2039" max="2041" width="15.5703125" style="3" customWidth="1"/>
    <col min="2042" max="2044" width="14.28515625" style="3" customWidth="1"/>
    <col min="2045" max="2293" width="9" style="3"/>
    <col min="2294" max="2294" width="17.85546875" style="3" customWidth="1"/>
    <col min="2295" max="2297" width="15.5703125" style="3" customWidth="1"/>
    <col min="2298" max="2300" width="14.28515625" style="3" customWidth="1"/>
    <col min="2301" max="2549" width="9" style="3"/>
    <col min="2550" max="2550" width="17.85546875" style="3" customWidth="1"/>
    <col min="2551" max="2553" width="15.5703125" style="3" customWidth="1"/>
    <col min="2554" max="2556" width="14.28515625" style="3" customWidth="1"/>
    <col min="2557" max="2805" width="9" style="3"/>
    <col min="2806" max="2806" width="17.85546875" style="3" customWidth="1"/>
    <col min="2807" max="2809" width="15.5703125" style="3" customWidth="1"/>
    <col min="2810" max="2812" width="14.28515625" style="3" customWidth="1"/>
    <col min="2813" max="3061" width="9" style="3"/>
    <col min="3062" max="3062" width="17.85546875" style="3" customWidth="1"/>
    <col min="3063" max="3065" width="15.5703125" style="3" customWidth="1"/>
    <col min="3066" max="3068" width="14.28515625" style="3" customWidth="1"/>
    <col min="3069" max="3317" width="9" style="3"/>
    <col min="3318" max="3318" width="17.85546875" style="3" customWidth="1"/>
    <col min="3319" max="3321" width="15.5703125" style="3" customWidth="1"/>
    <col min="3322" max="3324" width="14.28515625" style="3" customWidth="1"/>
    <col min="3325" max="3573" width="9" style="3"/>
    <col min="3574" max="3574" width="17.85546875" style="3" customWidth="1"/>
    <col min="3575" max="3577" width="15.5703125" style="3" customWidth="1"/>
    <col min="3578" max="3580" width="14.28515625" style="3" customWidth="1"/>
    <col min="3581" max="3829" width="9" style="3"/>
    <col min="3830" max="3830" width="17.85546875" style="3" customWidth="1"/>
    <col min="3831" max="3833" width="15.5703125" style="3" customWidth="1"/>
    <col min="3834" max="3836" width="14.28515625" style="3" customWidth="1"/>
    <col min="3837" max="4085" width="9" style="3"/>
    <col min="4086" max="4086" width="17.85546875" style="3" customWidth="1"/>
    <col min="4087" max="4089" width="15.5703125" style="3" customWidth="1"/>
    <col min="4090" max="4092" width="14.28515625" style="3" customWidth="1"/>
    <col min="4093" max="4341" width="9" style="3"/>
    <col min="4342" max="4342" width="17.85546875" style="3" customWidth="1"/>
    <col min="4343" max="4345" width="15.5703125" style="3" customWidth="1"/>
    <col min="4346" max="4348" width="14.28515625" style="3" customWidth="1"/>
    <col min="4349" max="4597" width="9" style="3"/>
    <col min="4598" max="4598" width="17.85546875" style="3" customWidth="1"/>
    <col min="4599" max="4601" width="15.5703125" style="3" customWidth="1"/>
    <col min="4602" max="4604" width="14.28515625" style="3" customWidth="1"/>
    <col min="4605" max="4853" width="9" style="3"/>
    <col min="4854" max="4854" width="17.85546875" style="3" customWidth="1"/>
    <col min="4855" max="4857" width="15.5703125" style="3" customWidth="1"/>
    <col min="4858" max="4860" width="14.28515625" style="3" customWidth="1"/>
    <col min="4861" max="5109" width="9" style="3"/>
    <col min="5110" max="5110" width="17.85546875" style="3" customWidth="1"/>
    <col min="5111" max="5113" width="15.5703125" style="3" customWidth="1"/>
    <col min="5114" max="5116" width="14.28515625" style="3" customWidth="1"/>
    <col min="5117" max="5365" width="9" style="3"/>
    <col min="5366" max="5366" width="17.85546875" style="3" customWidth="1"/>
    <col min="5367" max="5369" width="15.5703125" style="3" customWidth="1"/>
    <col min="5370" max="5372" width="14.28515625" style="3" customWidth="1"/>
    <col min="5373" max="5621" width="9" style="3"/>
    <col min="5622" max="5622" width="17.85546875" style="3" customWidth="1"/>
    <col min="5623" max="5625" width="15.5703125" style="3" customWidth="1"/>
    <col min="5626" max="5628" width="14.28515625" style="3" customWidth="1"/>
    <col min="5629" max="5877" width="9" style="3"/>
    <col min="5878" max="5878" width="17.85546875" style="3" customWidth="1"/>
    <col min="5879" max="5881" width="15.5703125" style="3" customWidth="1"/>
    <col min="5882" max="5884" width="14.28515625" style="3" customWidth="1"/>
    <col min="5885" max="6133" width="9" style="3"/>
    <col min="6134" max="6134" width="17.85546875" style="3" customWidth="1"/>
    <col min="6135" max="6137" width="15.5703125" style="3" customWidth="1"/>
    <col min="6138" max="6140" width="14.28515625" style="3" customWidth="1"/>
    <col min="6141" max="6389" width="9" style="3"/>
    <col min="6390" max="6390" width="17.85546875" style="3" customWidth="1"/>
    <col min="6391" max="6393" width="15.5703125" style="3" customWidth="1"/>
    <col min="6394" max="6396" width="14.28515625" style="3" customWidth="1"/>
    <col min="6397" max="6645" width="9" style="3"/>
    <col min="6646" max="6646" width="17.85546875" style="3" customWidth="1"/>
    <col min="6647" max="6649" width="15.5703125" style="3" customWidth="1"/>
    <col min="6650" max="6652" width="14.28515625" style="3" customWidth="1"/>
    <col min="6653" max="6901" width="9" style="3"/>
    <col min="6902" max="6902" width="17.85546875" style="3" customWidth="1"/>
    <col min="6903" max="6905" width="15.5703125" style="3" customWidth="1"/>
    <col min="6906" max="6908" width="14.28515625" style="3" customWidth="1"/>
    <col min="6909" max="7157" width="9" style="3"/>
    <col min="7158" max="7158" width="17.85546875" style="3" customWidth="1"/>
    <col min="7159" max="7161" width="15.5703125" style="3" customWidth="1"/>
    <col min="7162" max="7164" width="14.28515625" style="3" customWidth="1"/>
    <col min="7165" max="7413" width="9" style="3"/>
    <col min="7414" max="7414" width="17.85546875" style="3" customWidth="1"/>
    <col min="7415" max="7417" width="15.5703125" style="3" customWidth="1"/>
    <col min="7418" max="7420" width="14.28515625" style="3" customWidth="1"/>
    <col min="7421" max="7669" width="9" style="3"/>
    <col min="7670" max="7670" width="17.85546875" style="3" customWidth="1"/>
    <col min="7671" max="7673" width="15.5703125" style="3" customWidth="1"/>
    <col min="7674" max="7676" width="14.28515625" style="3" customWidth="1"/>
    <col min="7677" max="7925" width="9" style="3"/>
    <col min="7926" max="7926" width="17.85546875" style="3" customWidth="1"/>
    <col min="7927" max="7929" width="15.5703125" style="3" customWidth="1"/>
    <col min="7930" max="7932" width="14.28515625" style="3" customWidth="1"/>
    <col min="7933" max="8181" width="9" style="3"/>
    <col min="8182" max="8182" width="17.85546875" style="3" customWidth="1"/>
    <col min="8183" max="8185" width="15.5703125" style="3" customWidth="1"/>
    <col min="8186" max="8188" width="14.28515625" style="3" customWidth="1"/>
    <col min="8189" max="8437" width="9" style="3"/>
    <col min="8438" max="8438" width="17.85546875" style="3" customWidth="1"/>
    <col min="8439" max="8441" width="15.5703125" style="3" customWidth="1"/>
    <col min="8442" max="8444" width="14.28515625" style="3" customWidth="1"/>
    <col min="8445" max="8693" width="9" style="3"/>
    <col min="8694" max="8694" width="17.85546875" style="3" customWidth="1"/>
    <col min="8695" max="8697" width="15.5703125" style="3" customWidth="1"/>
    <col min="8698" max="8700" width="14.28515625" style="3" customWidth="1"/>
    <col min="8701" max="8949" width="9" style="3"/>
    <col min="8950" max="8950" width="17.85546875" style="3" customWidth="1"/>
    <col min="8951" max="8953" width="15.5703125" style="3" customWidth="1"/>
    <col min="8954" max="8956" width="14.28515625" style="3" customWidth="1"/>
    <col min="8957" max="9205" width="9" style="3"/>
    <col min="9206" max="9206" width="17.85546875" style="3" customWidth="1"/>
    <col min="9207" max="9209" width="15.5703125" style="3" customWidth="1"/>
    <col min="9210" max="9212" width="14.28515625" style="3" customWidth="1"/>
    <col min="9213" max="9461" width="9" style="3"/>
    <col min="9462" max="9462" width="17.85546875" style="3" customWidth="1"/>
    <col min="9463" max="9465" width="15.5703125" style="3" customWidth="1"/>
    <col min="9466" max="9468" width="14.28515625" style="3" customWidth="1"/>
    <col min="9469" max="9717" width="9" style="3"/>
    <col min="9718" max="9718" width="17.85546875" style="3" customWidth="1"/>
    <col min="9719" max="9721" width="15.5703125" style="3" customWidth="1"/>
    <col min="9722" max="9724" width="14.28515625" style="3" customWidth="1"/>
    <col min="9725" max="9973" width="9" style="3"/>
    <col min="9974" max="9974" width="17.85546875" style="3" customWidth="1"/>
    <col min="9975" max="9977" width="15.5703125" style="3" customWidth="1"/>
    <col min="9978" max="9980" width="14.28515625" style="3" customWidth="1"/>
    <col min="9981" max="10229" width="9" style="3"/>
    <col min="10230" max="10230" width="17.85546875" style="3" customWidth="1"/>
    <col min="10231" max="10233" width="15.5703125" style="3" customWidth="1"/>
    <col min="10234" max="10236" width="14.28515625" style="3" customWidth="1"/>
    <col min="10237" max="10485" width="9" style="3"/>
    <col min="10486" max="10486" width="17.85546875" style="3" customWidth="1"/>
    <col min="10487" max="10489" width="15.5703125" style="3" customWidth="1"/>
    <col min="10490" max="10492" width="14.28515625" style="3" customWidth="1"/>
    <col min="10493" max="10741" width="9" style="3"/>
    <col min="10742" max="10742" width="17.85546875" style="3" customWidth="1"/>
    <col min="10743" max="10745" width="15.5703125" style="3" customWidth="1"/>
    <col min="10746" max="10748" width="14.28515625" style="3" customWidth="1"/>
    <col min="10749" max="10997" width="9" style="3"/>
    <col min="10998" max="10998" width="17.85546875" style="3" customWidth="1"/>
    <col min="10999" max="11001" width="15.5703125" style="3" customWidth="1"/>
    <col min="11002" max="11004" width="14.28515625" style="3" customWidth="1"/>
    <col min="11005" max="11253" width="9" style="3"/>
    <col min="11254" max="11254" width="17.85546875" style="3" customWidth="1"/>
    <col min="11255" max="11257" width="15.5703125" style="3" customWidth="1"/>
    <col min="11258" max="11260" width="14.28515625" style="3" customWidth="1"/>
    <col min="11261" max="11509" width="9" style="3"/>
    <col min="11510" max="11510" width="17.85546875" style="3" customWidth="1"/>
    <col min="11511" max="11513" width="15.5703125" style="3" customWidth="1"/>
    <col min="11514" max="11516" width="14.28515625" style="3" customWidth="1"/>
    <col min="11517" max="11765" width="9" style="3"/>
    <col min="11766" max="11766" width="17.85546875" style="3" customWidth="1"/>
    <col min="11767" max="11769" width="15.5703125" style="3" customWidth="1"/>
    <col min="11770" max="11772" width="14.28515625" style="3" customWidth="1"/>
    <col min="11773" max="12021" width="9" style="3"/>
    <col min="12022" max="12022" width="17.85546875" style="3" customWidth="1"/>
    <col min="12023" max="12025" width="15.5703125" style="3" customWidth="1"/>
    <col min="12026" max="12028" width="14.28515625" style="3" customWidth="1"/>
    <col min="12029" max="12277" width="9" style="3"/>
    <col min="12278" max="12278" width="17.85546875" style="3" customWidth="1"/>
    <col min="12279" max="12281" width="15.5703125" style="3" customWidth="1"/>
    <col min="12282" max="12284" width="14.28515625" style="3" customWidth="1"/>
    <col min="12285" max="12533" width="9" style="3"/>
    <col min="12534" max="12534" width="17.85546875" style="3" customWidth="1"/>
    <col min="12535" max="12537" width="15.5703125" style="3" customWidth="1"/>
    <col min="12538" max="12540" width="14.28515625" style="3" customWidth="1"/>
    <col min="12541" max="12789" width="9" style="3"/>
    <col min="12790" max="12790" width="17.85546875" style="3" customWidth="1"/>
    <col min="12791" max="12793" width="15.5703125" style="3" customWidth="1"/>
    <col min="12794" max="12796" width="14.28515625" style="3" customWidth="1"/>
    <col min="12797" max="13045" width="9" style="3"/>
    <col min="13046" max="13046" width="17.85546875" style="3" customWidth="1"/>
    <col min="13047" max="13049" width="15.5703125" style="3" customWidth="1"/>
    <col min="13050" max="13052" width="14.28515625" style="3" customWidth="1"/>
    <col min="13053" max="13301" width="9" style="3"/>
    <col min="13302" max="13302" width="17.85546875" style="3" customWidth="1"/>
    <col min="13303" max="13305" width="15.5703125" style="3" customWidth="1"/>
    <col min="13306" max="13308" width="14.28515625" style="3" customWidth="1"/>
    <col min="13309" max="13557" width="9" style="3"/>
    <col min="13558" max="13558" width="17.85546875" style="3" customWidth="1"/>
    <col min="13559" max="13561" width="15.5703125" style="3" customWidth="1"/>
    <col min="13562" max="13564" width="14.28515625" style="3" customWidth="1"/>
    <col min="13565" max="13813" width="9" style="3"/>
    <col min="13814" max="13814" width="17.85546875" style="3" customWidth="1"/>
    <col min="13815" max="13817" width="15.5703125" style="3" customWidth="1"/>
    <col min="13818" max="13820" width="14.28515625" style="3" customWidth="1"/>
    <col min="13821" max="14069" width="9" style="3"/>
    <col min="14070" max="14070" width="17.85546875" style="3" customWidth="1"/>
    <col min="14071" max="14073" width="15.5703125" style="3" customWidth="1"/>
    <col min="14074" max="14076" width="14.28515625" style="3" customWidth="1"/>
    <col min="14077" max="14325" width="9" style="3"/>
    <col min="14326" max="14326" width="17.85546875" style="3" customWidth="1"/>
    <col min="14327" max="14329" width="15.5703125" style="3" customWidth="1"/>
    <col min="14330" max="14332" width="14.28515625" style="3" customWidth="1"/>
    <col min="14333" max="14581" width="9" style="3"/>
    <col min="14582" max="14582" width="17.85546875" style="3" customWidth="1"/>
    <col min="14583" max="14585" width="15.5703125" style="3" customWidth="1"/>
    <col min="14586" max="14588" width="14.28515625" style="3" customWidth="1"/>
    <col min="14589" max="14837" width="9" style="3"/>
    <col min="14838" max="14838" width="17.85546875" style="3" customWidth="1"/>
    <col min="14839" max="14841" width="15.5703125" style="3" customWidth="1"/>
    <col min="14842" max="14844" width="14.28515625" style="3" customWidth="1"/>
    <col min="14845" max="15093" width="9" style="3"/>
    <col min="15094" max="15094" width="17.85546875" style="3" customWidth="1"/>
    <col min="15095" max="15097" width="15.5703125" style="3" customWidth="1"/>
    <col min="15098" max="15100" width="14.28515625" style="3" customWidth="1"/>
    <col min="15101" max="15349" width="9" style="3"/>
    <col min="15350" max="15350" width="17.85546875" style="3" customWidth="1"/>
    <col min="15351" max="15353" width="15.5703125" style="3" customWidth="1"/>
    <col min="15354" max="15356" width="14.28515625" style="3" customWidth="1"/>
    <col min="15357" max="15605" width="9" style="3"/>
    <col min="15606" max="15606" width="17.85546875" style="3" customWidth="1"/>
    <col min="15607" max="15609" width="15.5703125" style="3" customWidth="1"/>
    <col min="15610" max="15612" width="14.28515625" style="3" customWidth="1"/>
    <col min="15613" max="15861" width="9" style="3"/>
    <col min="15862" max="15862" width="17.85546875" style="3" customWidth="1"/>
    <col min="15863" max="15865" width="15.5703125" style="3" customWidth="1"/>
    <col min="15866" max="15868" width="14.28515625" style="3" customWidth="1"/>
    <col min="15869" max="16117" width="9" style="3"/>
    <col min="16118" max="16118" width="17.85546875" style="3" customWidth="1"/>
    <col min="16119" max="16121" width="15.5703125" style="3" customWidth="1"/>
    <col min="16122" max="16124" width="14.28515625" style="3" customWidth="1"/>
    <col min="16125" max="16384" width="9" style="3"/>
  </cols>
  <sheetData>
    <row r="1" spans="1:9" ht="20.100000000000001" customHeight="1" thickBot="1">
      <c r="A1" s="289" t="s">
        <v>505</v>
      </c>
      <c r="B1" s="185">
        <v>4</v>
      </c>
      <c r="C1" s="608" t="s">
        <v>504</v>
      </c>
      <c r="D1" s="608"/>
      <c r="E1" s="608"/>
      <c r="F1" s="608"/>
      <c r="G1" s="141" t="s">
        <v>466</v>
      </c>
      <c r="H1" s="186">
        <v>1</v>
      </c>
    </row>
    <row r="2" spans="1:9" ht="20.100000000000001" customHeight="1" thickBot="1">
      <c r="A2" s="290" t="s">
        <v>467</v>
      </c>
      <c r="B2" s="609" t="s">
        <v>485</v>
      </c>
      <c r="C2" s="609"/>
      <c r="D2" s="609"/>
      <c r="E2" s="143" t="s">
        <v>468</v>
      </c>
      <c r="F2" s="610">
        <v>43922</v>
      </c>
      <c r="G2" s="611"/>
      <c r="H2" s="612"/>
      <c r="I2" s="3" t="s">
        <v>496</v>
      </c>
    </row>
    <row r="3" spans="1:9" ht="20.100000000000001" customHeight="1">
      <c r="A3" s="291" t="s">
        <v>8</v>
      </c>
      <c r="B3" s="128">
        <v>0.375</v>
      </c>
      <c r="C3" s="613" t="s">
        <v>469</v>
      </c>
      <c r="D3" s="613"/>
      <c r="E3" s="128">
        <v>0.70833333333333337</v>
      </c>
      <c r="F3" s="161">
        <f>IF((E3-B3)*24=0,"",(E3-B3)*24)</f>
        <v>8</v>
      </c>
      <c r="G3" s="614" t="s">
        <v>470</v>
      </c>
      <c r="H3" s="615"/>
      <c r="I3" s="3" t="s">
        <v>497</v>
      </c>
    </row>
    <row r="4" spans="1:9" ht="20.100000000000001" customHeight="1" thickBot="1">
      <c r="A4" s="292" t="s">
        <v>483</v>
      </c>
      <c r="B4" s="129">
        <v>0.5</v>
      </c>
      <c r="C4" s="605" t="s">
        <v>469</v>
      </c>
      <c r="D4" s="605"/>
      <c r="E4" s="129">
        <v>0.54166666666666663</v>
      </c>
      <c r="F4" s="162">
        <f>IF((E4-B4)*24=0,"",(E4-B4)*24)</f>
        <v>0.99999999999999911</v>
      </c>
      <c r="G4" s="606" t="s">
        <v>470</v>
      </c>
      <c r="H4" s="607"/>
      <c r="I4" s="3" t="s">
        <v>498</v>
      </c>
    </row>
    <row r="5" spans="1:9" ht="20.100000000000001" customHeight="1" thickBot="1">
      <c r="A5" s="306" t="s">
        <v>714</v>
      </c>
      <c r="B5" s="308" t="s">
        <v>712</v>
      </c>
      <c r="C5" s="616" t="s">
        <v>713</v>
      </c>
      <c r="D5" s="617"/>
      <c r="E5" s="618" t="s">
        <v>715</v>
      </c>
      <c r="F5" s="619"/>
      <c r="G5" s="618" t="s">
        <v>716</v>
      </c>
      <c r="H5" s="620"/>
      <c r="I5" s="3" t="s">
        <v>499</v>
      </c>
    </row>
    <row r="6" spans="1:9" ht="20.100000000000001" customHeight="1">
      <c r="A6" s="309">
        <v>1</v>
      </c>
      <c r="B6" s="304" t="s">
        <v>735</v>
      </c>
      <c r="C6" s="621" t="s">
        <v>29</v>
      </c>
      <c r="D6" s="622" t="e">
        <v>#N/A</v>
      </c>
      <c r="E6" s="623" t="s">
        <v>327</v>
      </c>
      <c r="F6" s="624"/>
      <c r="G6" s="625" t="s">
        <v>717</v>
      </c>
      <c r="H6" s="626"/>
      <c r="I6" s="3" t="s">
        <v>500</v>
      </c>
    </row>
    <row r="7" spans="1:9" ht="20.100000000000001" customHeight="1">
      <c r="A7" s="293">
        <v>2</v>
      </c>
      <c r="B7" s="305" t="s">
        <v>735</v>
      </c>
      <c r="C7" s="627" t="s">
        <v>736</v>
      </c>
      <c r="D7" s="628" t="e">
        <v>#N/A</v>
      </c>
      <c r="E7" s="629" t="s">
        <v>333</v>
      </c>
      <c r="F7" s="630"/>
      <c r="G7" s="631" t="s">
        <v>722</v>
      </c>
      <c r="H7" s="632"/>
      <c r="I7" s="3" t="s">
        <v>501</v>
      </c>
    </row>
    <row r="8" spans="1:9" ht="20.100000000000001" customHeight="1">
      <c r="A8" s="294">
        <v>7</v>
      </c>
      <c r="B8" s="305" t="s">
        <v>735</v>
      </c>
      <c r="C8" s="627" t="s">
        <v>737</v>
      </c>
      <c r="D8" s="628" t="e">
        <v>#N/A</v>
      </c>
      <c r="E8" s="629" t="s">
        <v>353</v>
      </c>
      <c r="F8" s="630"/>
      <c r="G8" s="631" t="s">
        <v>723</v>
      </c>
      <c r="H8" s="632"/>
      <c r="I8" s="3" t="s">
        <v>502</v>
      </c>
    </row>
    <row r="9" spans="1:9" ht="20.100000000000001" customHeight="1">
      <c r="A9" s="294"/>
      <c r="B9" s="305" t="str">
        <f>IF(A9="","",VLOOKUP($B9,【選択肢】!$K:$O,2,FALSE))</f>
        <v/>
      </c>
      <c r="C9" s="627" t="str">
        <f>IF(B9="","",VLOOKUP($B9,【選択肢】!$K:$O,4,FALSE))</f>
        <v/>
      </c>
      <c r="D9" s="628" t="str">
        <f>IF(C9="","",VLOOKUP($B9,【選択肢】!$K:$O,2,FALSE))</f>
        <v/>
      </c>
      <c r="E9" s="629" t="str">
        <f>IF(D9="","",VLOOKUP($B9,【選択肢】!$K:$O,5,FALSE))</f>
        <v/>
      </c>
      <c r="F9" s="630"/>
      <c r="G9" s="631"/>
      <c r="H9" s="632"/>
      <c r="I9" s="3" t="s">
        <v>503</v>
      </c>
    </row>
    <row r="10" spans="1:9" ht="20.100000000000001" customHeight="1">
      <c r="A10" s="294"/>
      <c r="B10" s="305" t="str">
        <f>IF(A10="","",VLOOKUP($B10,【選択肢】!$K:$O,2,FALSE))</f>
        <v/>
      </c>
      <c r="C10" s="627" t="str">
        <f>IF(B10="","",VLOOKUP($B10,【選択肢】!$K:$O,4,FALSE))</f>
        <v/>
      </c>
      <c r="D10" s="628" t="str">
        <f>IF(C10="","",VLOOKUP($B10,【選択肢】!$K:$O,2,FALSE))</f>
        <v/>
      </c>
      <c r="E10" s="629" t="str">
        <f>IF(D10="","",VLOOKUP($B10,【選択肢】!$K:$O,5,FALSE))</f>
        <v/>
      </c>
      <c r="F10" s="630"/>
      <c r="G10" s="631"/>
      <c r="H10" s="632"/>
      <c r="I10" s="3" t="s">
        <v>738</v>
      </c>
    </row>
    <row r="11" spans="1:9" ht="20.100000000000001" customHeight="1" thickBot="1">
      <c r="A11" s="295"/>
      <c r="B11" s="311" t="str">
        <f>IF(A11="","",VLOOKUP($B11,【選択肢】!$K:$O,2,FALSE))</f>
        <v/>
      </c>
      <c r="C11" s="633" t="str">
        <f>IF(B11="","",VLOOKUP($B11,【選択肢】!$K:$O,4,FALSE))</f>
        <v/>
      </c>
      <c r="D11" s="634" t="str">
        <f>IF(C11="","",VLOOKUP($B11,【選択肢】!$K:$O,2,FALSE))</f>
        <v/>
      </c>
      <c r="E11" s="635" t="str">
        <f>IF(D11="","",VLOOKUP($B11,【選択肢】!$K:$O,5,FALSE))</f>
        <v/>
      </c>
      <c r="F11" s="636"/>
      <c r="G11" s="637"/>
      <c r="H11" s="638"/>
      <c r="I11" s="3" t="s">
        <v>492</v>
      </c>
    </row>
    <row r="12" spans="1:9" ht="20.100000000000001" customHeight="1">
      <c r="A12" s="639" t="s">
        <v>471</v>
      </c>
      <c r="B12" s="640"/>
      <c r="C12" s="640"/>
      <c r="D12" s="640"/>
      <c r="E12" s="640"/>
      <c r="F12" s="640"/>
      <c r="G12" s="640"/>
      <c r="H12" s="641"/>
    </row>
    <row r="13" spans="1:9" ht="20.100000000000001" customHeight="1">
      <c r="A13" s="296" t="s">
        <v>472</v>
      </c>
      <c r="B13" s="167" t="s">
        <v>473</v>
      </c>
      <c r="C13" s="168" t="s">
        <v>462</v>
      </c>
      <c r="D13" s="169" t="s">
        <v>474</v>
      </c>
      <c r="E13" s="166" t="s">
        <v>472</v>
      </c>
      <c r="F13" s="167" t="s">
        <v>473</v>
      </c>
      <c r="G13" s="168" t="s">
        <v>462</v>
      </c>
      <c r="H13" s="169" t="s">
        <v>474</v>
      </c>
    </row>
    <row r="14" spans="1:9" ht="20.100000000000001" customHeight="1">
      <c r="A14" s="297" t="s">
        <v>486</v>
      </c>
      <c r="B14" s="145">
        <v>2000</v>
      </c>
      <c r="C14" s="163" t="str">
        <f>IF(ISERROR(VLOOKUP($B14,参加者名簿!$A:$D,2,FALSE))=TRUE,"",VLOOKUP($B14,参加者名簿!$A:$D,2,FALSE))</f>
        <v/>
      </c>
      <c r="D14" s="146" t="s">
        <v>475</v>
      </c>
      <c r="E14" s="144"/>
      <c r="F14" s="145"/>
      <c r="G14" s="163" t="str">
        <f>IF(ISERROR(VLOOKUP($F14,参加者名簿!$A:$D,2,FALSE))=TRUE,"",VLOOKUP($F14,参加者名簿!$A:$D,2,FALSE))</f>
        <v/>
      </c>
      <c r="H14" s="147"/>
    </row>
    <row r="15" spans="1:9" ht="20.100000000000001" customHeight="1">
      <c r="A15" s="297"/>
      <c r="B15" s="145"/>
      <c r="C15" s="163" t="str">
        <f>IF(ISERROR(VLOOKUP($B15,参加者名簿!$A:$D,2,FALSE))=TRUE,"",VLOOKUP($B15,参加者名簿!$A:$D,2,FALSE))</f>
        <v/>
      </c>
      <c r="D15" s="146"/>
      <c r="E15" s="144"/>
      <c r="F15" s="145"/>
      <c r="G15" s="163" t="str">
        <f>IF(ISERROR(VLOOKUP($F15,参加者名簿!$A:$D,2,FALSE))=TRUE,"",VLOOKUP($F15,参加者名簿!$A:$D,2,FALSE))</f>
        <v/>
      </c>
      <c r="H15" s="147"/>
    </row>
    <row r="16" spans="1:9" ht="20.100000000000001" customHeight="1">
      <c r="A16" s="297"/>
      <c r="B16" s="145"/>
      <c r="C16" s="163" t="str">
        <f>IF(ISERROR(VLOOKUP($B16,参加者名簿!$A:$D,2,FALSE))=TRUE,"",VLOOKUP($B16,参加者名簿!$A:$D,2,FALSE))</f>
        <v/>
      </c>
      <c r="D16" s="146"/>
      <c r="E16" s="144"/>
      <c r="F16" s="145"/>
      <c r="G16" s="163" t="str">
        <f>IF(ISERROR(VLOOKUP($F16,参加者名簿!$A:$D,2,FALSE))=TRUE,"",VLOOKUP($F16,参加者名簿!$A:$D,2,FALSE))</f>
        <v/>
      </c>
      <c r="H16" s="147"/>
    </row>
    <row r="17" spans="1:8" ht="20.100000000000001" customHeight="1">
      <c r="A17" s="297"/>
      <c r="B17" s="145"/>
      <c r="C17" s="163" t="str">
        <f>IF(ISERROR(VLOOKUP($B17,参加者名簿!$A:$D,2,FALSE))=TRUE,"",VLOOKUP($B17,参加者名簿!$A:$D,2,FALSE))</f>
        <v/>
      </c>
      <c r="D17" s="146"/>
      <c r="E17" s="144"/>
      <c r="F17" s="145"/>
      <c r="G17" s="163" t="str">
        <f>IF(ISERROR(VLOOKUP($F17,参加者名簿!$A:$D,2,FALSE))=TRUE,"",VLOOKUP($F17,参加者名簿!$A:$D,2,FALSE))</f>
        <v/>
      </c>
      <c r="H17" s="147"/>
    </row>
    <row r="18" spans="1:8" ht="20.100000000000001" customHeight="1">
      <c r="A18" s="297"/>
      <c r="B18" s="145"/>
      <c r="C18" s="163" t="str">
        <f>IF(ISERROR(VLOOKUP($B18,参加者名簿!$A:$D,2,FALSE))=TRUE,"",VLOOKUP($B18,参加者名簿!$A:$D,2,FALSE))</f>
        <v/>
      </c>
      <c r="D18" s="146"/>
      <c r="E18" s="144"/>
      <c r="F18" s="145"/>
      <c r="G18" s="163" t="str">
        <f>IF(ISERROR(VLOOKUP($F18,参加者名簿!$A:$D,2,FALSE))=TRUE,"",VLOOKUP($F18,参加者名簿!$A:$D,2,FALSE))</f>
        <v/>
      </c>
      <c r="H18" s="147"/>
    </row>
    <row r="19" spans="1:8" ht="20.100000000000001" customHeight="1">
      <c r="A19" s="297"/>
      <c r="B19" s="145"/>
      <c r="C19" s="163" t="str">
        <f>IF(ISERROR(VLOOKUP($B19,参加者名簿!$A:$D,2,FALSE))=TRUE,"",VLOOKUP($B19,参加者名簿!$A:$D,2,FALSE))</f>
        <v/>
      </c>
      <c r="D19" s="146"/>
      <c r="E19" s="144"/>
      <c r="F19" s="145"/>
      <c r="G19" s="163" t="str">
        <f>IF(ISERROR(VLOOKUP($F19,参加者名簿!$A:$D,2,FALSE))=TRUE,"",VLOOKUP($F19,参加者名簿!$A:$D,2,FALSE))</f>
        <v/>
      </c>
      <c r="H19" s="147"/>
    </row>
    <row r="20" spans="1:8" ht="20.100000000000001" customHeight="1">
      <c r="A20" s="297"/>
      <c r="B20" s="149"/>
      <c r="C20" s="163" t="str">
        <f>IF(ISERROR(VLOOKUP($B20,参加者名簿!$A:$D,2,FALSE))=TRUE,"",VLOOKUP($B20,参加者名簿!$A:$D,2,FALSE))</f>
        <v/>
      </c>
      <c r="D20" s="146"/>
      <c r="E20" s="144"/>
      <c r="F20" s="145"/>
      <c r="G20" s="163" t="str">
        <f>IF(ISERROR(VLOOKUP($F20,参加者名簿!$A:$D,2,FALSE))=TRUE,"",VLOOKUP($F20,参加者名簿!$A:$D,2,FALSE))</f>
        <v/>
      </c>
      <c r="H20" s="147"/>
    </row>
    <row r="21" spans="1:8" ht="20.100000000000001" customHeight="1">
      <c r="A21" s="297"/>
      <c r="B21" s="149"/>
      <c r="C21" s="163" t="str">
        <f>IF(ISERROR(VLOOKUP($B21,参加者名簿!$A:$D,2,FALSE))=TRUE,"",VLOOKUP($B21,参加者名簿!$A:$D,2,FALSE))</f>
        <v/>
      </c>
      <c r="D21" s="146"/>
      <c r="E21" s="144"/>
      <c r="F21" s="145"/>
      <c r="G21" s="163" t="str">
        <f>IF(ISERROR(VLOOKUP($F21,参加者名簿!$A:$D,2,FALSE))=TRUE,"",VLOOKUP($F21,参加者名簿!$A:$D,2,FALSE))</f>
        <v/>
      </c>
      <c r="H21" s="147"/>
    </row>
    <row r="22" spans="1:8" ht="20.100000000000001" customHeight="1">
      <c r="A22" s="297"/>
      <c r="B22" s="149"/>
      <c r="C22" s="163" t="str">
        <f>IF(ISERROR(VLOOKUP($B22,参加者名簿!$A:$D,2,FALSE))=TRUE,"",VLOOKUP($B22,参加者名簿!$A:$D,2,FALSE))</f>
        <v/>
      </c>
      <c r="D22" s="146"/>
      <c r="E22" s="144"/>
      <c r="F22" s="145"/>
      <c r="G22" s="163" t="str">
        <f>IF(ISERROR(VLOOKUP($F22,参加者名簿!$A:$D,2,FALSE))=TRUE,"",VLOOKUP($F22,参加者名簿!$A:$D,2,FALSE))</f>
        <v/>
      </c>
      <c r="H22" s="147"/>
    </row>
    <row r="23" spans="1:8" ht="20.100000000000001" customHeight="1">
      <c r="A23" s="297"/>
      <c r="B23" s="149"/>
      <c r="C23" s="163" t="str">
        <f>IF(ISERROR(VLOOKUP($B23,参加者名簿!$A:$D,2,FALSE))=TRUE,"",VLOOKUP($B23,参加者名簿!$A:$D,2,FALSE))</f>
        <v/>
      </c>
      <c r="D23" s="146"/>
      <c r="E23" s="144"/>
      <c r="F23" s="145"/>
      <c r="G23" s="163" t="str">
        <f>IF(ISERROR(VLOOKUP($F23,参加者名簿!$A:$D,2,FALSE))=TRUE,"",VLOOKUP($F23,参加者名簿!$A:$D,2,FALSE))</f>
        <v/>
      </c>
      <c r="H23" s="147"/>
    </row>
    <row r="24" spans="1:8" ht="20.100000000000001" customHeight="1">
      <c r="A24" s="297"/>
      <c r="B24" s="149"/>
      <c r="C24" s="163" t="str">
        <f>IF(ISERROR(VLOOKUP($B24,参加者名簿!$A:$D,2,FALSE))=TRUE,"",VLOOKUP($B24,参加者名簿!$A:$D,2,FALSE))</f>
        <v/>
      </c>
      <c r="D24" s="146"/>
      <c r="E24" s="144"/>
      <c r="F24" s="145"/>
      <c r="G24" s="163" t="str">
        <f>IF(ISERROR(VLOOKUP($F24,参加者名簿!$A:$D,2,FALSE))=TRUE,"",VLOOKUP($F24,参加者名簿!$A:$D,2,FALSE))</f>
        <v/>
      </c>
      <c r="H24" s="147"/>
    </row>
    <row r="25" spans="1:8" ht="20.100000000000001" customHeight="1">
      <c r="A25" s="297"/>
      <c r="B25" s="149"/>
      <c r="C25" s="163" t="str">
        <f>IF(ISERROR(VLOOKUP($B25,参加者名簿!$A:$D,2,FALSE))=TRUE,"",VLOOKUP($B25,参加者名簿!$A:$D,2,FALSE))</f>
        <v/>
      </c>
      <c r="D25" s="146"/>
      <c r="E25" s="144"/>
      <c r="F25" s="145"/>
      <c r="G25" s="163" t="str">
        <f>IF(ISERROR(VLOOKUP($F25,参加者名簿!$A:$D,2,FALSE))=TRUE,"",VLOOKUP($F25,参加者名簿!$A:$D,2,FALSE))</f>
        <v/>
      </c>
      <c r="H25" s="147"/>
    </row>
    <row r="26" spans="1:8" ht="20.100000000000001" customHeight="1">
      <c r="A26" s="297"/>
      <c r="B26" s="149"/>
      <c r="C26" s="163" t="str">
        <f>IF(ISERROR(VLOOKUP($B26,参加者名簿!$A:$D,2,FALSE))=TRUE,"",VLOOKUP($B26,参加者名簿!$A:$D,2,FALSE))</f>
        <v/>
      </c>
      <c r="D26" s="146"/>
      <c r="E26" s="144"/>
      <c r="F26" s="145"/>
      <c r="G26" s="163" t="str">
        <f>IF(ISERROR(VLOOKUP($F26,参加者名簿!$A:$D,2,FALSE))=TRUE,"",VLOOKUP($F26,参加者名簿!$A:$D,2,FALSE))</f>
        <v/>
      </c>
      <c r="H26" s="147"/>
    </row>
    <row r="27" spans="1:8" ht="20.100000000000001" customHeight="1">
      <c r="A27" s="297"/>
      <c r="B27" s="149"/>
      <c r="C27" s="163" t="str">
        <f>IF(ISERROR(VLOOKUP($B27,参加者名簿!$A:$D,2,FALSE))=TRUE,"",VLOOKUP($B27,参加者名簿!$A:$D,2,FALSE))</f>
        <v/>
      </c>
      <c r="D27" s="146"/>
      <c r="E27" s="144"/>
      <c r="F27" s="145"/>
      <c r="G27" s="163" t="str">
        <f>IF(ISERROR(VLOOKUP($F27,参加者名簿!$A:$D,2,FALSE))=TRUE,"",VLOOKUP($F27,参加者名簿!$A:$D,2,FALSE))</f>
        <v/>
      </c>
      <c r="H27" s="147"/>
    </row>
    <row r="28" spans="1:8" ht="20.100000000000001" customHeight="1">
      <c r="A28" s="297"/>
      <c r="B28" s="149"/>
      <c r="C28" s="163" t="str">
        <f>IF(ISERROR(VLOOKUP($B28,参加者名簿!$A:$D,2,FALSE))=TRUE,"",VLOOKUP($B28,参加者名簿!$A:$D,2,FALSE))</f>
        <v/>
      </c>
      <c r="D28" s="146"/>
      <c r="E28" s="144"/>
      <c r="F28" s="145"/>
      <c r="G28" s="163" t="str">
        <f>IF(ISERROR(VLOOKUP($F28,参加者名簿!$A:$D,2,FALSE))=TRUE,"",VLOOKUP($F28,参加者名簿!$A:$D,2,FALSE))</f>
        <v/>
      </c>
      <c r="H28" s="147"/>
    </row>
    <row r="29" spans="1:8" ht="20.100000000000001" customHeight="1">
      <c r="A29" s="297"/>
      <c r="B29" s="149"/>
      <c r="C29" s="163" t="str">
        <f>IF(ISERROR(VLOOKUP($B29,参加者名簿!$A:$D,2,FALSE))=TRUE,"",VLOOKUP($B29,参加者名簿!$A:$D,2,FALSE))</f>
        <v/>
      </c>
      <c r="D29" s="146"/>
      <c r="E29" s="144"/>
      <c r="F29" s="149"/>
      <c r="G29" s="163" t="str">
        <f>IF(ISERROR(VLOOKUP($F29,参加者名簿!$A:$D,2,FALSE))=TRUE,"",VLOOKUP($F29,参加者名簿!$A:$D,2,FALSE))</f>
        <v/>
      </c>
      <c r="H29" s="147"/>
    </row>
    <row r="30" spans="1:8" ht="20.100000000000001" customHeight="1">
      <c r="A30" s="297"/>
      <c r="B30" s="149"/>
      <c r="C30" s="163" t="str">
        <f>IF(ISERROR(VLOOKUP($B30,参加者名簿!$A:$D,2,FALSE))=TRUE,"",VLOOKUP($B30,参加者名簿!$A:$D,2,FALSE))</f>
        <v/>
      </c>
      <c r="D30" s="146"/>
      <c r="E30" s="144"/>
      <c r="F30" s="149"/>
      <c r="G30" s="163" t="str">
        <f>IF(ISERROR(VLOOKUP($F30,参加者名簿!$A:$D,2,FALSE))=TRUE,"",VLOOKUP($F30,参加者名簿!$A:$D,2,FALSE))</f>
        <v/>
      </c>
      <c r="H30" s="147"/>
    </row>
    <row r="31" spans="1:8" ht="20.100000000000001" customHeight="1">
      <c r="A31" s="297"/>
      <c r="B31" s="149"/>
      <c r="C31" s="163" t="str">
        <f>IF(ISERROR(VLOOKUP($B31,参加者名簿!$A:$D,2,FALSE))=TRUE,"",VLOOKUP($B31,参加者名簿!$A:$D,2,FALSE))</f>
        <v/>
      </c>
      <c r="D31" s="146"/>
      <c r="E31" s="144"/>
      <c r="F31" s="149"/>
      <c r="G31" s="163" t="str">
        <f>IF(ISERROR(VLOOKUP($F31,参加者名簿!$A:$D,2,FALSE))=TRUE,"",VLOOKUP($F31,参加者名簿!$A:$D,2,FALSE))</f>
        <v/>
      </c>
      <c r="H31" s="147"/>
    </row>
    <row r="32" spans="1:8" ht="20.100000000000001" customHeight="1">
      <c r="A32" s="297"/>
      <c r="B32" s="149"/>
      <c r="C32" s="163" t="str">
        <f>IF(ISERROR(VLOOKUP($B32,参加者名簿!$A:$D,2,FALSE))=TRUE,"",VLOOKUP($B32,参加者名簿!$A:$D,2,FALSE))</f>
        <v/>
      </c>
      <c r="D32" s="146"/>
      <c r="E32" s="144"/>
      <c r="F32" s="149"/>
      <c r="G32" s="163" t="str">
        <f>IF(ISERROR(VLOOKUP($F32,参加者名簿!$A:$D,2,FALSE))=TRUE,"",VLOOKUP($F32,参加者名簿!$A:$D,2,FALSE))</f>
        <v/>
      </c>
      <c r="H32" s="147"/>
    </row>
    <row r="33" spans="1:8" ht="20.100000000000001" customHeight="1">
      <c r="A33" s="297"/>
      <c r="B33" s="149"/>
      <c r="C33" s="163" t="str">
        <f>IF(ISERROR(VLOOKUP($B33,参加者名簿!$A:$D,2,FALSE))=TRUE,"",VLOOKUP($B33,参加者名簿!$A:$D,2,FALSE))</f>
        <v/>
      </c>
      <c r="D33" s="146"/>
      <c r="E33" s="144"/>
      <c r="F33" s="149"/>
      <c r="G33" s="163" t="str">
        <f>IF(ISERROR(VLOOKUP($F33,参加者名簿!$A:$D,2,FALSE))=TRUE,"",VLOOKUP($F33,参加者名簿!$A:$D,2,FALSE))</f>
        <v/>
      </c>
      <c r="H33" s="147"/>
    </row>
    <row r="34" spans="1:8" ht="20.100000000000001" customHeight="1" thickBot="1">
      <c r="A34" s="297"/>
      <c r="B34" s="149"/>
      <c r="C34" s="163" t="str">
        <f>IF(ISERROR(VLOOKUP($B34,参加者名簿!$A:$D,2,FALSE))=TRUE,"",VLOOKUP($B34,参加者名簿!$A:$D,2,FALSE))</f>
        <v/>
      </c>
      <c r="D34" s="146"/>
      <c r="E34" s="144"/>
      <c r="F34" s="149"/>
      <c r="G34" s="163" t="str">
        <f>IF(ISERROR(VLOOKUP($F34,参加者名簿!$A:$D,2,FALSE))=TRUE,"",VLOOKUP($F34,参加者名簿!$A:$D,2,FALSE))</f>
        <v/>
      </c>
      <c r="H34" s="147"/>
    </row>
    <row r="35" spans="1:8" ht="20.100000000000001" customHeight="1" thickBot="1">
      <c r="A35" s="298" t="s">
        <v>476</v>
      </c>
      <c r="B35" s="164">
        <f>COUNTIFS(C14:C34,"農業者",D14:D34,"○")+COUNTIFS(G14:G34,"農業者",H14:H34,"○")</f>
        <v>0</v>
      </c>
      <c r="C35" s="601" t="s">
        <v>477</v>
      </c>
      <c r="D35" s="602"/>
      <c r="E35" s="164">
        <f>COUNTIFS(C14:C34,"農業者以外",D14:D34,"○")+COUNTIFS(G14:G34,"農業者以外",H14:H34,"○")</f>
        <v>0</v>
      </c>
      <c r="F35" s="288" t="s">
        <v>478</v>
      </c>
      <c r="G35" s="603">
        <f>SUMIF(D14:D34,"○",B14:B34)+SUMIF(H14:H34,"○",F14:F34)</f>
        <v>2000</v>
      </c>
      <c r="H35" s="604"/>
    </row>
    <row r="36" spans="1:8" ht="20.100000000000001" customHeight="1">
      <c r="A36" s="299" t="s">
        <v>479</v>
      </c>
      <c r="B36" s="151"/>
      <c r="C36" s="151"/>
      <c r="D36" s="151"/>
      <c r="E36" s="151"/>
      <c r="F36" s="151"/>
      <c r="G36" s="151"/>
      <c r="H36" s="152"/>
    </row>
    <row r="37" spans="1:8" ht="20.100000000000001" customHeight="1">
      <c r="A37" s="300"/>
      <c r="B37" s="148"/>
      <c r="C37" s="148"/>
      <c r="D37" s="148"/>
      <c r="E37" s="148"/>
      <c r="F37" s="148"/>
      <c r="G37" s="148"/>
      <c r="H37" s="153"/>
    </row>
    <row r="38" spans="1:8" ht="20.100000000000001" customHeight="1">
      <c r="A38" s="300"/>
      <c r="B38" s="148"/>
      <c r="C38" s="148"/>
      <c r="D38" s="148"/>
      <c r="E38" s="148"/>
      <c r="F38" s="148"/>
      <c r="G38" s="148"/>
      <c r="H38" s="153"/>
    </row>
    <row r="39" spans="1:8" ht="20.100000000000001" customHeight="1">
      <c r="A39" s="300"/>
      <c r="B39" s="148"/>
      <c r="C39" s="148"/>
      <c r="D39" s="148"/>
      <c r="E39" s="148"/>
      <c r="F39" s="148"/>
      <c r="G39" s="148"/>
      <c r="H39" s="153"/>
    </row>
    <row r="40" spans="1:8" ht="20.100000000000001" customHeight="1">
      <c r="A40" s="300"/>
      <c r="B40" s="148"/>
      <c r="C40" s="148"/>
      <c r="D40" s="148"/>
      <c r="E40" s="148"/>
      <c r="F40" s="148"/>
      <c r="G40" s="148"/>
      <c r="H40" s="153"/>
    </row>
    <row r="41" spans="1:8" ht="20.100000000000001" customHeight="1">
      <c r="A41" s="300"/>
      <c r="B41" s="148"/>
      <c r="C41" s="148"/>
      <c r="D41" s="148"/>
      <c r="E41" s="148"/>
      <c r="F41" s="148"/>
      <c r="G41" s="148"/>
      <c r="H41" s="153"/>
    </row>
    <row r="42" spans="1:8" ht="20.100000000000001" customHeight="1">
      <c r="A42" s="300"/>
      <c r="B42" s="148"/>
      <c r="C42" s="148"/>
      <c r="D42" s="148"/>
      <c r="E42" s="148"/>
      <c r="F42" s="148"/>
      <c r="G42" s="148"/>
      <c r="H42" s="153"/>
    </row>
    <row r="43" spans="1:8" ht="20.100000000000001" customHeight="1" thickBot="1">
      <c r="A43" s="301"/>
      <c r="B43" s="154"/>
      <c r="C43" s="154"/>
      <c r="D43" s="154"/>
      <c r="E43" s="154"/>
      <c r="F43" s="154"/>
      <c r="G43" s="154"/>
      <c r="H43" s="155"/>
    </row>
    <row r="44" spans="1:8" ht="20.100000000000001" customHeight="1" thickBot="1">
      <c r="A44" s="302" t="s">
        <v>480</v>
      </c>
      <c r="B44" s="156" t="s">
        <v>481</v>
      </c>
      <c r="C44" s="156" t="s">
        <v>482</v>
      </c>
      <c r="D44" s="157"/>
      <c r="E44" s="158"/>
      <c r="F44" s="158"/>
      <c r="G44" s="158"/>
      <c r="H44" s="158"/>
    </row>
  </sheetData>
  <mergeCells count="31">
    <mergeCell ref="C11:D11"/>
    <mergeCell ref="E11:F11"/>
    <mergeCell ref="G11:H11"/>
    <mergeCell ref="A12:H12"/>
    <mergeCell ref="C9:D9"/>
    <mergeCell ref="E9:F9"/>
    <mergeCell ref="G9:H9"/>
    <mergeCell ref="C10:D10"/>
    <mergeCell ref="E10:F10"/>
    <mergeCell ref="G10:H10"/>
    <mergeCell ref="E7:F7"/>
    <mergeCell ref="G7:H7"/>
    <mergeCell ref="C8:D8"/>
    <mergeCell ref="E8:F8"/>
    <mergeCell ref="G8:H8"/>
    <mergeCell ref="C35:D35"/>
    <mergeCell ref="G35:H35"/>
    <mergeCell ref="C4:D4"/>
    <mergeCell ref="G4:H4"/>
    <mergeCell ref="C1:F1"/>
    <mergeCell ref="B2:D2"/>
    <mergeCell ref="F2:H2"/>
    <mergeCell ref="C3:D3"/>
    <mergeCell ref="G3:H3"/>
    <mergeCell ref="C5:D5"/>
    <mergeCell ref="E5:F5"/>
    <mergeCell ref="G5:H5"/>
    <mergeCell ref="C6:D6"/>
    <mergeCell ref="E6:F6"/>
    <mergeCell ref="G6:H6"/>
    <mergeCell ref="C7:D7"/>
  </mergeCells>
  <phoneticPr fontId="3"/>
  <dataValidations count="1">
    <dataValidation type="list" allowBlank="1" showInputMessage="1" showErrorMessage="1" sqref="H12:H32 D12:D32">
      <formula1>"○,×"</formula1>
    </dataValidation>
  </dataValidations>
  <printOptions horizontalCentered="1"/>
  <pageMargins left="0.51181102362204722" right="0.19685039370078741" top="0.35433070866141736" bottom="0.23622047244094491" header="0.11811023622047245" footer="0.11811023622047245"/>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参加者名簿!$A$3:$A$101</xm:f>
          </x14:formula1>
          <xm:sqref>A12:A32 E12:E32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L105"/>
  <sheetViews>
    <sheetView view="pageBreakPreview" zoomScale="136" zoomScaleNormal="100" zoomScaleSheetLayoutView="136" workbookViewId="0">
      <selection activeCell="BK104" sqref="BK104"/>
    </sheetView>
  </sheetViews>
  <sheetFormatPr defaultColWidth="9" defaultRowHeight="13.5"/>
  <cols>
    <col min="1" max="1" width="16.7109375" style="127" customWidth="1"/>
    <col min="2" max="2" width="11" style="127" bestFit="1" customWidth="1"/>
    <col min="3" max="3" width="9" style="127"/>
    <col min="4" max="4" width="9" style="126" bestFit="1" customWidth="1"/>
    <col min="5" max="5" width="9.42578125" style="126" bestFit="1" customWidth="1"/>
    <col min="6" max="16384" width="9" style="3"/>
  </cols>
  <sheetData>
    <row r="1" spans="1:64" s="218" customFormat="1" ht="14.25" thickBot="1">
      <c r="A1" s="242"/>
      <c r="B1" s="242"/>
      <c r="C1" s="242"/>
      <c r="D1" s="243"/>
      <c r="E1" s="243">
        <v>1</v>
      </c>
      <c r="F1" s="218">
        <v>2</v>
      </c>
      <c r="G1" s="243">
        <v>3</v>
      </c>
      <c r="H1" s="218">
        <v>4</v>
      </c>
      <c r="I1" s="243">
        <v>5</v>
      </c>
      <c r="J1" s="218">
        <v>6</v>
      </c>
      <c r="K1" s="243">
        <v>7</v>
      </c>
      <c r="L1" s="218">
        <v>8</v>
      </c>
      <c r="M1" s="243">
        <v>9</v>
      </c>
      <c r="N1" s="218">
        <v>10</v>
      </c>
      <c r="O1" s="243">
        <v>11</v>
      </c>
      <c r="P1" s="218">
        <v>12</v>
      </c>
      <c r="Q1" s="243">
        <v>13</v>
      </c>
      <c r="R1" s="218">
        <v>14</v>
      </c>
      <c r="S1" s="243">
        <v>15</v>
      </c>
      <c r="T1" s="218">
        <v>16</v>
      </c>
      <c r="U1" s="243">
        <v>17</v>
      </c>
      <c r="V1" s="218">
        <v>18</v>
      </c>
      <c r="W1" s="243">
        <v>19</v>
      </c>
      <c r="X1" s="218">
        <v>20</v>
      </c>
      <c r="Y1" s="243">
        <v>21</v>
      </c>
      <c r="Z1" s="218">
        <v>22</v>
      </c>
      <c r="AA1" s="243">
        <v>23</v>
      </c>
      <c r="AB1" s="218">
        <v>24</v>
      </c>
      <c r="AC1" s="243">
        <v>25</v>
      </c>
      <c r="AD1" s="218">
        <v>26</v>
      </c>
      <c r="AE1" s="243">
        <v>27</v>
      </c>
      <c r="AF1" s="218">
        <v>28</v>
      </c>
      <c r="AG1" s="243">
        <v>29</v>
      </c>
      <c r="AH1" s="218">
        <v>30</v>
      </c>
      <c r="AI1" s="243">
        <v>31</v>
      </c>
      <c r="AJ1" s="218">
        <v>32</v>
      </c>
      <c r="AK1" s="243">
        <v>33</v>
      </c>
      <c r="AL1" s="218">
        <v>34</v>
      </c>
      <c r="AM1" s="243">
        <v>35</v>
      </c>
      <c r="AN1" s="218">
        <v>36</v>
      </c>
      <c r="AO1" s="243">
        <v>37</v>
      </c>
      <c r="AP1" s="218">
        <v>38</v>
      </c>
      <c r="AQ1" s="243">
        <v>39</v>
      </c>
      <c r="AR1" s="218">
        <v>40</v>
      </c>
      <c r="AS1" s="243">
        <v>41</v>
      </c>
      <c r="AT1" s="218">
        <v>42</v>
      </c>
      <c r="AU1" s="243">
        <v>43</v>
      </c>
      <c r="AV1" s="218">
        <v>44</v>
      </c>
      <c r="AW1" s="243">
        <v>45</v>
      </c>
      <c r="AX1" s="218">
        <v>46</v>
      </c>
      <c r="AY1" s="243">
        <v>47</v>
      </c>
      <c r="AZ1" s="218">
        <v>48</v>
      </c>
      <c r="BA1" s="243">
        <v>49</v>
      </c>
      <c r="BB1" s="218">
        <v>50</v>
      </c>
      <c r="BC1" s="218">
        <v>51</v>
      </c>
      <c r="BD1" s="243">
        <v>52</v>
      </c>
      <c r="BE1" s="218">
        <v>53</v>
      </c>
      <c r="BF1" s="218">
        <v>54</v>
      </c>
      <c r="BG1" s="243">
        <v>55</v>
      </c>
      <c r="BH1" s="218">
        <v>56</v>
      </c>
      <c r="BI1" s="218">
        <v>57</v>
      </c>
      <c r="BJ1" s="243">
        <v>58</v>
      </c>
      <c r="BK1" s="218">
        <v>59</v>
      </c>
      <c r="BL1" s="218">
        <v>60</v>
      </c>
    </row>
    <row r="2" spans="1:64" ht="15" thickTop="1" thickBot="1">
      <c r="A2" s="170" t="s">
        <v>461</v>
      </c>
      <c r="B2" s="171" t="s">
        <v>462</v>
      </c>
      <c r="C2" s="172" t="s">
        <v>463</v>
      </c>
      <c r="D2" s="116" t="s">
        <v>484</v>
      </c>
      <c r="E2" s="356" t="str">
        <f>IF(VLOOKUP(参加者名簿!E1,作業日報!$J:$K,2,FALSE)=0,"",VLOOKUP(参加者名簿!E1,作業日報!$J:$K,2,FALSE))</f>
        <v/>
      </c>
      <c r="F2" s="357" t="str">
        <f>IF(VLOOKUP(参加者名簿!F1,作業日報!$J:$K,2,FALSE)=0,"",VLOOKUP(参加者名簿!F1,作業日報!$J:$K,2,FALSE))</f>
        <v/>
      </c>
      <c r="G2" s="357" t="str">
        <f>IF(VLOOKUP(参加者名簿!G1,作業日報!$J:$K,2,FALSE)=0,"",VLOOKUP(参加者名簿!G1,作業日報!$J:$K,2,FALSE))</f>
        <v/>
      </c>
      <c r="H2" s="357" t="str">
        <f>IF(VLOOKUP(参加者名簿!H1,作業日報!$J:$K,2,FALSE)=0,"",VLOOKUP(参加者名簿!H1,作業日報!$J:$K,2,FALSE))</f>
        <v/>
      </c>
      <c r="I2" s="357" t="str">
        <f>IF(VLOOKUP(参加者名簿!I1,作業日報!$J:$K,2,FALSE)=0,"",VLOOKUP(参加者名簿!I1,作業日報!$J:$K,2,FALSE))</f>
        <v/>
      </c>
      <c r="J2" s="357" t="str">
        <f>IF(VLOOKUP(参加者名簿!J1,作業日報!$J:$K,2,FALSE)=0,"",VLOOKUP(参加者名簿!J1,作業日報!$J:$K,2,FALSE))</f>
        <v/>
      </c>
      <c r="K2" s="357" t="str">
        <f>IF(VLOOKUP(参加者名簿!K1,作業日報!$J:$K,2,FALSE)=0,"",VLOOKUP(参加者名簿!K1,作業日報!$J:$K,2,FALSE))</f>
        <v/>
      </c>
      <c r="L2" s="357" t="str">
        <f>IF(VLOOKUP(参加者名簿!L1,作業日報!$J:$K,2,FALSE)=0,"",VLOOKUP(参加者名簿!L1,作業日報!$J:$K,2,FALSE))</f>
        <v/>
      </c>
      <c r="M2" s="357" t="str">
        <f>IF(VLOOKUP(参加者名簿!M1,作業日報!$J:$K,2,FALSE)=0,"",VLOOKUP(参加者名簿!M1,作業日報!$J:$K,2,FALSE))</f>
        <v/>
      </c>
      <c r="N2" s="357" t="str">
        <f>IF(VLOOKUP(参加者名簿!N1,作業日報!$J:$K,2,FALSE)=0,"",VLOOKUP(参加者名簿!N1,作業日報!$J:$K,2,FALSE))</f>
        <v/>
      </c>
      <c r="O2" s="357" t="str">
        <f>IF(VLOOKUP(参加者名簿!O1,作業日報!$J:$K,2,FALSE)=0,"",VLOOKUP(参加者名簿!O1,作業日報!$J:$K,2,FALSE))</f>
        <v/>
      </c>
      <c r="P2" s="357" t="str">
        <f>IF(VLOOKUP(参加者名簿!P1,作業日報!$J:$K,2,FALSE)=0,"",VLOOKUP(参加者名簿!P1,作業日報!$J:$K,2,FALSE))</f>
        <v/>
      </c>
      <c r="Q2" s="357" t="str">
        <f>IF(VLOOKUP(参加者名簿!Q1,作業日報!$J:$K,2,FALSE)=0,"",VLOOKUP(参加者名簿!Q1,作業日報!$J:$K,2,FALSE))</f>
        <v/>
      </c>
      <c r="R2" s="357" t="str">
        <f>IF(VLOOKUP(参加者名簿!R1,作業日報!$J:$K,2,FALSE)=0,"",VLOOKUP(参加者名簿!R1,作業日報!$J:$K,2,FALSE))</f>
        <v/>
      </c>
      <c r="S2" s="357" t="str">
        <f>IF(VLOOKUP(参加者名簿!S1,作業日報!$J:$K,2,FALSE)=0,"",VLOOKUP(参加者名簿!S1,作業日報!$J:$K,2,FALSE))</f>
        <v/>
      </c>
      <c r="T2" s="357" t="str">
        <f>IF(VLOOKUP(参加者名簿!T1,作業日報!$J:$K,2,FALSE)=0,"",VLOOKUP(参加者名簿!T1,作業日報!$J:$K,2,FALSE))</f>
        <v/>
      </c>
      <c r="U2" s="357" t="str">
        <f>IF(VLOOKUP(参加者名簿!U1,作業日報!$J:$K,2,FALSE)=0,"",VLOOKUP(参加者名簿!U1,作業日報!$J:$K,2,FALSE))</f>
        <v/>
      </c>
      <c r="V2" s="357" t="str">
        <f>IF(VLOOKUP(参加者名簿!V1,作業日報!$J:$K,2,FALSE)=0,"",VLOOKUP(参加者名簿!V1,作業日報!$J:$K,2,FALSE))</f>
        <v/>
      </c>
      <c r="W2" s="357" t="str">
        <f>IF(VLOOKUP(参加者名簿!W1,作業日報!$J:$K,2,FALSE)=0,"",VLOOKUP(参加者名簿!W1,作業日報!$J:$K,2,FALSE))</f>
        <v/>
      </c>
      <c r="X2" s="357" t="str">
        <f>IF(VLOOKUP(参加者名簿!X1,作業日報!$J:$K,2,FALSE)=0,"",VLOOKUP(参加者名簿!X1,作業日報!$J:$K,2,FALSE))</f>
        <v/>
      </c>
      <c r="Y2" s="357" t="str">
        <f>IF(VLOOKUP(参加者名簿!Y1,作業日報!$J:$K,2,FALSE)=0,"",VLOOKUP(参加者名簿!Y1,作業日報!$J:$K,2,FALSE))</f>
        <v/>
      </c>
      <c r="Z2" s="357" t="str">
        <f>IF(VLOOKUP(参加者名簿!Z1,作業日報!$J:$K,2,FALSE)=0,"",VLOOKUP(参加者名簿!Z1,作業日報!$J:$K,2,FALSE))</f>
        <v/>
      </c>
      <c r="AA2" s="357" t="str">
        <f>IF(VLOOKUP(参加者名簿!AA1,作業日報!$J:$K,2,FALSE)=0,"",VLOOKUP(参加者名簿!AA1,作業日報!$J:$K,2,FALSE))</f>
        <v/>
      </c>
      <c r="AB2" s="357" t="str">
        <f>IF(VLOOKUP(参加者名簿!AB1,作業日報!$J:$K,2,FALSE)=0,"",VLOOKUP(参加者名簿!AB1,作業日報!$J:$K,2,FALSE))</f>
        <v/>
      </c>
      <c r="AC2" s="357" t="str">
        <f>IF(VLOOKUP(参加者名簿!AC1,作業日報!$J:$K,2,FALSE)=0,"",VLOOKUP(参加者名簿!AC1,作業日報!$J:$K,2,FALSE))</f>
        <v/>
      </c>
      <c r="AD2" s="357" t="str">
        <f>IF(VLOOKUP(参加者名簿!AD1,作業日報!$J:$K,2,FALSE)=0,"",VLOOKUP(参加者名簿!AD1,作業日報!$J:$K,2,FALSE))</f>
        <v/>
      </c>
      <c r="AE2" s="357" t="str">
        <f>IF(VLOOKUP(参加者名簿!AE1,作業日報!$J:$K,2,FALSE)=0,"",VLOOKUP(参加者名簿!AE1,作業日報!$J:$K,2,FALSE))</f>
        <v/>
      </c>
      <c r="AF2" s="357" t="str">
        <f>IF(VLOOKUP(参加者名簿!AF1,作業日報!$J:$K,2,FALSE)=0,"",VLOOKUP(参加者名簿!AF1,作業日報!$J:$K,2,FALSE))</f>
        <v/>
      </c>
      <c r="AG2" s="357" t="str">
        <f>IF(VLOOKUP(参加者名簿!AG1,作業日報!$J:$K,2,FALSE)=0,"",VLOOKUP(参加者名簿!AG1,作業日報!$J:$K,2,FALSE))</f>
        <v/>
      </c>
      <c r="AH2" s="357" t="str">
        <f>IF(VLOOKUP(参加者名簿!AH1,作業日報!$J:$K,2,FALSE)=0,"",VLOOKUP(参加者名簿!AH1,作業日報!$J:$K,2,FALSE))</f>
        <v/>
      </c>
      <c r="AI2" s="357" t="str">
        <f>IF(VLOOKUP(参加者名簿!AI1,作業日報!$J:$K,2,FALSE)=0,"",VLOOKUP(参加者名簿!AI1,作業日報!$J:$K,2,FALSE))</f>
        <v/>
      </c>
      <c r="AJ2" s="357" t="str">
        <f>IF(VLOOKUP(参加者名簿!AJ1,作業日報!$J:$K,2,FALSE)=0,"",VLOOKUP(参加者名簿!AJ1,作業日報!$J:$K,2,FALSE))</f>
        <v/>
      </c>
      <c r="AK2" s="357" t="str">
        <f>IF(VLOOKUP(参加者名簿!AK1,作業日報!$J:$K,2,FALSE)=0,"",VLOOKUP(参加者名簿!AK1,作業日報!$J:$K,2,FALSE))</f>
        <v/>
      </c>
      <c r="AL2" s="357" t="str">
        <f>IF(VLOOKUP(参加者名簿!AL1,作業日報!$J:$K,2,FALSE)=0,"",VLOOKUP(参加者名簿!AL1,作業日報!$J:$K,2,FALSE))</f>
        <v/>
      </c>
      <c r="AM2" s="357" t="str">
        <f>IF(VLOOKUP(参加者名簿!AM1,作業日報!$J:$K,2,FALSE)=0,"",VLOOKUP(参加者名簿!AM1,作業日報!$J:$K,2,FALSE))</f>
        <v/>
      </c>
      <c r="AN2" s="357" t="str">
        <f>IF(VLOOKUP(参加者名簿!AN1,作業日報!$J:$K,2,FALSE)=0,"",VLOOKUP(参加者名簿!AN1,作業日報!$J:$K,2,FALSE))</f>
        <v/>
      </c>
      <c r="AO2" s="357" t="str">
        <f>IF(VLOOKUP(参加者名簿!AO1,作業日報!$J:$K,2,FALSE)=0,"",VLOOKUP(参加者名簿!AO1,作業日報!$J:$K,2,FALSE))</f>
        <v/>
      </c>
      <c r="AP2" s="357" t="str">
        <f>IF(VLOOKUP(参加者名簿!AP1,作業日報!$J:$K,2,FALSE)=0,"",VLOOKUP(参加者名簿!AP1,作業日報!$J:$K,2,FALSE))</f>
        <v/>
      </c>
      <c r="AQ2" s="357" t="str">
        <f>IF(VLOOKUP(参加者名簿!AQ1,作業日報!$J:$K,2,FALSE)=0,"",VLOOKUP(参加者名簿!AQ1,作業日報!$J:$K,2,FALSE))</f>
        <v/>
      </c>
      <c r="AR2" s="357" t="str">
        <f>IF(VLOOKUP(参加者名簿!AR1,作業日報!$J:$K,2,FALSE)=0,"",VLOOKUP(参加者名簿!AR1,作業日報!$J:$K,2,FALSE))</f>
        <v/>
      </c>
      <c r="AS2" s="357" t="str">
        <f>IF(VLOOKUP(参加者名簿!AS1,作業日報!$J:$K,2,FALSE)=0,"",VLOOKUP(参加者名簿!AS1,作業日報!$J:$K,2,FALSE))</f>
        <v/>
      </c>
      <c r="AT2" s="357" t="str">
        <f>IF(VLOOKUP(参加者名簿!AT1,作業日報!$J:$K,2,FALSE)=0,"",VLOOKUP(参加者名簿!AT1,作業日報!$J:$K,2,FALSE))</f>
        <v/>
      </c>
      <c r="AU2" s="357" t="str">
        <f>IF(VLOOKUP(参加者名簿!AU1,作業日報!$J:$K,2,FALSE)=0,"",VLOOKUP(参加者名簿!AU1,作業日報!$J:$K,2,FALSE))</f>
        <v/>
      </c>
      <c r="AV2" s="357" t="str">
        <f>IF(VLOOKUP(参加者名簿!AV1,作業日報!$J:$K,2,FALSE)=0,"",VLOOKUP(参加者名簿!AV1,作業日報!$J:$K,2,FALSE))</f>
        <v/>
      </c>
      <c r="AW2" s="357" t="str">
        <f>IF(VLOOKUP(参加者名簿!AW1,作業日報!$J:$K,2,FALSE)=0,"",VLOOKUP(参加者名簿!AW1,作業日報!$J:$K,2,FALSE))</f>
        <v/>
      </c>
      <c r="AX2" s="357" t="str">
        <f>IF(VLOOKUP(参加者名簿!AX1,作業日報!$J:$K,2,FALSE)=0,"",VLOOKUP(参加者名簿!AX1,作業日報!$J:$K,2,FALSE))</f>
        <v/>
      </c>
      <c r="AY2" s="357" t="str">
        <f>IF(VLOOKUP(参加者名簿!AY1,作業日報!$J:$K,2,FALSE)=0,"",VLOOKUP(参加者名簿!AY1,作業日報!$J:$K,2,FALSE))</f>
        <v/>
      </c>
      <c r="AZ2" s="357" t="str">
        <f>IF(VLOOKUP(参加者名簿!AZ1,作業日報!$J:$K,2,FALSE)=0,"",VLOOKUP(参加者名簿!AZ1,作業日報!$J:$K,2,FALSE))</f>
        <v/>
      </c>
      <c r="BA2" s="357" t="str">
        <f>IF(VLOOKUP(参加者名簿!BA1,作業日報!$J:$K,2,FALSE)=0,"",VLOOKUP(参加者名簿!BA1,作業日報!$J:$K,2,FALSE))</f>
        <v/>
      </c>
      <c r="BB2" s="357" t="str">
        <f>IF(VLOOKUP(参加者名簿!BB1,作業日報!$J:$K,2,FALSE)=0,"",VLOOKUP(参加者名簿!BB1,作業日報!$J:$K,2,FALSE))</f>
        <v/>
      </c>
      <c r="BC2" s="357" t="str">
        <f>IF(VLOOKUP(参加者名簿!BC1,作業日報!$J:$K,2,FALSE)=0,"",VLOOKUP(参加者名簿!BC1,作業日報!$J:$K,2,FALSE))</f>
        <v/>
      </c>
      <c r="BD2" s="357" t="str">
        <f>IF(VLOOKUP(参加者名簿!BD1,作業日報!$J:$K,2,FALSE)=0,"",VLOOKUP(参加者名簿!BD1,作業日報!$J:$K,2,FALSE))</f>
        <v/>
      </c>
      <c r="BE2" s="357" t="str">
        <f>IF(VLOOKUP(参加者名簿!BE1,作業日報!$J:$K,2,FALSE)=0,"",VLOOKUP(参加者名簿!BE1,作業日報!$J:$K,2,FALSE))</f>
        <v/>
      </c>
      <c r="BF2" s="357" t="str">
        <f>IF(VLOOKUP(参加者名簿!BF1,作業日報!$J:$K,2,FALSE)=0,"",VLOOKUP(参加者名簿!BF1,作業日報!$J:$K,2,FALSE))</f>
        <v/>
      </c>
      <c r="BG2" s="357" t="str">
        <f>IF(VLOOKUP(参加者名簿!BG1,作業日報!$J:$K,2,FALSE)=0,"",VLOOKUP(参加者名簿!BG1,作業日報!$J:$K,2,FALSE))</f>
        <v/>
      </c>
      <c r="BH2" s="357" t="str">
        <f>IF(VLOOKUP(参加者名簿!BH1,作業日報!$J:$K,2,FALSE)=0,"",VLOOKUP(参加者名簿!BH1,作業日報!$J:$K,2,FALSE))</f>
        <v/>
      </c>
      <c r="BI2" s="357" t="str">
        <f>IF(VLOOKUP(参加者名簿!BI1,作業日報!$J:$K,2,FALSE)=0,"",VLOOKUP(参加者名簿!BI1,作業日報!$J:$K,2,FALSE))</f>
        <v/>
      </c>
      <c r="BJ2" s="357" t="str">
        <f>IF(VLOOKUP(参加者名簿!BJ1,作業日報!$J:$K,2,FALSE)=0,"",VLOOKUP(参加者名簿!BJ1,作業日報!$J:$K,2,FALSE))</f>
        <v/>
      </c>
      <c r="BK2" s="357" t="str">
        <f>IF(VLOOKUP(参加者名簿!BK1,作業日報!$J:$K,2,FALSE)=0,"",VLOOKUP(参加者名簿!BK1,作業日報!$J:$K,2,FALSE))</f>
        <v/>
      </c>
      <c r="BL2" s="358" t="str">
        <f>IF(VLOOKUP(参加者名簿!BL1,作業日報!$J:$K,2,FALSE)=0,"",VLOOKUP(参加者名簿!BL1,作業日報!$J:$K,2,FALSE))</f>
        <v/>
      </c>
    </row>
    <row r="3" spans="1:64" ht="14.25" thickTop="1">
      <c r="A3" s="173" t="s">
        <v>489</v>
      </c>
      <c r="B3" s="174" t="s">
        <v>464</v>
      </c>
      <c r="C3" s="175"/>
      <c r="D3" s="120">
        <f>SUM(E3:BB3)</f>
        <v>0</v>
      </c>
      <c r="E3" s="159">
        <f>SUMIFS(作業日報!$C:$C,作業日報!$B:$B,$A3,作業日報!$E:$E,"○",作業日報!$A:$A,参加者名簿!E$1)+SUMIFS(作業日報!$G:$G,作業日報!$F:$F,$A3,作業日報!$I:$I,"○",作業日報!$A:$A,参加者名簿!E$1)</f>
        <v>0</v>
      </c>
      <c r="F3" s="160">
        <f>SUMIFS(作業日報!$C:$C,作業日報!$B:$B,$A3,作業日報!$E:$E,"○",作業日報!$A:$A,参加者名簿!F$1)+SUMIFS(作業日報!$G:$G,作業日報!$F:$F,$A3,作業日報!$I:$I,"○",作業日報!$A:$A,参加者名簿!F$1)</f>
        <v>0</v>
      </c>
      <c r="G3" s="160">
        <f>SUMIFS(作業日報!$C:$C,作業日報!$B:$B,$A3,作業日報!$E:$E,"○",作業日報!$A:$A,参加者名簿!G$1)+SUMIFS(作業日報!$G:$G,作業日報!$F:$F,$A3,作業日報!$I:$I,"○",作業日報!$A:$A,参加者名簿!G$1)</f>
        <v>0</v>
      </c>
      <c r="H3" s="160">
        <f>SUMIFS(作業日報!$C:$C,作業日報!$B:$B,$A3,作業日報!$E:$E,"○",作業日報!$A:$A,参加者名簿!H$1)+SUMIFS(作業日報!$G:$G,作業日報!$F:$F,$A3,作業日報!$I:$I,"○",作業日報!$A:$A,参加者名簿!H$1)</f>
        <v>0</v>
      </c>
      <c r="I3" s="160">
        <f>SUMIFS(作業日報!$C:$C,作業日報!$B:$B,$A3,作業日報!$E:$E,"○",作業日報!$A:$A,参加者名簿!I$1)+SUMIFS(作業日報!$G:$G,作業日報!$F:$F,$A3,作業日報!$I:$I,"○",作業日報!$A:$A,参加者名簿!I$1)</f>
        <v>0</v>
      </c>
      <c r="J3" s="160">
        <f>SUMIFS(作業日報!$C:$C,作業日報!$B:$B,$A3,作業日報!$E:$E,"○",作業日報!$A:$A,参加者名簿!J$1)+SUMIFS(作業日報!$G:$G,作業日報!$F:$F,$A3,作業日報!$I:$I,"○",作業日報!$A:$A,参加者名簿!J$1)</f>
        <v>0</v>
      </c>
      <c r="K3" s="160">
        <f>SUMIFS(作業日報!$C:$C,作業日報!$B:$B,$A3,作業日報!$E:$E,"○",作業日報!$A:$A,参加者名簿!K$1)+SUMIFS(作業日報!$G:$G,作業日報!$F:$F,$A3,作業日報!$I:$I,"○",作業日報!$A:$A,参加者名簿!K$1)</f>
        <v>0</v>
      </c>
      <c r="L3" s="160">
        <f>SUMIFS(作業日報!$C:$C,作業日報!$B:$B,$A3,作業日報!$E:$E,"○",作業日報!$A:$A,参加者名簿!L$1)+SUMIFS(作業日報!$G:$G,作業日報!$F:$F,$A3,作業日報!$I:$I,"○",作業日報!$A:$A,参加者名簿!L$1)</f>
        <v>0</v>
      </c>
      <c r="M3" s="160">
        <f>SUMIFS(作業日報!$C:$C,作業日報!$B:$B,$A3,作業日報!$E:$E,"○",作業日報!$A:$A,参加者名簿!M$1)+SUMIFS(作業日報!$G:$G,作業日報!$F:$F,$A3,作業日報!$I:$I,"○",作業日報!$A:$A,参加者名簿!M$1)</f>
        <v>0</v>
      </c>
      <c r="N3" s="160">
        <f>SUMIFS(作業日報!$C:$C,作業日報!$B:$B,$A3,作業日報!$E:$E,"○",作業日報!$A:$A,参加者名簿!N$1)+SUMIFS(作業日報!$G:$G,作業日報!$F:$F,$A3,作業日報!$I:$I,"○",作業日報!$A:$A,参加者名簿!N$1)</f>
        <v>0</v>
      </c>
      <c r="O3" s="160">
        <f>SUMIFS(作業日報!$C:$C,作業日報!$B:$B,$A3,作業日報!$E:$E,"○",作業日報!$A:$A,参加者名簿!O$1)+SUMIFS(作業日報!$G:$G,作業日報!$F:$F,$A3,作業日報!$I:$I,"○",作業日報!$A:$A,参加者名簿!O$1)</f>
        <v>0</v>
      </c>
      <c r="P3" s="160">
        <f>SUMIFS(作業日報!$C:$C,作業日報!$B:$B,$A3,作業日報!$E:$E,"○",作業日報!$A:$A,参加者名簿!P$1)+SUMIFS(作業日報!$G:$G,作業日報!$F:$F,$A3,作業日報!$I:$I,"○",作業日報!$A:$A,参加者名簿!P$1)</f>
        <v>0</v>
      </c>
      <c r="Q3" s="160">
        <f>SUMIFS(作業日報!$C:$C,作業日報!$B:$B,$A3,作業日報!$E:$E,"○",作業日報!$A:$A,参加者名簿!Q$1)+SUMIFS(作業日報!$G:$G,作業日報!$F:$F,$A3,作業日報!$I:$I,"○",作業日報!$A:$A,参加者名簿!Q$1)</f>
        <v>0</v>
      </c>
      <c r="R3" s="160">
        <f>SUMIFS(作業日報!$C:$C,作業日報!$B:$B,$A3,作業日報!$E:$E,"○",作業日報!$A:$A,参加者名簿!R$1)+SUMIFS(作業日報!$G:$G,作業日報!$F:$F,$A3,作業日報!$I:$I,"○",作業日報!$A:$A,参加者名簿!R$1)</f>
        <v>0</v>
      </c>
      <c r="S3" s="160">
        <f>SUMIFS(作業日報!$C:$C,作業日報!$B:$B,$A3,作業日報!$E:$E,"○",作業日報!$A:$A,参加者名簿!S$1)+SUMIFS(作業日報!$G:$G,作業日報!$F:$F,$A3,作業日報!$I:$I,"○",作業日報!$A:$A,参加者名簿!S$1)</f>
        <v>0</v>
      </c>
      <c r="T3" s="160">
        <f>SUMIFS(作業日報!$C:$C,作業日報!$B:$B,$A3,作業日報!$E:$E,"○",作業日報!$A:$A,参加者名簿!T$1)+SUMIFS(作業日報!$G:$G,作業日報!$F:$F,$A3,作業日報!$I:$I,"○",作業日報!$A:$A,参加者名簿!T$1)</f>
        <v>0</v>
      </c>
      <c r="U3" s="160">
        <f>SUMIFS(作業日報!$C:$C,作業日報!$B:$B,$A3,作業日報!$E:$E,"○",作業日報!$A:$A,参加者名簿!U$1)+SUMIFS(作業日報!$G:$G,作業日報!$F:$F,$A3,作業日報!$I:$I,"○",作業日報!$A:$A,参加者名簿!U$1)</f>
        <v>0</v>
      </c>
      <c r="V3" s="160">
        <f>SUMIFS(作業日報!$C:$C,作業日報!$B:$B,$A3,作業日報!$E:$E,"○",作業日報!$A:$A,参加者名簿!V$1)+SUMIFS(作業日報!$G:$G,作業日報!$F:$F,$A3,作業日報!$I:$I,"○",作業日報!$A:$A,参加者名簿!V$1)</f>
        <v>0</v>
      </c>
      <c r="W3" s="160">
        <f>SUMIFS(作業日報!$C:$C,作業日報!$B:$B,$A3,作業日報!$E:$E,"○",作業日報!$A:$A,参加者名簿!W$1)+SUMIFS(作業日報!$G:$G,作業日報!$F:$F,$A3,作業日報!$I:$I,"○",作業日報!$A:$A,参加者名簿!W$1)</f>
        <v>0</v>
      </c>
      <c r="X3" s="160">
        <f>SUMIFS(作業日報!$C:$C,作業日報!$B:$B,$A3,作業日報!$E:$E,"○",作業日報!$A:$A,参加者名簿!X$1)+SUMIFS(作業日報!$G:$G,作業日報!$F:$F,$A3,作業日報!$I:$I,"○",作業日報!$A:$A,参加者名簿!X$1)</f>
        <v>0</v>
      </c>
      <c r="Y3" s="160">
        <f>SUMIFS(作業日報!$C:$C,作業日報!$B:$B,$A3,作業日報!$E:$E,"○",作業日報!$A:$A,参加者名簿!Y$1)+SUMIFS(作業日報!$G:$G,作業日報!$F:$F,$A3,作業日報!$I:$I,"○",作業日報!$A:$A,参加者名簿!Y$1)</f>
        <v>0</v>
      </c>
      <c r="Z3" s="160">
        <f>SUMIFS(作業日報!$C:$C,作業日報!$B:$B,$A3,作業日報!$E:$E,"○",作業日報!$A:$A,参加者名簿!Z$1)+SUMIFS(作業日報!$G:$G,作業日報!$F:$F,$A3,作業日報!$I:$I,"○",作業日報!$A:$A,参加者名簿!Z$1)</f>
        <v>0</v>
      </c>
      <c r="AA3" s="160">
        <f>SUMIFS(作業日報!$C:$C,作業日報!$B:$B,$A3,作業日報!$E:$E,"○",作業日報!$A:$A,参加者名簿!AA$1)+SUMIFS(作業日報!$G:$G,作業日報!$F:$F,$A3,作業日報!$I:$I,"○",作業日報!$A:$A,参加者名簿!AA$1)</f>
        <v>0</v>
      </c>
      <c r="AB3" s="160">
        <f>SUMIFS(作業日報!$C:$C,作業日報!$B:$B,$A3,作業日報!$E:$E,"○",作業日報!$A:$A,参加者名簿!AB$1)+SUMIFS(作業日報!$G:$G,作業日報!$F:$F,$A3,作業日報!$I:$I,"○",作業日報!$A:$A,参加者名簿!AB$1)</f>
        <v>0</v>
      </c>
      <c r="AC3" s="160">
        <f>SUMIFS(作業日報!$C:$C,作業日報!$B:$B,$A3,作業日報!$E:$E,"○",作業日報!$A:$A,参加者名簿!AC$1)+SUMIFS(作業日報!$G:$G,作業日報!$F:$F,$A3,作業日報!$I:$I,"○",作業日報!$A:$A,参加者名簿!AC$1)</f>
        <v>0</v>
      </c>
      <c r="AD3" s="160">
        <f>SUMIFS(作業日報!$C:$C,作業日報!$B:$B,$A3,作業日報!$E:$E,"○",作業日報!$A:$A,参加者名簿!AD$1)+SUMIFS(作業日報!$G:$G,作業日報!$F:$F,$A3,作業日報!$I:$I,"○",作業日報!$A:$A,参加者名簿!AD$1)</f>
        <v>0</v>
      </c>
      <c r="AE3" s="160">
        <f>SUMIFS(作業日報!$C:$C,作業日報!$B:$B,$A3,作業日報!$E:$E,"○",作業日報!$A:$A,参加者名簿!AE$1)+SUMIFS(作業日報!$G:$G,作業日報!$F:$F,$A3,作業日報!$I:$I,"○",作業日報!$A:$A,参加者名簿!AE$1)</f>
        <v>0</v>
      </c>
      <c r="AF3" s="160">
        <f>SUMIFS(作業日報!$C:$C,作業日報!$B:$B,$A3,作業日報!$E:$E,"○",作業日報!$A:$A,参加者名簿!AF$1)+SUMIFS(作業日報!$G:$G,作業日報!$F:$F,$A3,作業日報!$I:$I,"○",作業日報!$A:$A,参加者名簿!AF$1)</f>
        <v>0</v>
      </c>
      <c r="AG3" s="160">
        <f>SUMIFS(作業日報!$C:$C,作業日報!$B:$B,$A3,作業日報!$E:$E,"○",作業日報!$A:$A,参加者名簿!AG$1)+SUMIFS(作業日報!$G:$G,作業日報!$F:$F,$A3,作業日報!$I:$I,"○",作業日報!$A:$A,参加者名簿!AG$1)</f>
        <v>0</v>
      </c>
      <c r="AH3" s="160">
        <f>SUMIFS(作業日報!$C:$C,作業日報!$B:$B,$A3,作業日報!$E:$E,"○",作業日報!$A:$A,参加者名簿!AH$1)+SUMIFS(作業日報!$G:$G,作業日報!$F:$F,$A3,作業日報!$I:$I,"○",作業日報!$A:$A,参加者名簿!AH$1)</f>
        <v>0</v>
      </c>
      <c r="AI3" s="160">
        <f>SUMIFS(作業日報!$C:$C,作業日報!$B:$B,$A3,作業日報!$E:$E,"○",作業日報!$A:$A,参加者名簿!AI$1)+SUMIFS(作業日報!$G:$G,作業日報!$F:$F,$A3,作業日報!$I:$I,"○",作業日報!$A:$A,参加者名簿!AI$1)</f>
        <v>0</v>
      </c>
      <c r="AJ3" s="160">
        <f>SUMIFS(作業日報!$C:$C,作業日報!$B:$B,$A3,作業日報!$E:$E,"○",作業日報!$A:$A,参加者名簿!AJ$1)+SUMIFS(作業日報!$G:$G,作業日報!$F:$F,$A3,作業日報!$I:$I,"○",作業日報!$A:$A,参加者名簿!AJ$1)</f>
        <v>0</v>
      </c>
      <c r="AK3" s="160">
        <f>SUMIFS(作業日報!$C:$C,作業日報!$B:$B,$A3,作業日報!$E:$E,"○",作業日報!$A:$A,参加者名簿!AK$1)+SUMIFS(作業日報!$G:$G,作業日報!$F:$F,$A3,作業日報!$I:$I,"○",作業日報!$A:$A,参加者名簿!AK$1)</f>
        <v>0</v>
      </c>
      <c r="AL3" s="160">
        <f>SUMIFS(作業日報!$C:$C,作業日報!$B:$B,$A3,作業日報!$E:$E,"○",作業日報!$A:$A,参加者名簿!AL$1)+SUMIFS(作業日報!$G:$G,作業日報!$F:$F,$A3,作業日報!$I:$I,"○",作業日報!$A:$A,参加者名簿!AL$1)</f>
        <v>0</v>
      </c>
      <c r="AM3" s="160">
        <f>SUMIFS(作業日報!$C:$C,作業日報!$B:$B,$A3,作業日報!$E:$E,"○",作業日報!$A:$A,参加者名簿!AM$1)+SUMIFS(作業日報!$G:$G,作業日報!$F:$F,$A3,作業日報!$I:$I,"○",作業日報!$A:$A,参加者名簿!AM$1)</f>
        <v>0</v>
      </c>
      <c r="AN3" s="160">
        <f>SUMIFS(作業日報!$C:$C,作業日報!$B:$B,$A3,作業日報!$E:$E,"○",作業日報!$A:$A,参加者名簿!AN$1)+SUMIFS(作業日報!$G:$G,作業日報!$F:$F,$A3,作業日報!$I:$I,"○",作業日報!$A:$A,参加者名簿!AN$1)</f>
        <v>0</v>
      </c>
      <c r="AO3" s="160">
        <f>SUMIFS(作業日報!$C:$C,作業日報!$B:$B,$A3,作業日報!$E:$E,"○",作業日報!$A:$A,参加者名簿!AO$1)+SUMIFS(作業日報!$G:$G,作業日報!$F:$F,$A3,作業日報!$I:$I,"○",作業日報!$A:$A,参加者名簿!AO$1)</f>
        <v>0</v>
      </c>
      <c r="AP3" s="160">
        <f>SUMIFS(作業日報!$C:$C,作業日報!$B:$B,$A3,作業日報!$E:$E,"○",作業日報!$A:$A,参加者名簿!AP$1)+SUMIFS(作業日報!$G:$G,作業日報!$F:$F,$A3,作業日報!$I:$I,"○",作業日報!$A:$A,参加者名簿!AP$1)</f>
        <v>0</v>
      </c>
      <c r="AQ3" s="160">
        <f>SUMIFS(作業日報!$C:$C,作業日報!$B:$B,$A3,作業日報!$E:$E,"○",作業日報!$A:$A,参加者名簿!AQ$1)+SUMIFS(作業日報!$G:$G,作業日報!$F:$F,$A3,作業日報!$I:$I,"○",作業日報!$A:$A,参加者名簿!AQ$1)</f>
        <v>0</v>
      </c>
      <c r="AR3" s="160">
        <f>SUMIFS(作業日報!$C:$C,作業日報!$B:$B,$A3,作業日報!$E:$E,"○",作業日報!$A:$A,参加者名簿!AR$1)+SUMIFS(作業日報!$G:$G,作業日報!$F:$F,$A3,作業日報!$I:$I,"○",作業日報!$A:$A,参加者名簿!AR$1)</f>
        <v>0</v>
      </c>
      <c r="AS3" s="160">
        <f>SUMIFS(作業日報!$C:$C,作業日報!$B:$B,$A3,作業日報!$E:$E,"○",作業日報!$A:$A,参加者名簿!AS$1)+SUMIFS(作業日報!$G:$G,作業日報!$F:$F,$A3,作業日報!$I:$I,"○",作業日報!$A:$A,参加者名簿!AS$1)</f>
        <v>0</v>
      </c>
      <c r="AT3" s="160">
        <f>SUMIFS(作業日報!$C:$C,作業日報!$B:$B,$A3,作業日報!$E:$E,"○",作業日報!$A:$A,参加者名簿!AT$1)+SUMIFS(作業日報!$G:$G,作業日報!$F:$F,$A3,作業日報!$I:$I,"○",作業日報!$A:$A,参加者名簿!AT$1)</f>
        <v>0</v>
      </c>
      <c r="AU3" s="160">
        <f>SUMIFS(作業日報!$C:$C,作業日報!$B:$B,$A3,作業日報!$E:$E,"○",作業日報!$A:$A,参加者名簿!AU$1)+SUMIFS(作業日報!$G:$G,作業日報!$F:$F,$A3,作業日報!$I:$I,"○",作業日報!$A:$A,参加者名簿!AU$1)</f>
        <v>0</v>
      </c>
      <c r="AV3" s="160">
        <f>SUMIFS(作業日報!$C:$C,作業日報!$B:$B,$A3,作業日報!$E:$E,"○",作業日報!$A:$A,参加者名簿!AV$1)+SUMIFS(作業日報!$G:$G,作業日報!$F:$F,$A3,作業日報!$I:$I,"○",作業日報!$A:$A,参加者名簿!AV$1)</f>
        <v>0</v>
      </c>
      <c r="AW3" s="160">
        <f>SUMIFS(作業日報!$C:$C,作業日報!$B:$B,$A3,作業日報!$E:$E,"○",作業日報!$A:$A,参加者名簿!AW$1)+SUMIFS(作業日報!$G:$G,作業日報!$F:$F,$A3,作業日報!$I:$I,"○",作業日報!$A:$A,参加者名簿!AW$1)</f>
        <v>0</v>
      </c>
      <c r="AX3" s="160">
        <f>SUMIFS(作業日報!$C:$C,作業日報!$B:$B,$A3,作業日報!$E:$E,"○",作業日報!$A:$A,参加者名簿!AX$1)+SUMIFS(作業日報!$G:$G,作業日報!$F:$F,$A3,作業日報!$I:$I,"○",作業日報!$A:$A,参加者名簿!AX$1)</f>
        <v>0</v>
      </c>
      <c r="AY3" s="160">
        <f>SUMIFS(作業日報!$C:$C,作業日報!$B:$B,$A3,作業日報!$E:$E,"○",作業日報!$A:$A,参加者名簿!AY$1)+SUMIFS(作業日報!$G:$G,作業日報!$F:$F,$A3,作業日報!$I:$I,"○",作業日報!$A:$A,参加者名簿!AY$1)</f>
        <v>0</v>
      </c>
      <c r="AZ3" s="160">
        <f>SUMIFS(作業日報!$C:$C,作業日報!$B:$B,$A3,作業日報!$E:$E,"○",作業日報!$A:$A,参加者名簿!AZ$1)+SUMIFS(作業日報!$G:$G,作業日報!$F:$F,$A3,作業日報!$I:$I,"○",作業日報!$A:$A,参加者名簿!AZ$1)</f>
        <v>0</v>
      </c>
      <c r="BA3" s="160">
        <f>SUMIFS(作業日報!$C:$C,作業日報!$B:$B,$A3,作業日報!$E:$E,"○",作業日報!$A:$A,参加者名簿!BA$1)+SUMIFS(作業日報!$G:$G,作業日報!$F:$F,$A3,作業日報!$I:$I,"○",作業日報!$A:$A,参加者名簿!BA$1)</f>
        <v>0</v>
      </c>
      <c r="BB3" s="160">
        <f>SUMIFS(作業日報!$C:$C,作業日報!$B:$B,$A3,作業日報!$E:$E,"○",作業日報!$A:$A,参加者名簿!BB$1)+SUMIFS(作業日報!$G:$G,作業日報!$F:$F,$A3,作業日報!$I:$I,"○",作業日報!$A:$A,参加者名簿!BB$1)</f>
        <v>0</v>
      </c>
      <c r="BC3" s="160">
        <f>SUMIFS(作業日報!$C:$C,作業日報!$B:$B,$A3,作業日報!$E:$E,"○",作業日報!$A:$A,参加者名簿!BC$1)+SUMIFS(作業日報!$G:$G,作業日報!$F:$F,$A3,作業日報!$I:$I,"○",作業日報!$A:$A,参加者名簿!BC$1)</f>
        <v>0</v>
      </c>
      <c r="BD3" s="160">
        <f>SUMIFS(作業日報!$C:$C,作業日報!$B:$B,$A3,作業日報!$E:$E,"○",作業日報!$A:$A,参加者名簿!BD$1)+SUMIFS(作業日報!$G:$G,作業日報!$F:$F,$A3,作業日報!$I:$I,"○",作業日報!$A:$A,参加者名簿!BD$1)</f>
        <v>0</v>
      </c>
      <c r="BE3" s="160">
        <f>SUMIFS(作業日報!$C:$C,作業日報!$B:$B,$A3,作業日報!$E:$E,"○",作業日報!$A:$A,参加者名簿!BE$1)+SUMIFS(作業日報!$G:$G,作業日報!$F:$F,$A3,作業日報!$I:$I,"○",作業日報!$A:$A,参加者名簿!BE$1)</f>
        <v>0</v>
      </c>
      <c r="BF3" s="160">
        <f>SUMIFS(作業日報!$C:$C,作業日報!$B:$B,$A3,作業日報!$E:$E,"○",作業日報!$A:$A,参加者名簿!BF$1)+SUMIFS(作業日報!$G:$G,作業日報!$F:$F,$A3,作業日報!$I:$I,"○",作業日報!$A:$A,参加者名簿!BF$1)</f>
        <v>0</v>
      </c>
      <c r="BG3" s="160">
        <f>SUMIFS(作業日報!$C:$C,作業日報!$B:$B,$A3,作業日報!$E:$E,"○",作業日報!$A:$A,参加者名簿!BG$1)+SUMIFS(作業日報!$G:$G,作業日報!$F:$F,$A3,作業日報!$I:$I,"○",作業日報!$A:$A,参加者名簿!BG$1)</f>
        <v>0</v>
      </c>
      <c r="BH3" s="160">
        <f>SUMIFS(作業日報!$C:$C,作業日報!$B:$B,$A3,作業日報!$E:$E,"○",作業日報!$A:$A,参加者名簿!BH$1)+SUMIFS(作業日報!$G:$G,作業日報!$F:$F,$A3,作業日報!$I:$I,"○",作業日報!$A:$A,参加者名簿!BH$1)</f>
        <v>0</v>
      </c>
      <c r="BI3" s="160">
        <f>SUMIFS(作業日報!$C:$C,作業日報!$B:$B,$A3,作業日報!$E:$E,"○",作業日報!$A:$A,参加者名簿!BI$1)+SUMIFS(作業日報!$G:$G,作業日報!$F:$F,$A3,作業日報!$I:$I,"○",作業日報!$A:$A,参加者名簿!BI$1)</f>
        <v>0</v>
      </c>
      <c r="BJ3" s="160">
        <f>SUMIFS(作業日報!$C:$C,作業日報!$B:$B,$A3,作業日報!$E:$E,"○",作業日報!$A:$A,参加者名簿!BJ$1)+SUMIFS(作業日報!$G:$G,作業日報!$F:$F,$A3,作業日報!$I:$I,"○",作業日報!$A:$A,参加者名簿!BJ$1)</f>
        <v>0</v>
      </c>
      <c r="BK3" s="160">
        <f>SUMIFS(作業日報!$C:$C,作業日報!$B:$B,$A3,作業日報!$E:$E,"○",作業日報!$A:$A,参加者名簿!BK$1)+SUMIFS(作業日報!$G:$G,作業日報!$F:$F,$A3,作業日報!$I:$I,"○",作業日報!$A:$A,参加者名簿!BK$1)</f>
        <v>0</v>
      </c>
      <c r="BL3" s="160">
        <f>SUMIFS(作業日報!$C:$C,作業日報!$B:$B,$A3,作業日報!$E:$E,"○",作業日報!$A:$A,参加者名簿!BL$1)+SUMIFS(作業日報!$G:$G,作業日報!$F:$F,$A3,作業日報!$I:$I,"○",作業日報!$A:$A,参加者名簿!BL$1)</f>
        <v>0</v>
      </c>
    </row>
    <row r="4" spans="1:64">
      <c r="A4" s="176" t="s">
        <v>490</v>
      </c>
      <c r="B4" s="177" t="s">
        <v>464</v>
      </c>
      <c r="C4" s="178"/>
      <c r="D4" s="120">
        <f t="shared" ref="D4:D67" si="0">SUM(E4:BB4)</f>
        <v>0</v>
      </c>
      <c r="E4" s="159">
        <f>SUMIFS(作業日報!$C:$C,作業日報!$B:$B,$A4,作業日報!$E:$E,"○",作業日報!$A:$A,参加者名簿!E$1)+SUMIFS(作業日報!$G:$G,作業日報!$F:$F,$A4,作業日報!$I:$I,"○",作業日報!$A:$A,参加者名簿!E$1)</f>
        <v>0</v>
      </c>
      <c r="F4" s="160">
        <f>SUMIFS(作業日報!$C:$C,作業日報!$B:$B,$A4,作業日報!$E:$E,"○",作業日報!$A:$A,参加者名簿!F$1)+SUMIFS(作業日報!$G:$G,作業日報!$F:$F,$A4,作業日報!$I:$I,"○",作業日報!$A:$A,参加者名簿!F$1)</f>
        <v>0</v>
      </c>
      <c r="G4" s="160">
        <f>SUMIFS(作業日報!$C:$C,作業日報!$B:$B,$A4,作業日報!$E:$E,"○",作業日報!$A:$A,参加者名簿!G$1)+SUMIFS(作業日報!$G:$G,作業日報!$F:$F,$A4,作業日報!$I:$I,"○",作業日報!$A:$A,参加者名簿!G$1)</f>
        <v>0</v>
      </c>
      <c r="H4" s="160">
        <f>SUMIFS(作業日報!$C:$C,作業日報!$B:$B,$A4,作業日報!$E:$E,"○",作業日報!$A:$A,参加者名簿!H$1)+SUMIFS(作業日報!$G:$G,作業日報!$F:$F,$A4,作業日報!$I:$I,"○",作業日報!$A:$A,参加者名簿!H$1)</f>
        <v>0</v>
      </c>
      <c r="I4" s="160">
        <f>SUMIFS(作業日報!$C:$C,作業日報!$B:$B,$A4,作業日報!$E:$E,"○",作業日報!$A:$A,参加者名簿!I$1)+SUMIFS(作業日報!$G:$G,作業日報!$F:$F,$A4,作業日報!$I:$I,"○",作業日報!$A:$A,参加者名簿!I$1)</f>
        <v>0</v>
      </c>
      <c r="J4" s="160">
        <f>SUMIFS(作業日報!$C:$C,作業日報!$B:$B,$A4,作業日報!$E:$E,"○",作業日報!$A:$A,参加者名簿!J$1)+SUMIFS(作業日報!$G:$G,作業日報!$F:$F,$A4,作業日報!$I:$I,"○",作業日報!$A:$A,参加者名簿!J$1)</f>
        <v>0</v>
      </c>
      <c r="K4" s="160">
        <f>SUMIFS(作業日報!$C:$C,作業日報!$B:$B,$A4,作業日報!$E:$E,"○",作業日報!$A:$A,参加者名簿!K$1)+SUMIFS(作業日報!$G:$G,作業日報!$F:$F,$A4,作業日報!$I:$I,"○",作業日報!$A:$A,参加者名簿!K$1)</f>
        <v>0</v>
      </c>
      <c r="L4" s="160">
        <f>SUMIFS(作業日報!$C:$C,作業日報!$B:$B,$A4,作業日報!$E:$E,"○",作業日報!$A:$A,参加者名簿!L$1)+SUMIFS(作業日報!$G:$G,作業日報!$F:$F,$A4,作業日報!$I:$I,"○",作業日報!$A:$A,参加者名簿!L$1)</f>
        <v>0</v>
      </c>
      <c r="M4" s="160">
        <f>SUMIFS(作業日報!$C:$C,作業日報!$B:$B,$A4,作業日報!$E:$E,"○",作業日報!$A:$A,参加者名簿!M$1)+SUMIFS(作業日報!$G:$G,作業日報!$F:$F,$A4,作業日報!$I:$I,"○",作業日報!$A:$A,参加者名簿!M$1)</f>
        <v>0</v>
      </c>
      <c r="N4" s="160">
        <f>SUMIFS(作業日報!$C:$C,作業日報!$B:$B,$A4,作業日報!$E:$E,"○",作業日報!$A:$A,参加者名簿!N$1)+SUMIFS(作業日報!$G:$G,作業日報!$F:$F,$A4,作業日報!$I:$I,"○",作業日報!$A:$A,参加者名簿!N$1)</f>
        <v>0</v>
      </c>
      <c r="O4" s="160">
        <f>SUMIFS(作業日報!$C:$C,作業日報!$B:$B,$A4,作業日報!$E:$E,"○",作業日報!$A:$A,参加者名簿!O$1)+SUMIFS(作業日報!$G:$G,作業日報!$F:$F,$A4,作業日報!$I:$I,"○",作業日報!$A:$A,参加者名簿!O$1)</f>
        <v>0</v>
      </c>
      <c r="P4" s="160">
        <f>SUMIFS(作業日報!$C:$C,作業日報!$B:$B,$A4,作業日報!$E:$E,"○",作業日報!$A:$A,参加者名簿!P$1)+SUMIFS(作業日報!$G:$G,作業日報!$F:$F,$A4,作業日報!$I:$I,"○",作業日報!$A:$A,参加者名簿!P$1)</f>
        <v>0</v>
      </c>
      <c r="Q4" s="160">
        <f>SUMIFS(作業日報!$C:$C,作業日報!$B:$B,$A4,作業日報!$E:$E,"○",作業日報!$A:$A,参加者名簿!Q$1)+SUMIFS(作業日報!$G:$G,作業日報!$F:$F,$A4,作業日報!$I:$I,"○",作業日報!$A:$A,参加者名簿!Q$1)</f>
        <v>0</v>
      </c>
      <c r="R4" s="160">
        <f>SUMIFS(作業日報!$C:$C,作業日報!$B:$B,$A4,作業日報!$E:$E,"○",作業日報!$A:$A,参加者名簿!R$1)+SUMIFS(作業日報!$G:$G,作業日報!$F:$F,$A4,作業日報!$I:$I,"○",作業日報!$A:$A,参加者名簿!R$1)</f>
        <v>0</v>
      </c>
      <c r="S4" s="160">
        <f>SUMIFS(作業日報!$C:$C,作業日報!$B:$B,$A4,作業日報!$E:$E,"○",作業日報!$A:$A,参加者名簿!S$1)+SUMIFS(作業日報!$G:$G,作業日報!$F:$F,$A4,作業日報!$I:$I,"○",作業日報!$A:$A,参加者名簿!S$1)</f>
        <v>0</v>
      </c>
      <c r="T4" s="160">
        <f>SUMIFS(作業日報!$C:$C,作業日報!$B:$B,$A4,作業日報!$E:$E,"○",作業日報!$A:$A,参加者名簿!T$1)+SUMIFS(作業日報!$G:$G,作業日報!$F:$F,$A4,作業日報!$I:$I,"○",作業日報!$A:$A,参加者名簿!T$1)</f>
        <v>0</v>
      </c>
      <c r="U4" s="160">
        <f>SUMIFS(作業日報!$C:$C,作業日報!$B:$B,$A4,作業日報!$E:$E,"○",作業日報!$A:$A,参加者名簿!U$1)+SUMIFS(作業日報!$G:$G,作業日報!$F:$F,$A4,作業日報!$I:$I,"○",作業日報!$A:$A,参加者名簿!U$1)</f>
        <v>0</v>
      </c>
      <c r="V4" s="160">
        <f>SUMIFS(作業日報!$C:$C,作業日報!$B:$B,$A4,作業日報!$E:$E,"○",作業日報!$A:$A,参加者名簿!V$1)+SUMIFS(作業日報!$G:$G,作業日報!$F:$F,$A4,作業日報!$I:$I,"○",作業日報!$A:$A,参加者名簿!V$1)</f>
        <v>0</v>
      </c>
      <c r="W4" s="160">
        <f>SUMIFS(作業日報!$C:$C,作業日報!$B:$B,$A4,作業日報!$E:$E,"○",作業日報!$A:$A,参加者名簿!W$1)+SUMIFS(作業日報!$G:$G,作業日報!$F:$F,$A4,作業日報!$I:$I,"○",作業日報!$A:$A,参加者名簿!W$1)</f>
        <v>0</v>
      </c>
      <c r="X4" s="160">
        <f>SUMIFS(作業日報!$C:$C,作業日報!$B:$B,$A4,作業日報!$E:$E,"○",作業日報!$A:$A,参加者名簿!X$1)+SUMIFS(作業日報!$G:$G,作業日報!$F:$F,$A4,作業日報!$I:$I,"○",作業日報!$A:$A,参加者名簿!X$1)</f>
        <v>0</v>
      </c>
      <c r="Y4" s="160">
        <f>SUMIFS(作業日報!$C:$C,作業日報!$B:$B,$A4,作業日報!$E:$E,"○",作業日報!$A:$A,参加者名簿!Y$1)+SUMIFS(作業日報!$G:$G,作業日報!$F:$F,$A4,作業日報!$I:$I,"○",作業日報!$A:$A,参加者名簿!Y$1)</f>
        <v>0</v>
      </c>
      <c r="Z4" s="160">
        <f>SUMIFS(作業日報!$C:$C,作業日報!$B:$B,$A4,作業日報!$E:$E,"○",作業日報!$A:$A,参加者名簿!Z$1)+SUMIFS(作業日報!$G:$G,作業日報!$F:$F,$A4,作業日報!$I:$I,"○",作業日報!$A:$A,参加者名簿!Z$1)</f>
        <v>0</v>
      </c>
      <c r="AA4" s="160">
        <f>SUMIFS(作業日報!$C:$C,作業日報!$B:$B,$A4,作業日報!$E:$E,"○",作業日報!$A:$A,参加者名簿!AA$1)+SUMIFS(作業日報!$G:$G,作業日報!$F:$F,$A4,作業日報!$I:$I,"○",作業日報!$A:$A,参加者名簿!AA$1)</f>
        <v>0</v>
      </c>
      <c r="AB4" s="160">
        <f>SUMIFS(作業日報!$C:$C,作業日報!$B:$B,$A4,作業日報!$E:$E,"○",作業日報!$A:$A,参加者名簿!AB$1)+SUMIFS(作業日報!$G:$G,作業日報!$F:$F,$A4,作業日報!$I:$I,"○",作業日報!$A:$A,参加者名簿!AB$1)</f>
        <v>0</v>
      </c>
      <c r="AC4" s="160">
        <f>SUMIFS(作業日報!$C:$C,作業日報!$B:$B,$A4,作業日報!$E:$E,"○",作業日報!$A:$A,参加者名簿!AC$1)+SUMIFS(作業日報!$G:$G,作業日報!$F:$F,$A4,作業日報!$I:$I,"○",作業日報!$A:$A,参加者名簿!AC$1)</f>
        <v>0</v>
      </c>
      <c r="AD4" s="160">
        <f>SUMIFS(作業日報!$C:$C,作業日報!$B:$B,$A4,作業日報!$E:$E,"○",作業日報!$A:$A,参加者名簿!AD$1)+SUMIFS(作業日報!$G:$G,作業日報!$F:$F,$A4,作業日報!$I:$I,"○",作業日報!$A:$A,参加者名簿!AD$1)</f>
        <v>0</v>
      </c>
      <c r="AE4" s="160">
        <f>SUMIFS(作業日報!$C:$C,作業日報!$B:$B,$A4,作業日報!$E:$E,"○",作業日報!$A:$A,参加者名簿!AE$1)+SUMIFS(作業日報!$G:$G,作業日報!$F:$F,$A4,作業日報!$I:$I,"○",作業日報!$A:$A,参加者名簿!AE$1)</f>
        <v>0</v>
      </c>
      <c r="AF4" s="160">
        <f>SUMIFS(作業日報!$C:$C,作業日報!$B:$B,$A4,作業日報!$E:$E,"○",作業日報!$A:$A,参加者名簿!AF$1)+SUMIFS(作業日報!$G:$G,作業日報!$F:$F,$A4,作業日報!$I:$I,"○",作業日報!$A:$A,参加者名簿!AF$1)</f>
        <v>0</v>
      </c>
      <c r="AG4" s="160">
        <f>SUMIFS(作業日報!$C:$C,作業日報!$B:$B,$A4,作業日報!$E:$E,"○",作業日報!$A:$A,参加者名簿!AG$1)+SUMIFS(作業日報!$G:$G,作業日報!$F:$F,$A4,作業日報!$I:$I,"○",作業日報!$A:$A,参加者名簿!AG$1)</f>
        <v>0</v>
      </c>
      <c r="AH4" s="160">
        <f>SUMIFS(作業日報!$C:$C,作業日報!$B:$B,$A4,作業日報!$E:$E,"○",作業日報!$A:$A,参加者名簿!AH$1)+SUMIFS(作業日報!$G:$G,作業日報!$F:$F,$A4,作業日報!$I:$I,"○",作業日報!$A:$A,参加者名簿!AH$1)</f>
        <v>0</v>
      </c>
      <c r="AI4" s="160">
        <f>SUMIFS(作業日報!$C:$C,作業日報!$B:$B,$A4,作業日報!$E:$E,"○",作業日報!$A:$A,参加者名簿!AI$1)+SUMIFS(作業日報!$G:$G,作業日報!$F:$F,$A4,作業日報!$I:$I,"○",作業日報!$A:$A,参加者名簿!AI$1)</f>
        <v>0</v>
      </c>
      <c r="AJ4" s="160">
        <f>SUMIFS(作業日報!$C:$C,作業日報!$B:$B,$A4,作業日報!$E:$E,"○",作業日報!$A:$A,参加者名簿!AJ$1)+SUMIFS(作業日報!$G:$G,作業日報!$F:$F,$A4,作業日報!$I:$I,"○",作業日報!$A:$A,参加者名簿!AJ$1)</f>
        <v>0</v>
      </c>
      <c r="AK4" s="160">
        <f>SUMIFS(作業日報!$C:$C,作業日報!$B:$B,$A4,作業日報!$E:$E,"○",作業日報!$A:$A,参加者名簿!AK$1)+SUMIFS(作業日報!$G:$G,作業日報!$F:$F,$A4,作業日報!$I:$I,"○",作業日報!$A:$A,参加者名簿!AK$1)</f>
        <v>0</v>
      </c>
      <c r="AL4" s="160">
        <f>SUMIFS(作業日報!$C:$C,作業日報!$B:$B,$A4,作業日報!$E:$E,"○",作業日報!$A:$A,参加者名簿!AL$1)+SUMIFS(作業日報!$G:$G,作業日報!$F:$F,$A4,作業日報!$I:$I,"○",作業日報!$A:$A,参加者名簿!AL$1)</f>
        <v>0</v>
      </c>
      <c r="AM4" s="160">
        <f>SUMIFS(作業日報!$C:$C,作業日報!$B:$B,$A4,作業日報!$E:$E,"○",作業日報!$A:$A,参加者名簿!AM$1)+SUMIFS(作業日報!$G:$G,作業日報!$F:$F,$A4,作業日報!$I:$I,"○",作業日報!$A:$A,参加者名簿!AM$1)</f>
        <v>0</v>
      </c>
      <c r="AN4" s="160">
        <f>SUMIFS(作業日報!$C:$C,作業日報!$B:$B,$A4,作業日報!$E:$E,"○",作業日報!$A:$A,参加者名簿!AN$1)+SUMIFS(作業日報!$G:$G,作業日報!$F:$F,$A4,作業日報!$I:$I,"○",作業日報!$A:$A,参加者名簿!AN$1)</f>
        <v>0</v>
      </c>
      <c r="AO4" s="160">
        <f>SUMIFS(作業日報!$C:$C,作業日報!$B:$B,$A4,作業日報!$E:$E,"○",作業日報!$A:$A,参加者名簿!AO$1)+SUMIFS(作業日報!$G:$G,作業日報!$F:$F,$A4,作業日報!$I:$I,"○",作業日報!$A:$A,参加者名簿!AO$1)</f>
        <v>0</v>
      </c>
      <c r="AP4" s="160">
        <f>SUMIFS(作業日報!$C:$C,作業日報!$B:$B,$A4,作業日報!$E:$E,"○",作業日報!$A:$A,参加者名簿!AP$1)+SUMIFS(作業日報!$G:$G,作業日報!$F:$F,$A4,作業日報!$I:$I,"○",作業日報!$A:$A,参加者名簿!AP$1)</f>
        <v>0</v>
      </c>
      <c r="AQ4" s="160">
        <f>SUMIFS(作業日報!$C:$C,作業日報!$B:$B,$A4,作業日報!$E:$E,"○",作業日報!$A:$A,参加者名簿!AQ$1)+SUMIFS(作業日報!$G:$G,作業日報!$F:$F,$A4,作業日報!$I:$I,"○",作業日報!$A:$A,参加者名簿!AQ$1)</f>
        <v>0</v>
      </c>
      <c r="AR4" s="160">
        <f>SUMIFS(作業日報!$C:$C,作業日報!$B:$B,$A4,作業日報!$E:$E,"○",作業日報!$A:$A,参加者名簿!AR$1)+SUMIFS(作業日報!$G:$G,作業日報!$F:$F,$A4,作業日報!$I:$I,"○",作業日報!$A:$A,参加者名簿!AR$1)</f>
        <v>0</v>
      </c>
      <c r="AS4" s="160">
        <f>SUMIFS(作業日報!$C:$C,作業日報!$B:$B,$A4,作業日報!$E:$E,"○",作業日報!$A:$A,参加者名簿!AS$1)+SUMIFS(作業日報!$G:$G,作業日報!$F:$F,$A4,作業日報!$I:$I,"○",作業日報!$A:$A,参加者名簿!AS$1)</f>
        <v>0</v>
      </c>
      <c r="AT4" s="160">
        <f>SUMIFS(作業日報!$C:$C,作業日報!$B:$B,$A4,作業日報!$E:$E,"○",作業日報!$A:$A,参加者名簿!AT$1)+SUMIFS(作業日報!$G:$G,作業日報!$F:$F,$A4,作業日報!$I:$I,"○",作業日報!$A:$A,参加者名簿!AT$1)</f>
        <v>0</v>
      </c>
      <c r="AU4" s="160">
        <f>SUMIFS(作業日報!$C:$C,作業日報!$B:$B,$A4,作業日報!$E:$E,"○",作業日報!$A:$A,参加者名簿!AU$1)+SUMIFS(作業日報!$G:$G,作業日報!$F:$F,$A4,作業日報!$I:$I,"○",作業日報!$A:$A,参加者名簿!AU$1)</f>
        <v>0</v>
      </c>
      <c r="AV4" s="160">
        <f>SUMIFS(作業日報!$C:$C,作業日報!$B:$B,$A4,作業日報!$E:$E,"○",作業日報!$A:$A,参加者名簿!AV$1)+SUMIFS(作業日報!$G:$G,作業日報!$F:$F,$A4,作業日報!$I:$I,"○",作業日報!$A:$A,参加者名簿!AV$1)</f>
        <v>0</v>
      </c>
      <c r="AW4" s="160">
        <f>SUMIFS(作業日報!$C:$C,作業日報!$B:$B,$A4,作業日報!$E:$E,"○",作業日報!$A:$A,参加者名簿!AW$1)+SUMIFS(作業日報!$G:$G,作業日報!$F:$F,$A4,作業日報!$I:$I,"○",作業日報!$A:$A,参加者名簿!AW$1)</f>
        <v>0</v>
      </c>
      <c r="AX4" s="160">
        <f>SUMIFS(作業日報!$C:$C,作業日報!$B:$B,$A4,作業日報!$E:$E,"○",作業日報!$A:$A,参加者名簿!AX$1)+SUMIFS(作業日報!$G:$G,作業日報!$F:$F,$A4,作業日報!$I:$I,"○",作業日報!$A:$A,参加者名簿!AX$1)</f>
        <v>0</v>
      </c>
      <c r="AY4" s="160">
        <f>SUMIFS(作業日報!$C:$C,作業日報!$B:$B,$A4,作業日報!$E:$E,"○",作業日報!$A:$A,参加者名簿!AY$1)+SUMIFS(作業日報!$G:$G,作業日報!$F:$F,$A4,作業日報!$I:$I,"○",作業日報!$A:$A,参加者名簿!AY$1)</f>
        <v>0</v>
      </c>
      <c r="AZ4" s="160">
        <f>SUMIFS(作業日報!$C:$C,作業日報!$B:$B,$A4,作業日報!$E:$E,"○",作業日報!$A:$A,参加者名簿!AZ$1)+SUMIFS(作業日報!$G:$G,作業日報!$F:$F,$A4,作業日報!$I:$I,"○",作業日報!$A:$A,参加者名簿!AZ$1)</f>
        <v>0</v>
      </c>
      <c r="BA4" s="160">
        <f>SUMIFS(作業日報!$C:$C,作業日報!$B:$B,$A4,作業日報!$E:$E,"○",作業日報!$A:$A,参加者名簿!BA$1)+SUMIFS(作業日報!$G:$G,作業日報!$F:$F,$A4,作業日報!$I:$I,"○",作業日報!$A:$A,参加者名簿!BA$1)</f>
        <v>0</v>
      </c>
      <c r="BB4" s="160">
        <f>SUMIFS(作業日報!$C:$C,作業日報!$B:$B,$A4,作業日報!$E:$E,"○",作業日報!$A:$A,参加者名簿!BB$1)+SUMIFS(作業日報!$G:$G,作業日報!$F:$F,$A4,作業日報!$I:$I,"○",作業日報!$A:$A,参加者名簿!BB$1)</f>
        <v>0</v>
      </c>
      <c r="BC4" s="160">
        <f>SUMIFS(作業日報!$C:$C,作業日報!$B:$B,$A4,作業日報!$E:$E,"○",作業日報!$A:$A,参加者名簿!BC$1)+SUMIFS(作業日報!$G:$G,作業日報!$F:$F,$A4,作業日報!$I:$I,"○",作業日報!$A:$A,参加者名簿!BC$1)</f>
        <v>0</v>
      </c>
      <c r="BD4" s="160">
        <f>SUMIFS(作業日報!$C:$C,作業日報!$B:$B,$A4,作業日報!$E:$E,"○",作業日報!$A:$A,参加者名簿!BD$1)+SUMIFS(作業日報!$G:$G,作業日報!$F:$F,$A4,作業日報!$I:$I,"○",作業日報!$A:$A,参加者名簿!BD$1)</f>
        <v>0</v>
      </c>
      <c r="BE4" s="160">
        <f>SUMIFS(作業日報!$C:$C,作業日報!$B:$B,$A4,作業日報!$E:$E,"○",作業日報!$A:$A,参加者名簿!BE$1)+SUMIFS(作業日報!$G:$G,作業日報!$F:$F,$A4,作業日報!$I:$I,"○",作業日報!$A:$A,参加者名簿!BE$1)</f>
        <v>0</v>
      </c>
      <c r="BF4" s="160">
        <f>SUMIFS(作業日報!$C:$C,作業日報!$B:$B,$A4,作業日報!$E:$E,"○",作業日報!$A:$A,参加者名簿!BF$1)+SUMIFS(作業日報!$G:$G,作業日報!$F:$F,$A4,作業日報!$I:$I,"○",作業日報!$A:$A,参加者名簿!BF$1)</f>
        <v>0</v>
      </c>
      <c r="BG4" s="160">
        <f>SUMIFS(作業日報!$C:$C,作業日報!$B:$B,$A4,作業日報!$E:$E,"○",作業日報!$A:$A,参加者名簿!BG$1)+SUMIFS(作業日報!$G:$G,作業日報!$F:$F,$A4,作業日報!$I:$I,"○",作業日報!$A:$A,参加者名簿!BG$1)</f>
        <v>0</v>
      </c>
      <c r="BH4" s="160">
        <f>SUMIFS(作業日報!$C:$C,作業日報!$B:$B,$A4,作業日報!$E:$E,"○",作業日報!$A:$A,参加者名簿!BH$1)+SUMIFS(作業日報!$G:$G,作業日報!$F:$F,$A4,作業日報!$I:$I,"○",作業日報!$A:$A,参加者名簿!BH$1)</f>
        <v>0</v>
      </c>
      <c r="BI4" s="160">
        <f>SUMIFS(作業日報!$C:$C,作業日報!$B:$B,$A4,作業日報!$E:$E,"○",作業日報!$A:$A,参加者名簿!BI$1)+SUMIFS(作業日報!$G:$G,作業日報!$F:$F,$A4,作業日報!$I:$I,"○",作業日報!$A:$A,参加者名簿!BI$1)</f>
        <v>0</v>
      </c>
      <c r="BJ4" s="160">
        <f>SUMIFS(作業日報!$C:$C,作業日報!$B:$B,$A4,作業日報!$E:$E,"○",作業日報!$A:$A,参加者名簿!BJ$1)+SUMIFS(作業日報!$G:$G,作業日報!$F:$F,$A4,作業日報!$I:$I,"○",作業日報!$A:$A,参加者名簿!BJ$1)</f>
        <v>0</v>
      </c>
      <c r="BK4" s="160">
        <f>SUMIFS(作業日報!$C:$C,作業日報!$B:$B,$A4,作業日報!$E:$E,"○",作業日報!$A:$A,参加者名簿!BK$1)+SUMIFS(作業日報!$G:$G,作業日報!$F:$F,$A4,作業日報!$I:$I,"○",作業日報!$A:$A,参加者名簿!BK$1)</f>
        <v>0</v>
      </c>
      <c r="BL4" s="160">
        <f>SUMIFS(作業日報!$C:$C,作業日報!$B:$B,$A4,作業日報!$E:$E,"○",作業日報!$A:$A,参加者名簿!BL$1)+SUMIFS(作業日報!$G:$G,作業日報!$F:$F,$A4,作業日報!$I:$I,"○",作業日報!$A:$A,参加者名簿!BL$1)</f>
        <v>0</v>
      </c>
    </row>
    <row r="5" spans="1:64">
      <c r="A5" s="173" t="s">
        <v>491</v>
      </c>
      <c r="B5" s="177" t="s">
        <v>465</v>
      </c>
      <c r="C5" s="178"/>
      <c r="D5" s="120">
        <f t="shared" si="0"/>
        <v>0</v>
      </c>
      <c r="E5" s="159">
        <f>SUMIFS(作業日報!$C:$C,作業日報!$B:$B,$A5,作業日報!$E:$E,"○",作業日報!$A:$A,参加者名簿!E$1)+SUMIFS(作業日報!$G:$G,作業日報!$F:$F,$A5,作業日報!$I:$I,"○",作業日報!$A:$A,参加者名簿!E$1)</f>
        <v>0</v>
      </c>
      <c r="F5" s="160">
        <f>SUMIFS(作業日報!$C:$C,作業日報!$B:$B,$A5,作業日報!$E:$E,"○",作業日報!$A:$A,参加者名簿!F$1)+SUMIFS(作業日報!$G:$G,作業日報!$F:$F,$A5,作業日報!$I:$I,"○",作業日報!$A:$A,参加者名簿!F$1)</f>
        <v>0</v>
      </c>
      <c r="G5" s="160">
        <f>SUMIFS(作業日報!$C:$C,作業日報!$B:$B,$A5,作業日報!$E:$E,"○",作業日報!$A:$A,参加者名簿!G$1)+SUMIFS(作業日報!$G:$G,作業日報!$F:$F,$A5,作業日報!$I:$I,"○",作業日報!$A:$A,参加者名簿!G$1)</f>
        <v>0</v>
      </c>
      <c r="H5" s="160">
        <f>SUMIFS(作業日報!$C:$C,作業日報!$B:$B,$A5,作業日報!$E:$E,"○",作業日報!$A:$A,参加者名簿!H$1)+SUMIFS(作業日報!$G:$G,作業日報!$F:$F,$A5,作業日報!$I:$I,"○",作業日報!$A:$A,参加者名簿!H$1)</f>
        <v>0</v>
      </c>
      <c r="I5" s="160">
        <f>SUMIFS(作業日報!$C:$C,作業日報!$B:$B,$A5,作業日報!$E:$E,"○",作業日報!$A:$A,参加者名簿!I$1)+SUMIFS(作業日報!$G:$G,作業日報!$F:$F,$A5,作業日報!$I:$I,"○",作業日報!$A:$A,参加者名簿!I$1)</f>
        <v>0</v>
      </c>
      <c r="J5" s="160">
        <f>SUMIFS(作業日報!$C:$C,作業日報!$B:$B,$A5,作業日報!$E:$E,"○",作業日報!$A:$A,参加者名簿!J$1)+SUMIFS(作業日報!$G:$G,作業日報!$F:$F,$A5,作業日報!$I:$I,"○",作業日報!$A:$A,参加者名簿!J$1)</f>
        <v>0</v>
      </c>
      <c r="K5" s="160">
        <f>SUMIFS(作業日報!$C:$C,作業日報!$B:$B,$A5,作業日報!$E:$E,"○",作業日報!$A:$A,参加者名簿!K$1)+SUMIFS(作業日報!$G:$G,作業日報!$F:$F,$A5,作業日報!$I:$I,"○",作業日報!$A:$A,参加者名簿!K$1)</f>
        <v>0</v>
      </c>
      <c r="L5" s="160">
        <f>SUMIFS(作業日報!$C:$C,作業日報!$B:$B,$A5,作業日報!$E:$E,"○",作業日報!$A:$A,参加者名簿!L$1)+SUMIFS(作業日報!$G:$G,作業日報!$F:$F,$A5,作業日報!$I:$I,"○",作業日報!$A:$A,参加者名簿!L$1)</f>
        <v>0</v>
      </c>
      <c r="M5" s="160">
        <f>SUMIFS(作業日報!$C:$C,作業日報!$B:$B,$A5,作業日報!$E:$E,"○",作業日報!$A:$A,参加者名簿!M$1)+SUMIFS(作業日報!$G:$G,作業日報!$F:$F,$A5,作業日報!$I:$I,"○",作業日報!$A:$A,参加者名簿!M$1)</f>
        <v>0</v>
      </c>
      <c r="N5" s="160">
        <f>SUMIFS(作業日報!$C:$C,作業日報!$B:$B,$A5,作業日報!$E:$E,"○",作業日報!$A:$A,参加者名簿!N$1)+SUMIFS(作業日報!$G:$G,作業日報!$F:$F,$A5,作業日報!$I:$I,"○",作業日報!$A:$A,参加者名簿!N$1)</f>
        <v>0</v>
      </c>
      <c r="O5" s="160">
        <f>SUMIFS(作業日報!$C:$C,作業日報!$B:$B,$A5,作業日報!$E:$E,"○",作業日報!$A:$A,参加者名簿!O$1)+SUMIFS(作業日報!$G:$G,作業日報!$F:$F,$A5,作業日報!$I:$I,"○",作業日報!$A:$A,参加者名簿!O$1)</f>
        <v>0</v>
      </c>
      <c r="P5" s="160">
        <f>SUMIFS(作業日報!$C:$C,作業日報!$B:$B,$A5,作業日報!$E:$E,"○",作業日報!$A:$A,参加者名簿!P$1)+SUMIFS(作業日報!$G:$G,作業日報!$F:$F,$A5,作業日報!$I:$I,"○",作業日報!$A:$A,参加者名簿!P$1)</f>
        <v>0</v>
      </c>
      <c r="Q5" s="160">
        <f>SUMIFS(作業日報!$C:$C,作業日報!$B:$B,$A5,作業日報!$E:$E,"○",作業日報!$A:$A,参加者名簿!Q$1)+SUMIFS(作業日報!$G:$G,作業日報!$F:$F,$A5,作業日報!$I:$I,"○",作業日報!$A:$A,参加者名簿!Q$1)</f>
        <v>0</v>
      </c>
      <c r="R5" s="160">
        <f>SUMIFS(作業日報!$C:$C,作業日報!$B:$B,$A5,作業日報!$E:$E,"○",作業日報!$A:$A,参加者名簿!R$1)+SUMIFS(作業日報!$G:$G,作業日報!$F:$F,$A5,作業日報!$I:$I,"○",作業日報!$A:$A,参加者名簿!R$1)</f>
        <v>0</v>
      </c>
      <c r="S5" s="160">
        <f>SUMIFS(作業日報!$C:$C,作業日報!$B:$B,$A5,作業日報!$E:$E,"○",作業日報!$A:$A,参加者名簿!S$1)+SUMIFS(作業日報!$G:$G,作業日報!$F:$F,$A5,作業日報!$I:$I,"○",作業日報!$A:$A,参加者名簿!S$1)</f>
        <v>0</v>
      </c>
      <c r="T5" s="160">
        <f>SUMIFS(作業日報!$C:$C,作業日報!$B:$B,$A5,作業日報!$E:$E,"○",作業日報!$A:$A,参加者名簿!T$1)+SUMIFS(作業日報!$G:$G,作業日報!$F:$F,$A5,作業日報!$I:$I,"○",作業日報!$A:$A,参加者名簿!T$1)</f>
        <v>0</v>
      </c>
      <c r="U5" s="160">
        <f>SUMIFS(作業日報!$C:$C,作業日報!$B:$B,$A5,作業日報!$E:$E,"○",作業日報!$A:$A,参加者名簿!U$1)+SUMIFS(作業日報!$G:$G,作業日報!$F:$F,$A5,作業日報!$I:$I,"○",作業日報!$A:$A,参加者名簿!U$1)</f>
        <v>0</v>
      </c>
      <c r="V5" s="160">
        <f>SUMIFS(作業日報!$C:$C,作業日報!$B:$B,$A5,作業日報!$E:$E,"○",作業日報!$A:$A,参加者名簿!V$1)+SUMIFS(作業日報!$G:$G,作業日報!$F:$F,$A5,作業日報!$I:$I,"○",作業日報!$A:$A,参加者名簿!V$1)</f>
        <v>0</v>
      </c>
      <c r="W5" s="160">
        <f>SUMIFS(作業日報!$C:$C,作業日報!$B:$B,$A5,作業日報!$E:$E,"○",作業日報!$A:$A,参加者名簿!W$1)+SUMIFS(作業日報!$G:$G,作業日報!$F:$F,$A5,作業日報!$I:$I,"○",作業日報!$A:$A,参加者名簿!W$1)</f>
        <v>0</v>
      </c>
      <c r="X5" s="160">
        <f>SUMIFS(作業日報!$C:$C,作業日報!$B:$B,$A5,作業日報!$E:$E,"○",作業日報!$A:$A,参加者名簿!X$1)+SUMIFS(作業日報!$G:$G,作業日報!$F:$F,$A5,作業日報!$I:$I,"○",作業日報!$A:$A,参加者名簿!X$1)</f>
        <v>0</v>
      </c>
      <c r="Y5" s="160">
        <f>SUMIFS(作業日報!$C:$C,作業日報!$B:$B,$A5,作業日報!$E:$E,"○",作業日報!$A:$A,参加者名簿!Y$1)+SUMIFS(作業日報!$G:$G,作業日報!$F:$F,$A5,作業日報!$I:$I,"○",作業日報!$A:$A,参加者名簿!Y$1)</f>
        <v>0</v>
      </c>
      <c r="Z5" s="160">
        <f>SUMIFS(作業日報!$C:$C,作業日報!$B:$B,$A5,作業日報!$E:$E,"○",作業日報!$A:$A,参加者名簿!Z$1)+SUMIFS(作業日報!$G:$G,作業日報!$F:$F,$A5,作業日報!$I:$I,"○",作業日報!$A:$A,参加者名簿!Z$1)</f>
        <v>0</v>
      </c>
      <c r="AA5" s="160">
        <f>SUMIFS(作業日報!$C:$C,作業日報!$B:$B,$A5,作業日報!$E:$E,"○",作業日報!$A:$A,参加者名簿!AA$1)+SUMIFS(作業日報!$G:$G,作業日報!$F:$F,$A5,作業日報!$I:$I,"○",作業日報!$A:$A,参加者名簿!AA$1)</f>
        <v>0</v>
      </c>
      <c r="AB5" s="160">
        <f>SUMIFS(作業日報!$C:$C,作業日報!$B:$B,$A5,作業日報!$E:$E,"○",作業日報!$A:$A,参加者名簿!AB$1)+SUMIFS(作業日報!$G:$G,作業日報!$F:$F,$A5,作業日報!$I:$I,"○",作業日報!$A:$A,参加者名簿!AB$1)</f>
        <v>0</v>
      </c>
      <c r="AC5" s="160">
        <f>SUMIFS(作業日報!$C:$C,作業日報!$B:$B,$A5,作業日報!$E:$E,"○",作業日報!$A:$A,参加者名簿!AC$1)+SUMIFS(作業日報!$G:$G,作業日報!$F:$F,$A5,作業日報!$I:$I,"○",作業日報!$A:$A,参加者名簿!AC$1)</f>
        <v>0</v>
      </c>
      <c r="AD5" s="160">
        <f>SUMIFS(作業日報!$C:$C,作業日報!$B:$B,$A5,作業日報!$E:$E,"○",作業日報!$A:$A,参加者名簿!AD$1)+SUMIFS(作業日報!$G:$G,作業日報!$F:$F,$A5,作業日報!$I:$I,"○",作業日報!$A:$A,参加者名簿!AD$1)</f>
        <v>0</v>
      </c>
      <c r="AE5" s="160">
        <f>SUMIFS(作業日報!$C:$C,作業日報!$B:$B,$A5,作業日報!$E:$E,"○",作業日報!$A:$A,参加者名簿!AE$1)+SUMIFS(作業日報!$G:$G,作業日報!$F:$F,$A5,作業日報!$I:$I,"○",作業日報!$A:$A,参加者名簿!AE$1)</f>
        <v>0</v>
      </c>
      <c r="AF5" s="160">
        <f>SUMIFS(作業日報!$C:$C,作業日報!$B:$B,$A5,作業日報!$E:$E,"○",作業日報!$A:$A,参加者名簿!AF$1)+SUMIFS(作業日報!$G:$G,作業日報!$F:$F,$A5,作業日報!$I:$I,"○",作業日報!$A:$A,参加者名簿!AF$1)</f>
        <v>0</v>
      </c>
      <c r="AG5" s="160">
        <f>SUMIFS(作業日報!$C:$C,作業日報!$B:$B,$A5,作業日報!$E:$E,"○",作業日報!$A:$A,参加者名簿!AG$1)+SUMIFS(作業日報!$G:$G,作業日報!$F:$F,$A5,作業日報!$I:$I,"○",作業日報!$A:$A,参加者名簿!AG$1)</f>
        <v>0</v>
      </c>
      <c r="AH5" s="160">
        <f>SUMIFS(作業日報!$C:$C,作業日報!$B:$B,$A5,作業日報!$E:$E,"○",作業日報!$A:$A,参加者名簿!AH$1)+SUMIFS(作業日報!$G:$G,作業日報!$F:$F,$A5,作業日報!$I:$I,"○",作業日報!$A:$A,参加者名簿!AH$1)</f>
        <v>0</v>
      </c>
      <c r="AI5" s="160">
        <f>SUMIFS(作業日報!$C:$C,作業日報!$B:$B,$A5,作業日報!$E:$E,"○",作業日報!$A:$A,参加者名簿!AI$1)+SUMIFS(作業日報!$G:$G,作業日報!$F:$F,$A5,作業日報!$I:$I,"○",作業日報!$A:$A,参加者名簿!AI$1)</f>
        <v>0</v>
      </c>
      <c r="AJ5" s="160">
        <f>SUMIFS(作業日報!$C:$C,作業日報!$B:$B,$A5,作業日報!$E:$E,"○",作業日報!$A:$A,参加者名簿!AJ$1)+SUMIFS(作業日報!$G:$G,作業日報!$F:$F,$A5,作業日報!$I:$I,"○",作業日報!$A:$A,参加者名簿!AJ$1)</f>
        <v>0</v>
      </c>
      <c r="AK5" s="160">
        <f>SUMIFS(作業日報!$C:$C,作業日報!$B:$B,$A5,作業日報!$E:$E,"○",作業日報!$A:$A,参加者名簿!AK$1)+SUMIFS(作業日報!$G:$G,作業日報!$F:$F,$A5,作業日報!$I:$I,"○",作業日報!$A:$A,参加者名簿!AK$1)</f>
        <v>0</v>
      </c>
      <c r="AL5" s="160">
        <f>SUMIFS(作業日報!$C:$C,作業日報!$B:$B,$A5,作業日報!$E:$E,"○",作業日報!$A:$A,参加者名簿!AL$1)+SUMIFS(作業日報!$G:$G,作業日報!$F:$F,$A5,作業日報!$I:$I,"○",作業日報!$A:$A,参加者名簿!AL$1)</f>
        <v>0</v>
      </c>
      <c r="AM5" s="160">
        <f>SUMIFS(作業日報!$C:$C,作業日報!$B:$B,$A5,作業日報!$E:$E,"○",作業日報!$A:$A,参加者名簿!AM$1)+SUMIFS(作業日報!$G:$G,作業日報!$F:$F,$A5,作業日報!$I:$I,"○",作業日報!$A:$A,参加者名簿!AM$1)</f>
        <v>0</v>
      </c>
      <c r="AN5" s="160">
        <f>SUMIFS(作業日報!$C:$C,作業日報!$B:$B,$A5,作業日報!$E:$E,"○",作業日報!$A:$A,参加者名簿!AN$1)+SUMIFS(作業日報!$G:$G,作業日報!$F:$F,$A5,作業日報!$I:$I,"○",作業日報!$A:$A,参加者名簿!AN$1)</f>
        <v>0</v>
      </c>
      <c r="AO5" s="160">
        <f>SUMIFS(作業日報!$C:$C,作業日報!$B:$B,$A5,作業日報!$E:$E,"○",作業日報!$A:$A,参加者名簿!AO$1)+SUMIFS(作業日報!$G:$G,作業日報!$F:$F,$A5,作業日報!$I:$I,"○",作業日報!$A:$A,参加者名簿!AO$1)</f>
        <v>0</v>
      </c>
      <c r="AP5" s="160">
        <f>SUMIFS(作業日報!$C:$C,作業日報!$B:$B,$A5,作業日報!$E:$E,"○",作業日報!$A:$A,参加者名簿!AP$1)+SUMIFS(作業日報!$G:$G,作業日報!$F:$F,$A5,作業日報!$I:$I,"○",作業日報!$A:$A,参加者名簿!AP$1)</f>
        <v>0</v>
      </c>
      <c r="AQ5" s="160">
        <f>SUMIFS(作業日報!$C:$C,作業日報!$B:$B,$A5,作業日報!$E:$E,"○",作業日報!$A:$A,参加者名簿!AQ$1)+SUMIFS(作業日報!$G:$G,作業日報!$F:$F,$A5,作業日報!$I:$I,"○",作業日報!$A:$A,参加者名簿!AQ$1)</f>
        <v>0</v>
      </c>
      <c r="AR5" s="160">
        <f>SUMIFS(作業日報!$C:$C,作業日報!$B:$B,$A5,作業日報!$E:$E,"○",作業日報!$A:$A,参加者名簿!AR$1)+SUMIFS(作業日報!$G:$G,作業日報!$F:$F,$A5,作業日報!$I:$I,"○",作業日報!$A:$A,参加者名簿!AR$1)</f>
        <v>0</v>
      </c>
      <c r="AS5" s="160">
        <f>SUMIFS(作業日報!$C:$C,作業日報!$B:$B,$A5,作業日報!$E:$E,"○",作業日報!$A:$A,参加者名簿!AS$1)+SUMIFS(作業日報!$G:$G,作業日報!$F:$F,$A5,作業日報!$I:$I,"○",作業日報!$A:$A,参加者名簿!AS$1)</f>
        <v>0</v>
      </c>
      <c r="AT5" s="160">
        <f>SUMIFS(作業日報!$C:$C,作業日報!$B:$B,$A5,作業日報!$E:$E,"○",作業日報!$A:$A,参加者名簿!AT$1)+SUMIFS(作業日報!$G:$G,作業日報!$F:$F,$A5,作業日報!$I:$I,"○",作業日報!$A:$A,参加者名簿!AT$1)</f>
        <v>0</v>
      </c>
      <c r="AU5" s="160">
        <f>SUMIFS(作業日報!$C:$C,作業日報!$B:$B,$A5,作業日報!$E:$E,"○",作業日報!$A:$A,参加者名簿!AU$1)+SUMIFS(作業日報!$G:$G,作業日報!$F:$F,$A5,作業日報!$I:$I,"○",作業日報!$A:$A,参加者名簿!AU$1)</f>
        <v>0</v>
      </c>
      <c r="AV5" s="160">
        <f>SUMIFS(作業日報!$C:$C,作業日報!$B:$B,$A5,作業日報!$E:$E,"○",作業日報!$A:$A,参加者名簿!AV$1)+SUMIFS(作業日報!$G:$G,作業日報!$F:$F,$A5,作業日報!$I:$I,"○",作業日報!$A:$A,参加者名簿!AV$1)</f>
        <v>0</v>
      </c>
      <c r="AW5" s="160">
        <f>SUMIFS(作業日報!$C:$C,作業日報!$B:$B,$A5,作業日報!$E:$E,"○",作業日報!$A:$A,参加者名簿!AW$1)+SUMIFS(作業日報!$G:$G,作業日報!$F:$F,$A5,作業日報!$I:$I,"○",作業日報!$A:$A,参加者名簿!AW$1)</f>
        <v>0</v>
      </c>
      <c r="AX5" s="160">
        <f>SUMIFS(作業日報!$C:$C,作業日報!$B:$B,$A5,作業日報!$E:$E,"○",作業日報!$A:$A,参加者名簿!AX$1)+SUMIFS(作業日報!$G:$G,作業日報!$F:$F,$A5,作業日報!$I:$I,"○",作業日報!$A:$A,参加者名簿!AX$1)</f>
        <v>0</v>
      </c>
      <c r="AY5" s="160">
        <f>SUMIFS(作業日報!$C:$C,作業日報!$B:$B,$A5,作業日報!$E:$E,"○",作業日報!$A:$A,参加者名簿!AY$1)+SUMIFS(作業日報!$G:$G,作業日報!$F:$F,$A5,作業日報!$I:$I,"○",作業日報!$A:$A,参加者名簿!AY$1)</f>
        <v>0</v>
      </c>
      <c r="AZ5" s="160">
        <f>SUMIFS(作業日報!$C:$C,作業日報!$B:$B,$A5,作業日報!$E:$E,"○",作業日報!$A:$A,参加者名簿!AZ$1)+SUMIFS(作業日報!$G:$G,作業日報!$F:$F,$A5,作業日報!$I:$I,"○",作業日報!$A:$A,参加者名簿!AZ$1)</f>
        <v>0</v>
      </c>
      <c r="BA5" s="160">
        <f>SUMIFS(作業日報!$C:$C,作業日報!$B:$B,$A5,作業日報!$E:$E,"○",作業日報!$A:$A,参加者名簿!BA$1)+SUMIFS(作業日報!$G:$G,作業日報!$F:$F,$A5,作業日報!$I:$I,"○",作業日報!$A:$A,参加者名簿!BA$1)</f>
        <v>0</v>
      </c>
      <c r="BB5" s="160">
        <f>SUMIFS(作業日報!$C:$C,作業日報!$B:$B,$A5,作業日報!$E:$E,"○",作業日報!$A:$A,参加者名簿!BB$1)+SUMIFS(作業日報!$G:$G,作業日報!$F:$F,$A5,作業日報!$I:$I,"○",作業日報!$A:$A,参加者名簿!BB$1)</f>
        <v>0</v>
      </c>
      <c r="BC5" s="160">
        <f>SUMIFS(作業日報!$C:$C,作業日報!$B:$B,$A5,作業日報!$E:$E,"○",作業日報!$A:$A,参加者名簿!BC$1)+SUMIFS(作業日報!$G:$G,作業日報!$F:$F,$A5,作業日報!$I:$I,"○",作業日報!$A:$A,参加者名簿!BC$1)</f>
        <v>0</v>
      </c>
      <c r="BD5" s="160">
        <f>SUMIFS(作業日報!$C:$C,作業日報!$B:$B,$A5,作業日報!$E:$E,"○",作業日報!$A:$A,参加者名簿!BD$1)+SUMIFS(作業日報!$G:$G,作業日報!$F:$F,$A5,作業日報!$I:$I,"○",作業日報!$A:$A,参加者名簿!BD$1)</f>
        <v>0</v>
      </c>
      <c r="BE5" s="160">
        <f>SUMIFS(作業日報!$C:$C,作業日報!$B:$B,$A5,作業日報!$E:$E,"○",作業日報!$A:$A,参加者名簿!BE$1)+SUMIFS(作業日報!$G:$G,作業日報!$F:$F,$A5,作業日報!$I:$I,"○",作業日報!$A:$A,参加者名簿!BE$1)</f>
        <v>0</v>
      </c>
      <c r="BF5" s="160">
        <f>SUMIFS(作業日報!$C:$C,作業日報!$B:$B,$A5,作業日報!$E:$E,"○",作業日報!$A:$A,参加者名簿!BF$1)+SUMIFS(作業日報!$G:$G,作業日報!$F:$F,$A5,作業日報!$I:$I,"○",作業日報!$A:$A,参加者名簿!BF$1)</f>
        <v>0</v>
      </c>
      <c r="BG5" s="160">
        <f>SUMIFS(作業日報!$C:$C,作業日報!$B:$B,$A5,作業日報!$E:$E,"○",作業日報!$A:$A,参加者名簿!BG$1)+SUMIFS(作業日報!$G:$G,作業日報!$F:$F,$A5,作業日報!$I:$I,"○",作業日報!$A:$A,参加者名簿!BG$1)</f>
        <v>0</v>
      </c>
      <c r="BH5" s="160">
        <f>SUMIFS(作業日報!$C:$C,作業日報!$B:$B,$A5,作業日報!$E:$E,"○",作業日報!$A:$A,参加者名簿!BH$1)+SUMIFS(作業日報!$G:$G,作業日報!$F:$F,$A5,作業日報!$I:$I,"○",作業日報!$A:$A,参加者名簿!BH$1)</f>
        <v>0</v>
      </c>
      <c r="BI5" s="160">
        <f>SUMIFS(作業日報!$C:$C,作業日報!$B:$B,$A5,作業日報!$E:$E,"○",作業日報!$A:$A,参加者名簿!BI$1)+SUMIFS(作業日報!$G:$G,作業日報!$F:$F,$A5,作業日報!$I:$I,"○",作業日報!$A:$A,参加者名簿!BI$1)</f>
        <v>0</v>
      </c>
      <c r="BJ5" s="160">
        <f>SUMIFS(作業日報!$C:$C,作業日報!$B:$B,$A5,作業日報!$E:$E,"○",作業日報!$A:$A,参加者名簿!BJ$1)+SUMIFS(作業日報!$G:$G,作業日報!$F:$F,$A5,作業日報!$I:$I,"○",作業日報!$A:$A,参加者名簿!BJ$1)</f>
        <v>0</v>
      </c>
      <c r="BK5" s="160">
        <f>SUMIFS(作業日報!$C:$C,作業日報!$B:$B,$A5,作業日報!$E:$E,"○",作業日報!$A:$A,参加者名簿!BK$1)+SUMIFS(作業日報!$G:$G,作業日報!$F:$F,$A5,作業日報!$I:$I,"○",作業日報!$A:$A,参加者名簿!BK$1)</f>
        <v>0</v>
      </c>
      <c r="BL5" s="160">
        <f>SUMIFS(作業日報!$C:$C,作業日報!$B:$B,$A5,作業日報!$E:$E,"○",作業日報!$A:$A,参加者名簿!BL$1)+SUMIFS(作業日報!$G:$G,作業日報!$F:$F,$A5,作業日報!$I:$I,"○",作業日報!$A:$A,参加者名簿!BL$1)</f>
        <v>0</v>
      </c>
    </row>
    <row r="6" spans="1:64">
      <c r="A6" s="176"/>
      <c r="B6" s="177"/>
      <c r="C6" s="178"/>
      <c r="D6" s="120">
        <f t="shared" si="0"/>
        <v>0</v>
      </c>
      <c r="E6" s="159">
        <f>SUMIFS(作業日報!$C:$C,作業日報!$B:$B,$A6,作業日報!$E:$E,"○",作業日報!$A:$A,参加者名簿!E$1)+SUMIFS(作業日報!$G:$G,作業日報!$F:$F,$A6,作業日報!$I:$I,"○",作業日報!$A:$A,参加者名簿!E$1)</f>
        <v>0</v>
      </c>
      <c r="F6" s="160">
        <f>SUMIFS(作業日報!$C:$C,作業日報!$B:$B,$A6,作業日報!$E:$E,"○",作業日報!$A:$A,参加者名簿!F$1)+SUMIFS(作業日報!$G:$G,作業日報!$F:$F,$A6,作業日報!$I:$I,"○",作業日報!$A:$A,参加者名簿!F$1)</f>
        <v>0</v>
      </c>
      <c r="G6" s="160">
        <f>SUMIFS(作業日報!$C:$C,作業日報!$B:$B,$A6,作業日報!$E:$E,"○",作業日報!$A:$A,参加者名簿!G$1)+SUMIFS(作業日報!$G:$G,作業日報!$F:$F,$A6,作業日報!$I:$I,"○",作業日報!$A:$A,参加者名簿!G$1)</f>
        <v>0</v>
      </c>
      <c r="H6" s="160">
        <f>SUMIFS(作業日報!$C:$C,作業日報!$B:$B,$A6,作業日報!$E:$E,"○",作業日報!$A:$A,参加者名簿!H$1)+SUMIFS(作業日報!$G:$G,作業日報!$F:$F,$A6,作業日報!$I:$I,"○",作業日報!$A:$A,参加者名簿!H$1)</f>
        <v>0</v>
      </c>
      <c r="I6" s="160">
        <f>SUMIFS(作業日報!$C:$C,作業日報!$B:$B,$A6,作業日報!$E:$E,"○",作業日報!$A:$A,参加者名簿!I$1)+SUMIFS(作業日報!$G:$G,作業日報!$F:$F,$A6,作業日報!$I:$I,"○",作業日報!$A:$A,参加者名簿!I$1)</f>
        <v>0</v>
      </c>
      <c r="J6" s="160">
        <f>SUMIFS(作業日報!$C:$C,作業日報!$B:$B,$A6,作業日報!$E:$E,"○",作業日報!$A:$A,参加者名簿!J$1)+SUMIFS(作業日報!$G:$G,作業日報!$F:$F,$A6,作業日報!$I:$I,"○",作業日報!$A:$A,参加者名簿!J$1)</f>
        <v>0</v>
      </c>
      <c r="K6" s="160">
        <f>SUMIFS(作業日報!$C:$C,作業日報!$B:$B,$A6,作業日報!$E:$E,"○",作業日報!$A:$A,参加者名簿!K$1)+SUMIFS(作業日報!$G:$G,作業日報!$F:$F,$A6,作業日報!$I:$I,"○",作業日報!$A:$A,参加者名簿!K$1)</f>
        <v>0</v>
      </c>
      <c r="L6" s="160">
        <f>SUMIFS(作業日報!$C:$C,作業日報!$B:$B,$A6,作業日報!$E:$E,"○",作業日報!$A:$A,参加者名簿!L$1)+SUMIFS(作業日報!$G:$G,作業日報!$F:$F,$A6,作業日報!$I:$I,"○",作業日報!$A:$A,参加者名簿!L$1)</f>
        <v>0</v>
      </c>
      <c r="M6" s="160">
        <f>SUMIFS(作業日報!$C:$C,作業日報!$B:$B,$A6,作業日報!$E:$E,"○",作業日報!$A:$A,参加者名簿!M$1)+SUMIFS(作業日報!$G:$G,作業日報!$F:$F,$A6,作業日報!$I:$I,"○",作業日報!$A:$A,参加者名簿!M$1)</f>
        <v>0</v>
      </c>
      <c r="N6" s="160">
        <f>SUMIFS(作業日報!$C:$C,作業日報!$B:$B,$A6,作業日報!$E:$E,"○",作業日報!$A:$A,参加者名簿!N$1)+SUMIFS(作業日報!$G:$G,作業日報!$F:$F,$A6,作業日報!$I:$I,"○",作業日報!$A:$A,参加者名簿!N$1)</f>
        <v>0</v>
      </c>
      <c r="O6" s="160">
        <f>SUMIFS(作業日報!$C:$C,作業日報!$B:$B,$A6,作業日報!$E:$E,"○",作業日報!$A:$A,参加者名簿!O$1)+SUMIFS(作業日報!$G:$G,作業日報!$F:$F,$A6,作業日報!$I:$I,"○",作業日報!$A:$A,参加者名簿!O$1)</f>
        <v>0</v>
      </c>
      <c r="P6" s="160">
        <f>SUMIFS(作業日報!$C:$C,作業日報!$B:$B,$A6,作業日報!$E:$E,"○",作業日報!$A:$A,参加者名簿!P$1)+SUMIFS(作業日報!$G:$G,作業日報!$F:$F,$A6,作業日報!$I:$I,"○",作業日報!$A:$A,参加者名簿!P$1)</f>
        <v>0</v>
      </c>
      <c r="Q6" s="160">
        <f>SUMIFS(作業日報!$C:$C,作業日報!$B:$B,$A6,作業日報!$E:$E,"○",作業日報!$A:$A,参加者名簿!Q$1)+SUMIFS(作業日報!$G:$G,作業日報!$F:$F,$A6,作業日報!$I:$I,"○",作業日報!$A:$A,参加者名簿!Q$1)</f>
        <v>0</v>
      </c>
      <c r="R6" s="160">
        <f>SUMIFS(作業日報!$C:$C,作業日報!$B:$B,$A6,作業日報!$E:$E,"○",作業日報!$A:$A,参加者名簿!R$1)+SUMIFS(作業日報!$G:$G,作業日報!$F:$F,$A6,作業日報!$I:$I,"○",作業日報!$A:$A,参加者名簿!R$1)</f>
        <v>0</v>
      </c>
      <c r="S6" s="160">
        <f>SUMIFS(作業日報!$C:$C,作業日報!$B:$B,$A6,作業日報!$E:$E,"○",作業日報!$A:$A,参加者名簿!S$1)+SUMIFS(作業日報!$G:$G,作業日報!$F:$F,$A6,作業日報!$I:$I,"○",作業日報!$A:$A,参加者名簿!S$1)</f>
        <v>0</v>
      </c>
      <c r="T6" s="160">
        <f>SUMIFS(作業日報!$C:$C,作業日報!$B:$B,$A6,作業日報!$E:$E,"○",作業日報!$A:$A,参加者名簿!T$1)+SUMIFS(作業日報!$G:$G,作業日報!$F:$F,$A6,作業日報!$I:$I,"○",作業日報!$A:$A,参加者名簿!T$1)</f>
        <v>0</v>
      </c>
      <c r="U6" s="160">
        <f>SUMIFS(作業日報!$C:$C,作業日報!$B:$B,$A6,作業日報!$E:$E,"○",作業日報!$A:$A,参加者名簿!U$1)+SUMIFS(作業日報!$G:$G,作業日報!$F:$F,$A6,作業日報!$I:$I,"○",作業日報!$A:$A,参加者名簿!U$1)</f>
        <v>0</v>
      </c>
      <c r="V6" s="160">
        <f>SUMIFS(作業日報!$C:$C,作業日報!$B:$B,$A6,作業日報!$E:$E,"○",作業日報!$A:$A,参加者名簿!V$1)+SUMIFS(作業日報!$G:$G,作業日報!$F:$F,$A6,作業日報!$I:$I,"○",作業日報!$A:$A,参加者名簿!V$1)</f>
        <v>0</v>
      </c>
      <c r="W6" s="160">
        <f>SUMIFS(作業日報!$C:$C,作業日報!$B:$B,$A6,作業日報!$E:$E,"○",作業日報!$A:$A,参加者名簿!W$1)+SUMIFS(作業日報!$G:$G,作業日報!$F:$F,$A6,作業日報!$I:$I,"○",作業日報!$A:$A,参加者名簿!W$1)</f>
        <v>0</v>
      </c>
      <c r="X6" s="160">
        <f>SUMIFS(作業日報!$C:$C,作業日報!$B:$B,$A6,作業日報!$E:$E,"○",作業日報!$A:$A,参加者名簿!X$1)+SUMIFS(作業日報!$G:$G,作業日報!$F:$F,$A6,作業日報!$I:$I,"○",作業日報!$A:$A,参加者名簿!X$1)</f>
        <v>0</v>
      </c>
      <c r="Y6" s="160">
        <f>SUMIFS(作業日報!$C:$C,作業日報!$B:$B,$A6,作業日報!$E:$E,"○",作業日報!$A:$A,参加者名簿!Y$1)+SUMIFS(作業日報!$G:$G,作業日報!$F:$F,$A6,作業日報!$I:$I,"○",作業日報!$A:$A,参加者名簿!Y$1)</f>
        <v>0</v>
      </c>
      <c r="Z6" s="160">
        <f>SUMIFS(作業日報!$C:$C,作業日報!$B:$B,$A6,作業日報!$E:$E,"○",作業日報!$A:$A,参加者名簿!Z$1)+SUMIFS(作業日報!$G:$G,作業日報!$F:$F,$A6,作業日報!$I:$I,"○",作業日報!$A:$A,参加者名簿!Z$1)</f>
        <v>0</v>
      </c>
      <c r="AA6" s="160">
        <f>SUMIFS(作業日報!$C:$C,作業日報!$B:$B,$A6,作業日報!$E:$E,"○",作業日報!$A:$A,参加者名簿!AA$1)+SUMIFS(作業日報!$G:$G,作業日報!$F:$F,$A6,作業日報!$I:$I,"○",作業日報!$A:$A,参加者名簿!AA$1)</f>
        <v>0</v>
      </c>
      <c r="AB6" s="160">
        <f>SUMIFS(作業日報!$C:$C,作業日報!$B:$B,$A6,作業日報!$E:$E,"○",作業日報!$A:$A,参加者名簿!AB$1)+SUMIFS(作業日報!$G:$G,作業日報!$F:$F,$A6,作業日報!$I:$I,"○",作業日報!$A:$A,参加者名簿!AB$1)</f>
        <v>0</v>
      </c>
      <c r="AC6" s="160">
        <f>SUMIFS(作業日報!$C:$C,作業日報!$B:$B,$A6,作業日報!$E:$E,"○",作業日報!$A:$A,参加者名簿!AC$1)+SUMIFS(作業日報!$G:$G,作業日報!$F:$F,$A6,作業日報!$I:$I,"○",作業日報!$A:$A,参加者名簿!AC$1)</f>
        <v>0</v>
      </c>
      <c r="AD6" s="160">
        <f>SUMIFS(作業日報!$C:$C,作業日報!$B:$B,$A6,作業日報!$E:$E,"○",作業日報!$A:$A,参加者名簿!AD$1)+SUMIFS(作業日報!$G:$G,作業日報!$F:$F,$A6,作業日報!$I:$I,"○",作業日報!$A:$A,参加者名簿!AD$1)</f>
        <v>0</v>
      </c>
      <c r="AE6" s="160">
        <f>SUMIFS(作業日報!$C:$C,作業日報!$B:$B,$A6,作業日報!$E:$E,"○",作業日報!$A:$A,参加者名簿!AE$1)+SUMIFS(作業日報!$G:$G,作業日報!$F:$F,$A6,作業日報!$I:$I,"○",作業日報!$A:$A,参加者名簿!AE$1)</f>
        <v>0</v>
      </c>
      <c r="AF6" s="160">
        <f>SUMIFS(作業日報!$C:$C,作業日報!$B:$B,$A6,作業日報!$E:$E,"○",作業日報!$A:$A,参加者名簿!AF$1)+SUMIFS(作業日報!$G:$G,作業日報!$F:$F,$A6,作業日報!$I:$I,"○",作業日報!$A:$A,参加者名簿!AF$1)</f>
        <v>0</v>
      </c>
      <c r="AG6" s="160">
        <f>SUMIFS(作業日報!$C:$C,作業日報!$B:$B,$A6,作業日報!$E:$E,"○",作業日報!$A:$A,参加者名簿!AG$1)+SUMIFS(作業日報!$G:$G,作業日報!$F:$F,$A6,作業日報!$I:$I,"○",作業日報!$A:$A,参加者名簿!AG$1)</f>
        <v>0</v>
      </c>
      <c r="AH6" s="160">
        <f>SUMIFS(作業日報!$C:$C,作業日報!$B:$B,$A6,作業日報!$E:$E,"○",作業日報!$A:$A,参加者名簿!AH$1)+SUMIFS(作業日報!$G:$G,作業日報!$F:$F,$A6,作業日報!$I:$I,"○",作業日報!$A:$A,参加者名簿!AH$1)</f>
        <v>0</v>
      </c>
      <c r="AI6" s="160">
        <f>SUMIFS(作業日報!$C:$C,作業日報!$B:$B,$A6,作業日報!$E:$E,"○",作業日報!$A:$A,参加者名簿!AI$1)+SUMIFS(作業日報!$G:$G,作業日報!$F:$F,$A6,作業日報!$I:$I,"○",作業日報!$A:$A,参加者名簿!AI$1)</f>
        <v>0</v>
      </c>
      <c r="AJ6" s="160">
        <f>SUMIFS(作業日報!$C:$C,作業日報!$B:$B,$A6,作業日報!$E:$E,"○",作業日報!$A:$A,参加者名簿!AJ$1)+SUMIFS(作業日報!$G:$G,作業日報!$F:$F,$A6,作業日報!$I:$I,"○",作業日報!$A:$A,参加者名簿!AJ$1)</f>
        <v>0</v>
      </c>
      <c r="AK6" s="160">
        <f>SUMIFS(作業日報!$C:$C,作業日報!$B:$B,$A6,作業日報!$E:$E,"○",作業日報!$A:$A,参加者名簿!AK$1)+SUMIFS(作業日報!$G:$G,作業日報!$F:$F,$A6,作業日報!$I:$I,"○",作業日報!$A:$A,参加者名簿!AK$1)</f>
        <v>0</v>
      </c>
      <c r="AL6" s="160">
        <f>SUMIFS(作業日報!$C:$C,作業日報!$B:$B,$A6,作業日報!$E:$E,"○",作業日報!$A:$A,参加者名簿!AL$1)+SUMIFS(作業日報!$G:$G,作業日報!$F:$F,$A6,作業日報!$I:$I,"○",作業日報!$A:$A,参加者名簿!AL$1)</f>
        <v>0</v>
      </c>
      <c r="AM6" s="160">
        <f>SUMIFS(作業日報!$C:$C,作業日報!$B:$B,$A6,作業日報!$E:$E,"○",作業日報!$A:$A,参加者名簿!AM$1)+SUMIFS(作業日報!$G:$G,作業日報!$F:$F,$A6,作業日報!$I:$I,"○",作業日報!$A:$A,参加者名簿!AM$1)</f>
        <v>0</v>
      </c>
      <c r="AN6" s="160">
        <f>SUMIFS(作業日報!$C:$C,作業日報!$B:$B,$A6,作業日報!$E:$E,"○",作業日報!$A:$A,参加者名簿!AN$1)+SUMIFS(作業日報!$G:$G,作業日報!$F:$F,$A6,作業日報!$I:$I,"○",作業日報!$A:$A,参加者名簿!AN$1)</f>
        <v>0</v>
      </c>
      <c r="AO6" s="160">
        <f>SUMIFS(作業日報!$C:$C,作業日報!$B:$B,$A6,作業日報!$E:$E,"○",作業日報!$A:$A,参加者名簿!AO$1)+SUMIFS(作業日報!$G:$G,作業日報!$F:$F,$A6,作業日報!$I:$I,"○",作業日報!$A:$A,参加者名簿!AO$1)</f>
        <v>0</v>
      </c>
      <c r="AP6" s="160">
        <f>SUMIFS(作業日報!$C:$C,作業日報!$B:$B,$A6,作業日報!$E:$E,"○",作業日報!$A:$A,参加者名簿!AP$1)+SUMIFS(作業日報!$G:$G,作業日報!$F:$F,$A6,作業日報!$I:$I,"○",作業日報!$A:$A,参加者名簿!AP$1)</f>
        <v>0</v>
      </c>
      <c r="AQ6" s="160">
        <f>SUMIFS(作業日報!$C:$C,作業日報!$B:$B,$A6,作業日報!$E:$E,"○",作業日報!$A:$A,参加者名簿!AQ$1)+SUMIFS(作業日報!$G:$G,作業日報!$F:$F,$A6,作業日報!$I:$I,"○",作業日報!$A:$A,参加者名簿!AQ$1)</f>
        <v>0</v>
      </c>
      <c r="AR6" s="160">
        <f>SUMIFS(作業日報!$C:$C,作業日報!$B:$B,$A6,作業日報!$E:$E,"○",作業日報!$A:$A,参加者名簿!AR$1)+SUMIFS(作業日報!$G:$G,作業日報!$F:$F,$A6,作業日報!$I:$I,"○",作業日報!$A:$A,参加者名簿!AR$1)</f>
        <v>0</v>
      </c>
      <c r="AS6" s="160">
        <f>SUMIFS(作業日報!$C:$C,作業日報!$B:$B,$A6,作業日報!$E:$E,"○",作業日報!$A:$A,参加者名簿!AS$1)+SUMIFS(作業日報!$G:$G,作業日報!$F:$F,$A6,作業日報!$I:$I,"○",作業日報!$A:$A,参加者名簿!AS$1)</f>
        <v>0</v>
      </c>
      <c r="AT6" s="160">
        <f>SUMIFS(作業日報!$C:$C,作業日報!$B:$B,$A6,作業日報!$E:$E,"○",作業日報!$A:$A,参加者名簿!AT$1)+SUMIFS(作業日報!$G:$G,作業日報!$F:$F,$A6,作業日報!$I:$I,"○",作業日報!$A:$A,参加者名簿!AT$1)</f>
        <v>0</v>
      </c>
      <c r="AU6" s="160">
        <f>SUMIFS(作業日報!$C:$C,作業日報!$B:$B,$A6,作業日報!$E:$E,"○",作業日報!$A:$A,参加者名簿!AU$1)+SUMIFS(作業日報!$G:$G,作業日報!$F:$F,$A6,作業日報!$I:$I,"○",作業日報!$A:$A,参加者名簿!AU$1)</f>
        <v>0</v>
      </c>
      <c r="AV6" s="160">
        <f>SUMIFS(作業日報!$C:$C,作業日報!$B:$B,$A6,作業日報!$E:$E,"○",作業日報!$A:$A,参加者名簿!AV$1)+SUMIFS(作業日報!$G:$G,作業日報!$F:$F,$A6,作業日報!$I:$I,"○",作業日報!$A:$A,参加者名簿!AV$1)</f>
        <v>0</v>
      </c>
      <c r="AW6" s="160">
        <f>SUMIFS(作業日報!$C:$C,作業日報!$B:$B,$A6,作業日報!$E:$E,"○",作業日報!$A:$A,参加者名簿!AW$1)+SUMIFS(作業日報!$G:$G,作業日報!$F:$F,$A6,作業日報!$I:$I,"○",作業日報!$A:$A,参加者名簿!AW$1)</f>
        <v>0</v>
      </c>
      <c r="AX6" s="160">
        <f>SUMIFS(作業日報!$C:$C,作業日報!$B:$B,$A6,作業日報!$E:$E,"○",作業日報!$A:$A,参加者名簿!AX$1)+SUMIFS(作業日報!$G:$G,作業日報!$F:$F,$A6,作業日報!$I:$I,"○",作業日報!$A:$A,参加者名簿!AX$1)</f>
        <v>0</v>
      </c>
      <c r="AY6" s="160">
        <f>SUMIFS(作業日報!$C:$C,作業日報!$B:$B,$A6,作業日報!$E:$E,"○",作業日報!$A:$A,参加者名簿!AY$1)+SUMIFS(作業日報!$G:$G,作業日報!$F:$F,$A6,作業日報!$I:$I,"○",作業日報!$A:$A,参加者名簿!AY$1)</f>
        <v>0</v>
      </c>
      <c r="AZ6" s="160">
        <f>SUMIFS(作業日報!$C:$C,作業日報!$B:$B,$A6,作業日報!$E:$E,"○",作業日報!$A:$A,参加者名簿!AZ$1)+SUMIFS(作業日報!$G:$G,作業日報!$F:$F,$A6,作業日報!$I:$I,"○",作業日報!$A:$A,参加者名簿!AZ$1)</f>
        <v>0</v>
      </c>
      <c r="BA6" s="160">
        <f>SUMIFS(作業日報!$C:$C,作業日報!$B:$B,$A6,作業日報!$E:$E,"○",作業日報!$A:$A,参加者名簿!BA$1)+SUMIFS(作業日報!$G:$G,作業日報!$F:$F,$A6,作業日報!$I:$I,"○",作業日報!$A:$A,参加者名簿!BA$1)</f>
        <v>0</v>
      </c>
      <c r="BB6" s="160">
        <f>SUMIFS(作業日報!$C:$C,作業日報!$B:$B,$A6,作業日報!$E:$E,"○",作業日報!$A:$A,参加者名簿!BB$1)+SUMIFS(作業日報!$G:$G,作業日報!$F:$F,$A6,作業日報!$I:$I,"○",作業日報!$A:$A,参加者名簿!BB$1)</f>
        <v>0</v>
      </c>
      <c r="BC6" s="160">
        <f>SUMIFS(作業日報!$C:$C,作業日報!$B:$B,$A6,作業日報!$E:$E,"○",作業日報!$A:$A,参加者名簿!BC$1)+SUMIFS(作業日報!$G:$G,作業日報!$F:$F,$A6,作業日報!$I:$I,"○",作業日報!$A:$A,参加者名簿!BC$1)</f>
        <v>0</v>
      </c>
      <c r="BD6" s="160">
        <f>SUMIFS(作業日報!$C:$C,作業日報!$B:$B,$A6,作業日報!$E:$E,"○",作業日報!$A:$A,参加者名簿!BD$1)+SUMIFS(作業日報!$G:$G,作業日報!$F:$F,$A6,作業日報!$I:$I,"○",作業日報!$A:$A,参加者名簿!BD$1)</f>
        <v>0</v>
      </c>
      <c r="BE6" s="160">
        <f>SUMIFS(作業日報!$C:$C,作業日報!$B:$B,$A6,作業日報!$E:$E,"○",作業日報!$A:$A,参加者名簿!BE$1)+SUMIFS(作業日報!$G:$G,作業日報!$F:$F,$A6,作業日報!$I:$I,"○",作業日報!$A:$A,参加者名簿!BE$1)</f>
        <v>0</v>
      </c>
      <c r="BF6" s="160">
        <f>SUMIFS(作業日報!$C:$C,作業日報!$B:$B,$A6,作業日報!$E:$E,"○",作業日報!$A:$A,参加者名簿!BF$1)+SUMIFS(作業日報!$G:$G,作業日報!$F:$F,$A6,作業日報!$I:$I,"○",作業日報!$A:$A,参加者名簿!BF$1)</f>
        <v>0</v>
      </c>
      <c r="BG6" s="160">
        <f>SUMIFS(作業日報!$C:$C,作業日報!$B:$B,$A6,作業日報!$E:$E,"○",作業日報!$A:$A,参加者名簿!BG$1)+SUMIFS(作業日報!$G:$G,作業日報!$F:$F,$A6,作業日報!$I:$I,"○",作業日報!$A:$A,参加者名簿!BG$1)</f>
        <v>0</v>
      </c>
      <c r="BH6" s="160">
        <f>SUMIFS(作業日報!$C:$C,作業日報!$B:$B,$A6,作業日報!$E:$E,"○",作業日報!$A:$A,参加者名簿!BH$1)+SUMIFS(作業日報!$G:$G,作業日報!$F:$F,$A6,作業日報!$I:$I,"○",作業日報!$A:$A,参加者名簿!BH$1)</f>
        <v>0</v>
      </c>
      <c r="BI6" s="160">
        <f>SUMIFS(作業日報!$C:$C,作業日報!$B:$B,$A6,作業日報!$E:$E,"○",作業日報!$A:$A,参加者名簿!BI$1)+SUMIFS(作業日報!$G:$G,作業日報!$F:$F,$A6,作業日報!$I:$I,"○",作業日報!$A:$A,参加者名簿!BI$1)</f>
        <v>0</v>
      </c>
      <c r="BJ6" s="160">
        <f>SUMIFS(作業日報!$C:$C,作業日報!$B:$B,$A6,作業日報!$E:$E,"○",作業日報!$A:$A,参加者名簿!BJ$1)+SUMIFS(作業日報!$G:$G,作業日報!$F:$F,$A6,作業日報!$I:$I,"○",作業日報!$A:$A,参加者名簿!BJ$1)</f>
        <v>0</v>
      </c>
      <c r="BK6" s="160">
        <f>SUMIFS(作業日報!$C:$C,作業日報!$B:$B,$A6,作業日報!$E:$E,"○",作業日報!$A:$A,参加者名簿!BK$1)+SUMIFS(作業日報!$G:$G,作業日報!$F:$F,$A6,作業日報!$I:$I,"○",作業日報!$A:$A,参加者名簿!BK$1)</f>
        <v>0</v>
      </c>
      <c r="BL6" s="160">
        <f>SUMIFS(作業日報!$C:$C,作業日報!$B:$B,$A6,作業日報!$E:$E,"○",作業日報!$A:$A,参加者名簿!BL$1)+SUMIFS(作業日報!$G:$G,作業日報!$F:$F,$A6,作業日報!$I:$I,"○",作業日報!$A:$A,参加者名簿!BL$1)</f>
        <v>0</v>
      </c>
    </row>
    <row r="7" spans="1:64">
      <c r="A7" s="173"/>
      <c r="B7" s="177"/>
      <c r="C7" s="178"/>
      <c r="D7" s="120">
        <f t="shared" si="0"/>
        <v>0</v>
      </c>
      <c r="E7" s="159">
        <f>SUMIFS(作業日報!$C:$C,作業日報!$B:$B,$A7,作業日報!$E:$E,"○",作業日報!$A:$A,参加者名簿!E$1)+SUMIFS(作業日報!$G:$G,作業日報!$F:$F,$A7,作業日報!$I:$I,"○",作業日報!$A:$A,参加者名簿!E$1)</f>
        <v>0</v>
      </c>
      <c r="F7" s="160">
        <f>SUMIFS(作業日報!$C:$C,作業日報!$B:$B,$A7,作業日報!$E:$E,"○",作業日報!$A:$A,参加者名簿!F$1)+SUMIFS(作業日報!$G:$G,作業日報!$F:$F,$A7,作業日報!$I:$I,"○",作業日報!$A:$A,参加者名簿!F$1)</f>
        <v>0</v>
      </c>
      <c r="G7" s="160">
        <f>SUMIFS(作業日報!$C:$C,作業日報!$B:$B,$A7,作業日報!$E:$E,"○",作業日報!$A:$A,参加者名簿!G$1)+SUMIFS(作業日報!$G:$G,作業日報!$F:$F,$A7,作業日報!$I:$I,"○",作業日報!$A:$A,参加者名簿!G$1)</f>
        <v>0</v>
      </c>
      <c r="H7" s="160">
        <f>SUMIFS(作業日報!$C:$C,作業日報!$B:$B,$A7,作業日報!$E:$E,"○",作業日報!$A:$A,参加者名簿!H$1)+SUMIFS(作業日報!$G:$G,作業日報!$F:$F,$A7,作業日報!$I:$I,"○",作業日報!$A:$A,参加者名簿!H$1)</f>
        <v>0</v>
      </c>
      <c r="I7" s="160">
        <f>SUMIFS(作業日報!$C:$C,作業日報!$B:$B,$A7,作業日報!$E:$E,"○",作業日報!$A:$A,参加者名簿!I$1)+SUMIFS(作業日報!$G:$G,作業日報!$F:$F,$A7,作業日報!$I:$I,"○",作業日報!$A:$A,参加者名簿!I$1)</f>
        <v>0</v>
      </c>
      <c r="J7" s="160">
        <f>SUMIFS(作業日報!$C:$C,作業日報!$B:$B,$A7,作業日報!$E:$E,"○",作業日報!$A:$A,参加者名簿!J$1)+SUMIFS(作業日報!$G:$G,作業日報!$F:$F,$A7,作業日報!$I:$I,"○",作業日報!$A:$A,参加者名簿!J$1)</f>
        <v>0</v>
      </c>
      <c r="K7" s="160">
        <f>SUMIFS(作業日報!$C:$C,作業日報!$B:$B,$A7,作業日報!$E:$E,"○",作業日報!$A:$A,参加者名簿!K$1)+SUMIFS(作業日報!$G:$G,作業日報!$F:$F,$A7,作業日報!$I:$I,"○",作業日報!$A:$A,参加者名簿!K$1)</f>
        <v>0</v>
      </c>
      <c r="L7" s="160">
        <f>SUMIFS(作業日報!$C:$C,作業日報!$B:$B,$A7,作業日報!$E:$E,"○",作業日報!$A:$A,参加者名簿!L$1)+SUMIFS(作業日報!$G:$G,作業日報!$F:$F,$A7,作業日報!$I:$I,"○",作業日報!$A:$A,参加者名簿!L$1)</f>
        <v>0</v>
      </c>
      <c r="M7" s="160">
        <f>SUMIFS(作業日報!$C:$C,作業日報!$B:$B,$A7,作業日報!$E:$E,"○",作業日報!$A:$A,参加者名簿!M$1)+SUMIFS(作業日報!$G:$G,作業日報!$F:$F,$A7,作業日報!$I:$I,"○",作業日報!$A:$A,参加者名簿!M$1)</f>
        <v>0</v>
      </c>
      <c r="N7" s="160">
        <f>SUMIFS(作業日報!$C:$C,作業日報!$B:$B,$A7,作業日報!$E:$E,"○",作業日報!$A:$A,参加者名簿!N$1)+SUMIFS(作業日報!$G:$G,作業日報!$F:$F,$A7,作業日報!$I:$I,"○",作業日報!$A:$A,参加者名簿!N$1)</f>
        <v>0</v>
      </c>
      <c r="O7" s="160">
        <f>SUMIFS(作業日報!$C:$C,作業日報!$B:$B,$A7,作業日報!$E:$E,"○",作業日報!$A:$A,参加者名簿!O$1)+SUMIFS(作業日報!$G:$G,作業日報!$F:$F,$A7,作業日報!$I:$I,"○",作業日報!$A:$A,参加者名簿!O$1)</f>
        <v>0</v>
      </c>
      <c r="P7" s="160">
        <f>SUMIFS(作業日報!$C:$C,作業日報!$B:$B,$A7,作業日報!$E:$E,"○",作業日報!$A:$A,参加者名簿!P$1)+SUMIFS(作業日報!$G:$G,作業日報!$F:$F,$A7,作業日報!$I:$I,"○",作業日報!$A:$A,参加者名簿!P$1)</f>
        <v>0</v>
      </c>
      <c r="Q7" s="160">
        <f>SUMIFS(作業日報!$C:$C,作業日報!$B:$B,$A7,作業日報!$E:$E,"○",作業日報!$A:$A,参加者名簿!Q$1)+SUMIFS(作業日報!$G:$G,作業日報!$F:$F,$A7,作業日報!$I:$I,"○",作業日報!$A:$A,参加者名簿!Q$1)</f>
        <v>0</v>
      </c>
      <c r="R7" s="160">
        <f>SUMIFS(作業日報!$C:$C,作業日報!$B:$B,$A7,作業日報!$E:$E,"○",作業日報!$A:$A,参加者名簿!R$1)+SUMIFS(作業日報!$G:$G,作業日報!$F:$F,$A7,作業日報!$I:$I,"○",作業日報!$A:$A,参加者名簿!R$1)</f>
        <v>0</v>
      </c>
      <c r="S7" s="160">
        <f>SUMIFS(作業日報!$C:$C,作業日報!$B:$B,$A7,作業日報!$E:$E,"○",作業日報!$A:$A,参加者名簿!S$1)+SUMIFS(作業日報!$G:$G,作業日報!$F:$F,$A7,作業日報!$I:$I,"○",作業日報!$A:$A,参加者名簿!S$1)</f>
        <v>0</v>
      </c>
      <c r="T7" s="160">
        <f>SUMIFS(作業日報!$C:$C,作業日報!$B:$B,$A7,作業日報!$E:$E,"○",作業日報!$A:$A,参加者名簿!T$1)+SUMIFS(作業日報!$G:$G,作業日報!$F:$F,$A7,作業日報!$I:$I,"○",作業日報!$A:$A,参加者名簿!T$1)</f>
        <v>0</v>
      </c>
      <c r="U7" s="160">
        <f>SUMIFS(作業日報!$C:$C,作業日報!$B:$B,$A7,作業日報!$E:$E,"○",作業日報!$A:$A,参加者名簿!U$1)+SUMIFS(作業日報!$G:$G,作業日報!$F:$F,$A7,作業日報!$I:$I,"○",作業日報!$A:$A,参加者名簿!U$1)</f>
        <v>0</v>
      </c>
      <c r="V7" s="160">
        <f>SUMIFS(作業日報!$C:$C,作業日報!$B:$B,$A7,作業日報!$E:$E,"○",作業日報!$A:$A,参加者名簿!V$1)+SUMIFS(作業日報!$G:$G,作業日報!$F:$F,$A7,作業日報!$I:$I,"○",作業日報!$A:$A,参加者名簿!V$1)</f>
        <v>0</v>
      </c>
      <c r="W7" s="160">
        <f>SUMIFS(作業日報!$C:$C,作業日報!$B:$B,$A7,作業日報!$E:$E,"○",作業日報!$A:$A,参加者名簿!W$1)+SUMIFS(作業日報!$G:$G,作業日報!$F:$F,$A7,作業日報!$I:$I,"○",作業日報!$A:$A,参加者名簿!W$1)</f>
        <v>0</v>
      </c>
      <c r="X7" s="160">
        <f>SUMIFS(作業日報!$C:$C,作業日報!$B:$B,$A7,作業日報!$E:$E,"○",作業日報!$A:$A,参加者名簿!X$1)+SUMIFS(作業日報!$G:$G,作業日報!$F:$F,$A7,作業日報!$I:$I,"○",作業日報!$A:$A,参加者名簿!X$1)</f>
        <v>0</v>
      </c>
      <c r="Y7" s="160">
        <f>SUMIFS(作業日報!$C:$C,作業日報!$B:$B,$A7,作業日報!$E:$E,"○",作業日報!$A:$A,参加者名簿!Y$1)+SUMIFS(作業日報!$G:$G,作業日報!$F:$F,$A7,作業日報!$I:$I,"○",作業日報!$A:$A,参加者名簿!Y$1)</f>
        <v>0</v>
      </c>
      <c r="Z7" s="160">
        <f>SUMIFS(作業日報!$C:$C,作業日報!$B:$B,$A7,作業日報!$E:$E,"○",作業日報!$A:$A,参加者名簿!Z$1)+SUMIFS(作業日報!$G:$G,作業日報!$F:$F,$A7,作業日報!$I:$I,"○",作業日報!$A:$A,参加者名簿!Z$1)</f>
        <v>0</v>
      </c>
      <c r="AA7" s="160">
        <f>SUMIFS(作業日報!$C:$C,作業日報!$B:$B,$A7,作業日報!$E:$E,"○",作業日報!$A:$A,参加者名簿!AA$1)+SUMIFS(作業日報!$G:$G,作業日報!$F:$F,$A7,作業日報!$I:$I,"○",作業日報!$A:$A,参加者名簿!AA$1)</f>
        <v>0</v>
      </c>
      <c r="AB7" s="160">
        <f>SUMIFS(作業日報!$C:$C,作業日報!$B:$B,$A7,作業日報!$E:$E,"○",作業日報!$A:$A,参加者名簿!AB$1)+SUMIFS(作業日報!$G:$G,作業日報!$F:$F,$A7,作業日報!$I:$I,"○",作業日報!$A:$A,参加者名簿!AB$1)</f>
        <v>0</v>
      </c>
      <c r="AC7" s="160">
        <f>SUMIFS(作業日報!$C:$C,作業日報!$B:$B,$A7,作業日報!$E:$E,"○",作業日報!$A:$A,参加者名簿!AC$1)+SUMIFS(作業日報!$G:$G,作業日報!$F:$F,$A7,作業日報!$I:$I,"○",作業日報!$A:$A,参加者名簿!AC$1)</f>
        <v>0</v>
      </c>
      <c r="AD7" s="160">
        <f>SUMIFS(作業日報!$C:$C,作業日報!$B:$B,$A7,作業日報!$E:$E,"○",作業日報!$A:$A,参加者名簿!AD$1)+SUMIFS(作業日報!$G:$G,作業日報!$F:$F,$A7,作業日報!$I:$I,"○",作業日報!$A:$A,参加者名簿!AD$1)</f>
        <v>0</v>
      </c>
      <c r="AE7" s="160">
        <f>SUMIFS(作業日報!$C:$C,作業日報!$B:$B,$A7,作業日報!$E:$E,"○",作業日報!$A:$A,参加者名簿!AE$1)+SUMIFS(作業日報!$G:$G,作業日報!$F:$F,$A7,作業日報!$I:$I,"○",作業日報!$A:$A,参加者名簿!AE$1)</f>
        <v>0</v>
      </c>
      <c r="AF7" s="160">
        <f>SUMIFS(作業日報!$C:$C,作業日報!$B:$B,$A7,作業日報!$E:$E,"○",作業日報!$A:$A,参加者名簿!AF$1)+SUMIFS(作業日報!$G:$G,作業日報!$F:$F,$A7,作業日報!$I:$I,"○",作業日報!$A:$A,参加者名簿!AF$1)</f>
        <v>0</v>
      </c>
      <c r="AG7" s="160">
        <f>SUMIFS(作業日報!$C:$C,作業日報!$B:$B,$A7,作業日報!$E:$E,"○",作業日報!$A:$A,参加者名簿!AG$1)+SUMIFS(作業日報!$G:$G,作業日報!$F:$F,$A7,作業日報!$I:$I,"○",作業日報!$A:$A,参加者名簿!AG$1)</f>
        <v>0</v>
      </c>
      <c r="AH7" s="160">
        <f>SUMIFS(作業日報!$C:$C,作業日報!$B:$B,$A7,作業日報!$E:$E,"○",作業日報!$A:$A,参加者名簿!AH$1)+SUMIFS(作業日報!$G:$G,作業日報!$F:$F,$A7,作業日報!$I:$I,"○",作業日報!$A:$A,参加者名簿!AH$1)</f>
        <v>0</v>
      </c>
      <c r="AI7" s="160">
        <f>SUMIFS(作業日報!$C:$C,作業日報!$B:$B,$A7,作業日報!$E:$E,"○",作業日報!$A:$A,参加者名簿!AI$1)+SUMIFS(作業日報!$G:$G,作業日報!$F:$F,$A7,作業日報!$I:$I,"○",作業日報!$A:$A,参加者名簿!AI$1)</f>
        <v>0</v>
      </c>
      <c r="AJ7" s="160">
        <f>SUMIFS(作業日報!$C:$C,作業日報!$B:$B,$A7,作業日報!$E:$E,"○",作業日報!$A:$A,参加者名簿!AJ$1)+SUMIFS(作業日報!$G:$G,作業日報!$F:$F,$A7,作業日報!$I:$I,"○",作業日報!$A:$A,参加者名簿!AJ$1)</f>
        <v>0</v>
      </c>
      <c r="AK7" s="160">
        <f>SUMIFS(作業日報!$C:$C,作業日報!$B:$B,$A7,作業日報!$E:$E,"○",作業日報!$A:$A,参加者名簿!AK$1)+SUMIFS(作業日報!$G:$G,作業日報!$F:$F,$A7,作業日報!$I:$I,"○",作業日報!$A:$A,参加者名簿!AK$1)</f>
        <v>0</v>
      </c>
      <c r="AL7" s="160">
        <f>SUMIFS(作業日報!$C:$C,作業日報!$B:$B,$A7,作業日報!$E:$E,"○",作業日報!$A:$A,参加者名簿!AL$1)+SUMIFS(作業日報!$G:$G,作業日報!$F:$F,$A7,作業日報!$I:$I,"○",作業日報!$A:$A,参加者名簿!AL$1)</f>
        <v>0</v>
      </c>
      <c r="AM7" s="160">
        <f>SUMIFS(作業日報!$C:$C,作業日報!$B:$B,$A7,作業日報!$E:$E,"○",作業日報!$A:$A,参加者名簿!AM$1)+SUMIFS(作業日報!$G:$G,作業日報!$F:$F,$A7,作業日報!$I:$I,"○",作業日報!$A:$A,参加者名簿!AM$1)</f>
        <v>0</v>
      </c>
      <c r="AN7" s="160">
        <f>SUMIFS(作業日報!$C:$C,作業日報!$B:$B,$A7,作業日報!$E:$E,"○",作業日報!$A:$A,参加者名簿!AN$1)+SUMIFS(作業日報!$G:$G,作業日報!$F:$F,$A7,作業日報!$I:$I,"○",作業日報!$A:$A,参加者名簿!AN$1)</f>
        <v>0</v>
      </c>
      <c r="AO7" s="160">
        <f>SUMIFS(作業日報!$C:$C,作業日報!$B:$B,$A7,作業日報!$E:$E,"○",作業日報!$A:$A,参加者名簿!AO$1)+SUMIFS(作業日報!$G:$G,作業日報!$F:$F,$A7,作業日報!$I:$I,"○",作業日報!$A:$A,参加者名簿!AO$1)</f>
        <v>0</v>
      </c>
      <c r="AP7" s="160">
        <f>SUMIFS(作業日報!$C:$C,作業日報!$B:$B,$A7,作業日報!$E:$E,"○",作業日報!$A:$A,参加者名簿!AP$1)+SUMIFS(作業日報!$G:$G,作業日報!$F:$F,$A7,作業日報!$I:$I,"○",作業日報!$A:$A,参加者名簿!AP$1)</f>
        <v>0</v>
      </c>
      <c r="AQ7" s="160">
        <f>SUMIFS(作業日報!$C:$C,作業日報!$B:$B,$A7,作業日報!$E:$E,"○",作業日報!$A:$A,参加者名簿!AQ$1)+SUMIFS(作業日報!$G:$G,作業日報!$F:$F,$A7,作業日報!$I:$I,"○",作業日報!$A:$A,参加者名簿!AQ$1)</f>
        <v>0</v>
      </c>
      <c r="AR7" s="160">
        <f>SUMIFS(作業日報!$C:$C,作業日報!$B:$B,$A7,作業日報!$E:$E,"○",作業日報!$A:$A,参加者名簿!AR$1)+SUMIFS(作業日報!$G:$G,作業日報!$F:$F,$A7,作業日報!$I:$I,"○",作業日報!$A:$A,参加者名簿!AR$1)</f>
        <v>0</v>
      </c>
      <c r="AS7" s="160">
        <f>SUMIFS(作業日報!$C:$C,作業日報!$B:$B,$A7,作業日報!$E:$E,"○",作業日報!$A:$A,参加者名簿!AS$1)+SUMIFS(作業日報!$G:$G,作業日報!$F:$F,$A7,作業日報!$I:$I,"○",作業日報!$A:$A,参加者名簿!AS$1)</f>
        <v>0</v>
      </c>
      <c r="AT7" s="160">
        <f>SUMIFS(作業日報!$C:$C,作業日報!$B:$B,$A7,作業日報!$E:$E,"○",作業日報!$A:$A,参加者名簿!AT$1)+SUMIFS(作業日報!$G:$G,作業日報!$F:$F,$A7,作業日報!$I:$I,"○",作業日報!$A:$A,参加者名簿!AT$1)</f>
        <v>0</v>
      </c>
      <c r="AU7" s="160">
        <f>SUMIFS(作業日報!$C:$C,作業日報!$B:$B,$A7,作業日報!$E:$E,"○",作業日報!$A:$A,参加者名簿!AU$1)+SUMIFS(作業日報!$G:$G,作業日報!$F:$F,$A7,作業日報!$I:$I,"○",作業日報!$A:$A,参加者名簿!AU$1)</f>
        <v>0</v>
      </c>
      <c r="AV7" s="160">
        <f>SUMIFS(作業日報!$C:$C,作業日報!$B:$B,$A7,作業日報!$E:$E,"○",作業日報!$A:$A,参加者名簿!AV$1)+SUMIFS(作業日報!$G:$G,作業日報!$F:$F,$A7,作業日報!$I:$I,"○",作業日報!$A:$A,参加者名簿!AV$1)</f>
        <v>0</v>
      </c>
      <c r="AW7" s="160">
        <f>SUMIFS(作業日報!$C:$C,作業日報!$B:$B,$A7,作業日報!$E:$E,"○",作業日報!$A:$A,参加者名簿!AW$1)+SUMIFS(作業日報!$G:$G,作業日報!$F:$F,$A7,作業日報!$I:$I,"○",作業日報!$A:$A,参加者名簿!AW$1)</f>
        <v>0</v>
      </c>
      <c r="AX7" s="160">
        <f>SUMIFS(作業日報!$C:$C,作業日報!$B:$B,$A7,作業日報!$E:$E,"○",作業日報!$A:$A,参加者名簿!AX$1)+SUMIFS(作業日報!$G:$G,作業日報!$F:$F,$A7,作業日報!$I:$I,"○",作業日報!$A:$A,参加者名簿!AX$1)</f>
        <v>0</v>
      </c>
      <c r="AY7" s="160">
        <f>SUMIFS(作業日報!$C:$C,作業日報!$B:$B,$A7,作業日報!$E:$E,"○",作業日報!$A:$A,参加者名簿!AY$1)+SUMIFS(作業日報!$G:$G,作業日報!$F:$F,$A7,作業日報!$I:$I,"○",作業日報!$A:$A,参加者名簿!AY$1)</f>
        <v>0</v>
      </c>
      <c r="AZ7" s="160">
        <f>SUMIFS(作業日報!$C:$C,作業日報!$B:$B,$A7,作業日報!$E:$E,"○",作業日報!$A:$A,参加者名簿!AZ$1)+SUMIFS(作業日報!$G:$G,作業日報!$F:$F,$A7,作業日報!$I:$I,"○",作業日報!$A:$A,参加者名簿!AZ$1)</f>
        <v>0</v>
      </c>
      <c r="BA7" s="160">
        <f>SUMIFS(作業日報!$C:$C,作業日報!$B:$B,$A7,作業日報!$E:$E,"○",作業日報!$A:$A,参加者名簿!BA$1)+SUMIFS(作業日報!$G:$G,作業日報!$F:$F,$A7,作業日報!$I:$I,"○",作業日報!$A:$A,参加者名簿!BA$1)</f>
        <v>0</v>
      </c>
      <c r="BB7" s="160">
        <f>SUMIFS(作業日報!$C:$C,作業日報!$B:$B,$A7,作業日報!$E:$E,"○",作業日報!$A:$A,参加者名簿!BB$1)+SUMIFS(作業日報!$G:$G,作業日報!$F:$F,$A7,作業日報!$I:$I,"○",作業日報!$A:$A,参加者名簿!BB$1)</f>
        <v>0</v>
      </c>
      <c r="BC7" s="160">
        <f>SUMIFS(作業日報!$C:$C,作業日報!$B:$B,$A7,作業日報!$E:$E,"○",作業日報!$A:$A,参加者名簿!BC$1)+SUMIFS(作業日報!$G:$G,作業日報!$F:$F,$A7,作業日報!$I:$I,"○",作業日報!$A:$A,参加者名簿!BC$1)</f>
        <v>0</v>
      </c>
      <c r="BD7" s="160">
        <f>SUMIFS(作業日報!$C:$C,作業日報!$B:$B,$A7,作業日報!$E:$E,"○",作業日報!$A:$A,参加者名簿!BD$1)+SUMIFS(作業日報!$G:$G,作業日報!$F:$F,$A7,作業日報!$I:$I,"○",作業日報!$A:$A,参加者名簿!BD$1)</f>
        <v>0</v>
      </c>
      <c r="BE7" s="160">
        <f>SUMIFS(作業日報!$C:$C,作業日報!$B:$B,$A7,作業日報!$E:$E,"○",作業日報!$A:$A,参加者名簿!BE$1)+SUMIFS(作業日報!$G:$G,作業日報!$F:$F,$A7,作業日報!$I:$I,"○",作業日報!$A:$A,参加者名簿!BE$1)</f>
        <v>0</v>
      </c>
      <c r="BF7" s="160">
        <f>SUMIFS(作業日報!$C:$C,作業日報!$B:$B,$A7,作業日報!$E:$E,"○",作業日報!$A:$A,参加者名簿!BF$1)+SUMIFS(作業日報!$G:$G,作業日報!$F:$F,$A7,作業日報!$I:$I,"○",作業日報!$A:$A,参加者名簿!BF$1)</f>
        <v>0</v>
      </c>
      <c r="BG7" s="160">
        <f>SUMIFS(作業日報!$C:$C,作業日報!$B:$B,$A7,作業日報!$E:$E,"○",作業日報!$A:$A,参加者名簿!BG$1)+SUMIFS(作業日報!$G:$G,作業日報!$F:$F,$A7,作業日報!$I:$I,"○",作業日報!$A:$A,参加者名簿!BG$1)</f>
        <v>0</v>
      </c>
      <c r="BH7" s="160">
        <f>SUMIFS(作業日報!$C:$C,作業日報!$B:$B,$A7,作業日報!$E:$E,"○",作業日報!$A:$A,参加者名簿!BH$1)+SUMIFS(作業日報!$G:$G,作業日報!$F:$F,$A7,作業日報!$I:$I,"○",作業日報!$A:$A,参加者名簿!BH$1)</f>
        <v>0</v>
      </c>
      <c r="BI7" s="160">
        <f>SUMIFS(作業日報!$C:$C,作業日報!$B:$B,$A7,作業日報!$E:$E,"○",作業日報!$A:$A,参加者名簿!BI$1)+SUMIFS(作業日報!$G:$G,作業日報!$F:$F,$A7,作業日報!$I:$I,"○",作業日報!$A:$A,参加者名簿!BI$1)</f>
        <v>0</v>
      </c>
      <c r="BJ7" s="160">
        <f>SUMIFS(作業日報!$C:$C,作業日報!$B:$B,$A7,作業日報!$E:$E,"○",作業日報!$A:$A,参加者名簿!BJ$1)+SUMIFS(作業日報!$G:$G,作業日報!$F:$F,$A7,作業日報!$I:$I,"○",作業日報!$A:$A,参加者名簿!BJ$1)</f>
        <v>0</v>
      </c>
      <c r="BK7" s="160">
        <f>SUMIFS(作業日報!$C:$C,作業日報!$B:$B,$A7,作業日報!$E:$E,"○",作業日報!$A:$A,参加者名簿!BK$1)+SUMIFS(作業日報!$G:$G,作業日報!$F:$F,$A7,作業日報!$I:$I,"○",作業日報!$A:$A,参加者名簿!BK$1)</f>
        <v>0</v>
      </c>
      <c r="BL7" s="160">
        <f>SUMIFS(作業日報!$C:$C,作業日報!$B:$B,$A7,作業日報!$E:$E,"○",作業日報!$A:$A,参加者名簿!BL$1)+SUMIFS(作業日報!$G:$G,作業日報!$F:$F,$A7,作業日報!$I:$I,"○",作業日報!$A:$A,参加者名簿!BL$1)</f>
        <v>0</v>
      </c>
    </row>
    <row r="8" spans="1:64">
      <c r="A8" s="176"/>
      <c r="B8" s="177"/>
      <c r="C8" s="178"/>
      <c r="D8" s="120">
        <f t="shared" si="0"/>
        <v>0</v>
      </c>
      <c r="E8" s="159">
        <f>SUMIFS(作業日報!$C:$C,作業日報!$B:$B,$A8,作業日報!$E:$E,"○",作業日報!$A:$A,参加者名簿!E$1)+SUMIFS(作業日報!$G:$G,作業日報!$F:$F,$A8,作業日報!$I:$I,"○",作業日報!$A:$A,参加者名簿!E$1)</f>
        <v>0</v>
      </c>
      <c r="F8" s="160">
        <f>SUMIFS(作業日報!$C:$C,作業日報!$B:$B,$A8,作業日報!$E:$E,"○",作業日報!$A:$A,参加者名簿!F$1)+SUMIFS(作業日報!$G:$G,作業日報!$F:$F,$A8,作業日報!$I:$I,"○",作業日報!$A:$A,参加者名簿!F$1)</f>
        <v>0</v>
      </c>
      <c r="G8" s="160">
        <f>SUMIFS(作業日報!$C:$C,作業日報!$B:$B,$A8,作業日報!$E:$E,"○",作業日報!$A:$A,参加者名簿!G$1)+SUMIFS(作業日報!$G:$G,作業日報!$F:$F,$A8,作業日報!$I:$I,"○",作業日報!$A:$A,参加者名簿!G$1)</f>
        <v>0</v>
      </c>
      <c r="H8" s="160">
        <f>SUMIFS(作業日報!$C:$C,作業日報!$B:$B,$A8,作業日報!$E:$E,"○",作業日報!$A:$A,参加者名簿!H$1)+SUMIFS(作業日報!$G:$G,作業日報!$F:$F,$A8,作業日報!$I:$I,"○",作業日報!$A:$A,参加者名簿!H$1)</f>
        <v>0</v>
      </c>
      <c r="I8" s="160">
        <f>SUMIFS(作業日報!$C:$C,作業日報!$B:$B,$A8,作業日報!$E:$E,"○",作業日報!$A:$A,参加者名簿!I$1)+SUMIFS(作業日報!$G:$G,作業日報!$F:$F,$A8,作業日報!$I:$I,"○",作業日報!$A:$A,参加者名簿!I$1)</f>
        <v>0</v>
      </c>
      <c r="J8" s="160">
        <f>SUMIFS(作業日報!$C:$C,作業日報!$B:$B,$A8,作業日報!$E:$E,"○",作業日報!$A:$A,参加者名簿!J$1)+SUMIFS(作業日報!$G:$G,作業日報!$F:$F,$A8,作業日報!$I:$I,"○",作業日報!$A:$A,参加者名簿!J$1)</f>
        <v>0</v>
      </c>
      <c r="K8" s="160">
        <f>SUMIFS(作業日報!$C:$C,作業日報!$B:$B,$A8,作業日報!$E:$E,"○",作業日報!$A:$A,参加者名簿!K$1)+SUMIFS(作業日報!$G:$G,作業日報!$F:$F,$A8,作業日報!$I:$I,"○",作業日報!$A:$A,参加者名簿!K$1)</f>
        <v>0</v>
      </c>
      <c r="L8" s="160">
        <f>SUMIFS(作業日報!$C:$C,作業日報!$B:$B,$A8,作業日報!$E:$E,"○",作業日報!$A:$A,参加者名簿!L$1)+SUMIFS(作業日報!$G:$G,作業日報!$F:$F,$A8,作業日報!$I:$I,"○",作業日報!$A:$A,参加者名簿!L$1)</f>
        <v>0</v>
      </c>
      <c r="M8" s="160">
        <f>SUMIFS(作業日報!$C:$C,作業日報!$B:$B,$A8,作業日報!$E:$E,"○",作業日報!$A:$A,参加者名簿!M$1)+SUMIFS(作業日報!$G:$G,作業日報!$F:$F,$A8,作業日報!$I:$I,"○",作業日報!$A:$A,参加者名簿!M$1)</f>
        <v>0</v>
      </c>
      <c r="N8" s="160">
        <f>SUMIFS(作業日報!$C:$C,作業日報!$B:$B,$A8,作業日報!$E:$E,"○",作業日報!$A:$A,参加者名簿!N$1)+SUMIFS(作業日報!$G:$G,作業日報!$F:$F,$A8,作業日報!$I:$I,"○",作業日報!$A:$A,参加者名簿!N$1)</f>
        <v>0</v>
      </c>
      <c r="O8" s="160">
        <f>SUMIFS(作業日報!$C:$C,作業日報!$B:$B,$A8,作業日報!$E:$E,"○",作業日報!$A:$A,参加者名簿!O$1)+SUMIFS(作業日報!$G:$G,作業日報!$F:$F,$A8,作業日報!$I:$I,"○",作業日報!$A:$A,参加者名簿!O$1)</f>
        <v>0</v>
      </c>
      <c r="P8" s="160">
        <f>SUMIFS(作業日報!$C:$C,作業日報!$B:$B,$A8,作業日報!$E:$E,"○",作業日報!$A:$A,参加者名簿!P$1)+SUMIFS(作業日報!$G:$G,作業日報!$F:$F,$A8,作業日報!$I:$I,"○",作業日報!$A:$A,参加者名簿!P$1)</f>
        <v>0</v>
      </c>
      <c r="Q8" s="160">
        <f>SUMIFS(作業日報!$C:$C,作業日報!$B:$B,$A8,作業日報!$E:$E,"○",作業日報!$A:$A,参加者名簿!Q$1)+SUMIFS(作業日報!$G:$G,作業日報!$F:$F,$A8,作業日報!$I:$I,"○",作業日報!$A:$A,参加者名簿!Q$1)</f>
        <v>0</v>
      </c>
      <c r="R8" s="160">
        <f>SUMIFS(作業日報!$C:$C,作業日報!$B:$B,$A8,作業日報!$E:$E,"○",作業日報!$A:$A,参加者名簿!R$1)+SUMIFS(作業日報!$G:$G,作業日報!$F:$F,$A8,作業日報!$I:$I,"○",作業日報!$A:$A,参加者名簿!R$1)</f>
        <v>0</v>
      </c>
      <c r="S8" s="160">
        <f>SUMIFS(作業日報!$C:$C,作業日報!$B:$B,$A8,作業日報!$E:$E,"○",作業日報!$A:$A,参加者名簿!S$1)+SUMIFS(作業日報!$G:$G,作業日報!$F:$F,$A8,作業日報!$I:$I,"○",作業日報!$A:$A,参加者名簿!S$1)</f>
        <v>0</v>
      </c>
      <c r="T8" s="160">
        <f>SUMIFS(作業日報!$C:$C,作業日報!$B:$B,$A8,作業日報!$E:$E,"○",作業日報!$A:$A,参加者名簿!T$1)+SUMIFS(作業日報!$G:$G,作業日報!$F:$F,$A8,作業日報!$I:$I,"○",作業日報!$A:$A,参加者名簿!T$1)</f>
        <v>0</v>
      </c>
      <c r="U8" s="160">
        <f>SUMIFS(作業日報!$C:$C,作業日報!$B:$B,$A8,作業日報!$E:$E,"○",作業日報!$A:$A,参加者名簿!U$1)+SUMIFS(作業日報!$G:$G,作業日報!$F:$F,$A8,作業日報!$I:$I,"○",作業日報!$A:$A,参加者名簿!U$1)</f>
        <v>0</v>
      </c>
      <c r="V8" s="160">
        <f>SUMIFS(作業日報!$C:$C,作業日報!$B:$B,$A8,作業日報!$E:$E,"○",作業日報!$A:$A,参加者名簿!V$1)+SUMIFS(作業日報!$G:$G,作業日報!$F:$F,$A8,作業日報!$I:$I,"○",作業日報!$A:$A,参加者名簿!V$1)</f>
        <v>0</v>
      </c>
      <c r="W8" s="160">
        <f>SUMIFS(作業日報!$C:$C,作業日報!$B:$B,$A8,作業日報!$E:$E,"○",作業日報!$A:$A,参加者名簿!W$1)+SUMIFS(作業日報!$G:$G,作業日報!$F:$F,$A8,作業日報!$I:$I,"○",作業日報!$A:$A,参加者名簿!W$1)</f>
        <v>0</v>
      </c>
      <c r="X8" s="160">
        <f>SUMIFS(作業日報!$C:$C,作業日報!$B:$B,$A8,作業日報!$E:$E,"○",作業日報!$A:$A,参加者名簿!X$1)+SUMIFS(作業日報!$G:$G,作業日報!$F:$F,$A8,作業日報!$I:$I,"○",作業日報!$A:$A,参加者名簿!X$1)</f>
        <v>0</v>
      </c>
      <c r="Y8" s="160">
        <f>SUMIFS(作業日報!$C:$C,作業日報!$B:$B,$A8,作業日報!$E:$E,"○",作業日報!$A:$A,参加者名簿!Y$1)+SUMIFS(作業日報!$G:$G,作業日報!$F:$F,$A8,作業日報!$I:$I,"○",作業日報!$A:$A,参加者名簿!Y$1)</f>
        <v>0</v>
      </c>
      <c r="Z8" s="160">
        <f>SUMIFS(作業日報!$C:$C,作業日報!$B:$B,$A8,作業日報!$E:$E,"○",作業日報!$A:$A,参加者名簿!Z$1)+SUMIFS(作業日報!$G:$G,作業日報!$F:$F,$A8,作業日報!$I:$I,"○",作業日報!$A:$A,参加者名簿!Z$1)</f>
        <v>0</v>
      </c>
      <c r="AA8" s="160">
        <f>SUMIFS(作業日報!$C:$C,作業日報!$B:$B,$A8,作業日報!$E:$E,"○",作業日報!$A:$A,参加者名簿!AA$1)+SUMIFS(作業日報!$G:$G,作業日報!$F:$F,$A8,作業日報!$I:$I,"○",作業日報!$A:$A,参加者名簿!AA$1)</f>
        <v>0</v>
      </c>
      <c r="AB8" s="160">
        <f>SUMIFS(作業日報!$C:$C,作業日報!$B:$B,$A8,作業日報!$E:$E,"○",作業日報!$A:$A,参加者名簿!AB$1)+SUMIFS(作業日報!$G:$G,作業日報!$F:$F,$A8,作業日報!$I:$I,"○",作業日報!$A:$A,参加者名簿!AB$1)</f>
        <v>0</v>
      </c>
      <c r="AC8" s="160">
        <f>SUMIFS(作業日報!$C:$C,作業日報!$B:$B,$A8,作業日報!$E:$E,"○",作業日報!$A:$A,参加者名簿!AC$1)+SUMIFS(作業日報!$G:$G,作業日報!$F:$F,$A8,作業日報!$I:$I,"○",作業日報!$A:$A,参加者名簿!AC$1)</f>
        <v>0</v>
      </c>
      <c r="AD8" s="160">
        <f>SUMIFS(作業日報!$C:$C,作業日報!$B:$B,$A8,作業日報!$E:$E,"○",作業日報!$A:$A,参加者名簿!AD$1)+SUMIFS(作業日報!$G:$G,作業日報!$F:$F,$A8,作業日報!$I:$I,"○",作業日報!$A:$A,参加者名簿!AD$1)</f>
        <v>0</v>
      </c>
      <c r="AE8" s="160">
        <f>SUMIFS(作業日報!$C:$C,作業日報!$B:$B,$A8,作業日報!$E:$E,"○",作業日報!$A:$A,参加者名簿!AE$1)+SUMIFS(作業日報!$G:$G,作業日報!$F:$F,$A8,作業日報!$I:$I,"○",作業日報!$A:$A,参加者名簿!AE$1)</f>
        <v>0</v>
      </c>
      <c r="AF8" s="160">
        <f>SUMIFS(作業日報!$C:$C,作業日報!$B:$B,$A8,作業日報!$E:$E,"○",作業日報!$A:$A,参加者名簿!AF$1)+SUMIFS(作業日報!$G:$G,作業日報!$F:$F,$A8,作業日報!$I:$I,"○",作業日報!$A:$A,参加者名簿!AF$1)</f>
        <v>0</v>
      </c>
      <c r="AG8" s="160">
        <f>SUMIFS(作業日報!$C:$C,作業日報!$B:$B,$A8,作業日報!$E:$E,"○",作業日報!$A:$A,参加者名簿!AG$1)+SUMIFS(作業日報!$G:$G,作業日報!$F:$F,$A8,作業日報!$I:$I,"○",作業日報!$A:$A,参加者名簿!AG$1)</f>
        <v>0</v>
      </c>
      <c r="AH8" s="160">
        <f>SUMIFS(作業日報!$C:$C,作業日報!$B:$B,$A8,作業日報!$E:$E,"○",作業日報!$A:$A,参加者名簿!AH$1)+SUMIFS(作業日報!$G:$G,作業日報!$F:$F,$A8,作業日報!$I:$I,"○",作業日報!$A:$A,参加者名簿!AH$1)</f>
        <v>0</v>
      </c>
      <c r="AI8" s="160">
        <f>SUMIFS(作業日報!$C:$C,作業日報!$B:$B,$A8,作業日報!$E:$E,"○",作業日報!$A:$A,参加者名簿!AI$1)+SUMIFS(作業日報!$G:$G,作業日報!$F:$F,$A8,作業日報!$I:$I,"○",作業日報!$A:$A,参加者名簿!AI$1)</f>
        <v>0</v>
      </c>
      <c r="AJ8" s="160">
        <f>SUMIFS(作業日報!$C:$C,作業日報!$B:$B,$A8,作業日報!$E:$E,"○",作業日報!$A:$A,参加者名簿!AJ$1)+SUMIFS(作業日報!$G:$G,作業日報!$F:$F,$A8,作業日報!$I:$I,"○",作業日報!$A:$A,参加者名簿!AJ$1)</f>
        <v>0</v>
      </c>
      <c r="AK8" s="160">
        <f>SUMIFS(作業日報!$C:$C,作業日報!$B:$B,$A8,作業日報!$E:$E,"○",作業日報!$A:$A,参加者名簿!AK$1)+SUMIFS(作業日報!$G:$G,作業日報!$F:$F,$A8,作業日報!$I:$I,"○",作業日報!$A:$A,参加者名簿!AK$1)</f>
        <v>0</v>
      </c>
      <c r="AL8" s="160">
        <f>SUMIFS(作業日報!$C:$C,作業日報!$B:$B,$A8,作業日報!$E:$E,"○",作業日報!$A:$A,参加者名簿!AL$1)+SUMIFS(作業日報!$G:$G,作業日報!$F:$F,$A8,作業日報!$I:$I,"○",作業日報!$A:$A,参加者名簿!AL$1)</f>
        <v>0</v>
      </c>
      <c r="AM8" s="160">
        <f>SUMIFS(作業日報!$C:$C,作業日報!$B:$B,$A8,作業日報!$E:$E,"○",作業日報!$A:$A,参加者名簿!AM$1)+SUMIFS(作業日報!$G:$G,作業日報!$F:$F,$A8,作業日報!$I:$I,"○",作業日報!$A:$A,参加者名簿!AM$1)</f>
        <v>0</v>
      </c>
      <c r="AN8" s="160">
        <f>SUMIFS(作業日報!$C:$C,作業日報!$B:$B,$A8,作業日報!$E:$E,"○",作業日報!$A:$A,参加者名簿!AN$1)+SUMIFS(作業日報!$G:$G,作業日報!$F:$F,$A8,作業日報!$I:$I,"○",作業日報!$A:$A,参加者名簿!AN$1)</f>
        <v>0</v>
      </c>
      <c r="AO8" s="160">
        <f>SUMIFS(作業日報!$C:$C,作業日報!$B:$B,$A8,作業日報!$E:$E,"○",作業日報!$A:$A,参加者名簿!AO$1)+SUMIFS(作業日報!$G:$G,作業日報!$F:$F,$A8,作業日報!$I:$I,"○",作業日報!$A:$A,参加者名簿!AO$1)</f>
        <v>0</v>
      </c>
      <c r="AP8" s="160">
        <f>SUMIFS(作業日報!$C:$C,作業日報!$B:$B,$A8,作業日報!$E:$E,"○",作業日報!$A:$A,参加者名簿!AP$1)+SUMIFS(作業日報!$G:$G,作業日報!$F:$F,$A8,作業日報!$I:$I,"○",作業日報!$A:$A,参加者名簿!AP$1)</f>
        <v>0</v>
      </c>
      <c r="AQ8" s="160">
        <f>SUMIFS(作業日報!$C:$C,作業日報!$B:$B,$A8,作業日報!$E:$E,"○",作業日報!$A:$A,参加者名簿!AQ$1)+SUMIFS(作業日報!$G:$G,作業日報!$F:$F,$A8,作業日報!$I:$I,"○",作業日報!$A:$A,参加者名簿!AQ$1)</f>
        <v>0</v>
      </c>
      <c r="AR8" s="160">
        <f>SUMIFS(作業日報!$C:$C,作業日報!$B:$B,$A8,作業日報!$E:$E,"○",作業日報!$A:$A,参加者名簿!AR$1)+SUMIFS(作業日報!$G:$G,作業日報!$F:$F,$A8,作業日報!$I:$I,"○",作業日報!$A:$A,参加者名簿!AR$1)</f>
        <v>0</v>
      </c>
      <c r="AS8" s="160">
        <f>SUMIFS(作業日報!$C:$C,作業日報!$B:$B,$A8,作業日報!$E:$E,"○",作業日報!$A:$A,参加者名簿!AS$1)+SUMIFS(作業日報!$G:$G,作業日報!$F:$F,$A8,作業日報!$I:$I,"○",作業日報!$A:$A,参加者名簿!AS$1)</f>
        <v>0</v>
      </c>
      <c r="AT8" s="160">
        <f>SUMIFS(作業日報!$C:$C,作業日報!$B:$B,$A8,作業日報!$E:$E,"○",作業日報!$A:$A,参加者名簿!AT$1)+SUMIFS(作業日報!$G:$G,作業日報!$F:$F,$A8,作業日報!$I:$I,"○",作業日報!$A:$A,参加者名簿!AT$1)</f>
        <v>0</v>
      </c>
      <c r="AU8" s="160">
        <f>SUMIFS(作業日報!$C:$C,作業日報!$B:$B,$A8,作業日報!$E:$E,"○",作業日報!$A:$A,参加者名簿!AU$1)+SUMIFS(作業日報!$G:$G,作業日報!$F:$F,$A8,作業日報!$I:$I,"○",作業日報!$A:$A,参加者名簿!AU$1)</f>
        <v>0</v>
      </c>
      <c r="AV8" s="160">
        <f>SUMIFS(作業日報!$C:$C,作業日報!$B:$B,$A8,作業日報!$E:$E,"○",作業日報!$A:$A,参加者名簿!AV$1)+SUMIFS(作業日報!$G:$G,作業日報!$F:$F,$A8,作業日報!$I:$I,"○",作業日報!$A:$A,参加者名簿!AV$1)</f>
        <v>0</v>
      </c>
      <c r="AW8" s="160">
        <f>SUMIFS(作業日報!$C:$C,作業日報!$B:$B,$A8,作業日報!$E:$E,"○",作業日報!$A:$A,参加者名簿!AW$1)+SUMIFS(作業日報!$G:$G,作業日報!$F:$F,$A8,作業日報!$I:$I,"○",作業日報!$A:$A,参加者名簿!AW$1)</f>
        <v>0</v>
      </c>
      <c r="AX8" s="160">
        <f>SUMIFS(作業日報!$C:$C,作業日報!$B:$B,$A8,作業日報!$E:$E,"○",作業日報!$A:$A,参加者名簿!AX$1)+SUMIFS(作業日報!$G:$G,作業日報!$F:$F,$A8,作業日報!$I:$I,"○",作業日報!$A:$A,参加者名簿!AX$1)</f>
        <v>0</v>
      </c>
      <c r="AY8" s="160">
        <f>SUMIFS(作業日報!$C:$C,作業日報!$B:$B,$A8,作業日報!$E:$E,"○",作業日報!$A:$A,参加者名簿!AY$1)+SUMIFS(作業日報!$G:$G,作業日報!$F:$F,$A8,作業日報!$I:$I,"○",作業日報!$A:$A,参加者名簿!AY$1)</f>
        <v>0</v>
      </c>
      <c r="AZ8" s="160">
        <f>SUMIFS(作業日報!$C:$C,作業日報!$B:$B,$A8,作業日報!$E:$E,"○",作業日報!$A:$A,参加者名簿!AZ$1)+SUMIFS(作業日報!$G:$G,作業日報!$F:$F,$A8,作業日報!$I:$I,"○",作業日報!$A:$A,参加者名簿!AZ$1)</f>
        <v>0</v>
      </c>
      <c r="BA8" s="160">
        <f>SUMIFS(作業日報!$C:$C,作業日報!$B:$B,$A8,作業日報!$E:$E,"○",作業日報!$A:$A,参加者名簿!BA$1)+SUMIFS(作業日報!$G:$G,作業日報!$F:$F,$A8,作業日報!$I:$I,"○",作業日報!$A:$A,参加者名簿!BA$1)</f>
        <v>0</v>
      </c>
      <c r="BB8" s="160">
        <f>SUMIFS(作業日報!$C:$C,作業日報!$B:$B,$A8,作業日報!$E:$E,"○",作業日報!$A:$A,参加者名簿!BB$1)+SUMIFS(作業日報!$G:$G,作業日報!$F:$F,$A8,作業日報!$I:$I,"○",作業日報!$A:$A,参加者名簿!BB$1)</f>
        <v>0</v>
      </c>
      <c r="BC8" s="160">
        <f>SUMIFS(作業日報!$C:$C,作業日報!$B:$B,$A8,作業日報!$E:$E,"○",作業日報!$A:$A,参加者名簿!BC$1)+SUMIFS(作業日報!$G:$G,作業日報!$F:$F,$A8,作業日報!$I:$I,"○",作業日報!$A:$A,参加者名簿!BC$1)</f>
        <v>0</v>
      </c>
      <c r="BD8" s="160">
        <f>SUMIFS(作業日報!$C:$C,作業日報!$B:$B,$A8,作業日報!$E:$E,"○",作業日報!$A:$A,参加者名簿!BD$1)+SUMIFS(作業日報!$G:$G,作業日報!$F:$F,$A8,作業日報!$I:$I,"○",作業日報!$A:$A,参加者名簿!BD$1)</f>
        <v>0</v>
      </c>
      <c r="BE8" s="160">
        <f>SUMIFS(作業日報!$C:$C,作業日報!$B:$B,$A8,作業日報!$E:$E,"○",作業日報!$A:$A,参加者名簿!BE$1)+SUMIFS(作業日報!$G:$G,作業日報!$F:$F,$A8,作業日報!$I:$I,"○",作業日報!$A:$A,参加者名簿!BE$1)</f>
        <v>0</v>
      </c>
      <c r="BF8" s="160">
        <f>SUMIFS(作業日報!$C:$C,作業日報!$B:$B,$A8,作業日報!$E:$E,"○",作業日報!$A:$A,参加者名簿!BF$1)+SUMIFS(作業日報!$G:$G,作業日報!$F:$F,$A8,作業日報!$I:$I,"○",作業日報!$A:$A,参加者名簿!BF$1)</f>
        <v>0</v>
      </c>
      <c r="BG8" s="160">
        <f>SUMIFS(作業日報!$C:$C,作業日報!$B:$B,$A8,作業日報!$E:$E,"○",作業日報!$A:$A,参加者名簿!BG$1)+SUMIFS(作業日報!$G:$G,作業日報!$F:$F,$A8,作業日報!$I:$I,"○",作業日報!$A:$A,参加者名簿!BG$1)</f>
        <v>0</v>
      </c>
      <c r="BH8" s="160">
        <f>SUMIFS(作業日報!$C:$C,作業日報!$B:$B,$A8,作業日報!$E:$E,"○",作業日報!$A:$A,参加者名簿!BH$1)+SUMIFS(作業日報!$G:$G,作業日報!$F:$F,$A8,作業日報!$I:$I,"○",作業日報!$A:$A,参加者名簿!BH$1)</f>
        <v>0</v>
      </c>
      <c r="BI8" s="160">
        <f>SUMIFS(作業日報!$C:$C,作業日報!$B:$B,$A8,作業日報!$E:$E,"○",作業日報!$A:$A,参加者名簿!BI$1)+SUMIFS(作業日報!$G:$G,作業日報!$F:$F,$A8,作業日報!$I:$I,"○",作業日報!$A:$A,参加者名簿!BI$1)</f>
        <v>0</v>
      </c>
      <c r="BJ8" s="160">
        <f>SUMIFS(作業日報!$C:$C,作業日報!$B:$B,$A8,作業日報!$E:$E,"○",作業日報!$A:$A,参加者名簿!BJ$1)+SUMIFS(作業日報!$G:$G,作業日報!$F:$F,$A8,作業日報!$I:$I,"○",作業日報!$A:$A,参加者名簿!BJ$1)</f>
        <v>0</v>
      </c>
      <c r="BK8" s="160">
        <f>SUMIFS(作業日報!$C:$C,作業日報!$B:$B,$A8,作業日報!$E:$E,"○",作業日報!$A:$A,参加者名簿!BK$1)+SUMIFS(作業日報!$G:$G,作業日報!$F:$F,$A8,作業日報!$I:$I,"○",作業日報!$A:$A,参加者名簿!BK$1)</f>
        <v>0</v>
      </c>
      <c r="BL8" s="160">
        <f>SUMIFS(作業日報!$C:$C,作業日報!$B:$B,$A8,作業日報!$E:$E,"○",作業日報!$A:$A,参加者名簿!BL$1)+SUMIFS(作業日報!$G:$G,作業日報!$F:$F,$A8,作業日報!$I:$I,"○",作業日報!$A:$A,参加者名簿!BL$1)</f>
        <v>0</v>
      </c>
    </row>
    <row r="9" spans="1:64">
      <c r="A9" s="173"/>
      <c r="B9" s="177"/>
      <c r="C9" s="178"/>
      <c r="D9" s="120">
        <f t="shared" si="0"/>
        <v>0</v>
      </c>
      <c r="E9" s="159">
        <f>SUMIFS(作業日報!$C:$C,作業日報!$B:$B,$A9,作業日報!$E:$E,"○",作業日報!$A:$A,参加者名簿!E$1)+SUMIFS(作業日報!$G:$G,作業日報!$F:$F,$A9,作業日報!$I:$I,"○",作業日報!$A:$A,参加者名簿!E$1)</f>
        <v>0</v>
      </c>
      <c r="F9" s="160">
        <f>SUMIFS(作業日報!$C:$C,作業日報!$B:$B,$A9,作業日報!$E:$E,"○",作業日報!$A:$A,参加者名簿!F$1)+SUMIFS(作業日報!$G:$G,作業日報!$F:$F,$A9,作業日報!$I:$I,"○",作業日報!$A:$A,参加者名簿!F$1)</f>
        <v>0</v>
      </c>
      <c r="G9" s="160">
        <f>SUMIFS(作業日報!$C:$C,作業日報!$B:$B,$A9,作業日報!$E:$E,"○",作業日報!$A:$A,参加者名簿!G$1)+SUMIFS(作業日報!$G:$G,作業日報!$F:$F,$A9,作業日報!$I:$I,"○",作業日報!$A:$A,参加者名簿!G$1)</f>
        <v>0</v>
      </c>
      <c r="H9" s="160">
        <f>SUMIFS(作業日報!$C:$C,作業日報!$B:$B,$A9,作業日報!$E:$E,"○",作業日報!$A:$A,参加者名簿!H$1)+SUMIFS(作業日報!$G:$G,作業日報!$F:$F,$A9,作業日報!$I:$I,"○",作業日報!$A:$A,参加者名簿!H$1)</f>
        <v>0</v>
      </c>
      <c r="I9" s="160">
        <f>SUMIFS(作業日報!$C:$C,作業日報!$B:$B,$A9,作業日報!$E:$E,"○",作業日報!$A:$A,参加者名簿!I$1)+SUMIFS(作業日報!$G:$G,作業日報!$F:$F,$A9,作業日報!$I:$I,"○",作業日報!$A:$A,参加者名簿!I$1)</f>
        <v>0</v>
      </c>
      <c r="J9" s="160">
        <f>SUMIFS(作業日報!$C:$C,作業日報!$B:$B,$A9,作業日報!$E:$E,"○",作業日報!$A:$A,参加者名簿!J$1)+SUMIFS(作業日報!$G:$G,作業日報!$F:$F,$A9,作業日報!$I:$I,"○",作業日報!$A:$A,参加者名簿!J$1)</f>
        <v>0</v>
      </c>
      <c r="K9" s="160">
        <f>SUMIFS(作業日報!$C:$C,作業日報!$B:$B,$A9,作業日報!$E:$E,"○",作業日報!$A:$A,参加者名簿!K$1)+SUMIFS(作業日報!$G:$G,作業日報!$F:$F,$A9,作業日報!$I:$I,"○",作業日報!$A:$A,参加者名簿!K$1)</f>
        <v>0</v>
      </c>
      <c r="L9" s="160">
        <f>SUMIFS(作業日報!$C:$C,作業日報!$B:$B,$A9,作業日報!$E:$E,"○",作業日報!$A:$A,参加者名簿!L$1)+SUMIFS(作業日報!$G:$G,作業日報!$F:$F,$A9,作業日報!$I:$I,"○",作業日報!$A:$A,参加者名簿!L$1)</f>
        <v>0</v>
      </c>
      <c r="M9" s="160">
        <f>SUMIFS(作業日報!$C:$C,作業日報!$B:$B,$A9,作業日報!$E:$E,"○",作業日報!$A:$A,参加者名簿!M$1)+SUMIFS(作業日報!$G:$G,作業日報!$F:$F,$A9,作業日報!$I:$I,"○",作業日報!$A:$A,参加者名簿!M$1)</f>
        <v>0</v>
      </c>
      <c r="N9" s="160">
        <f>SUMIFS(作業日報!$C:$C,作業日報!$B:$B,$A9,作業日報!$E:$E,"○",作業日報!$A:$A,参加者名簿!N$1)+SUMIFS(作業日報!$G:$G,作業日報!$F:$F,$A9,作業日報!$I:$I,"○",作業日報!$A:$A,参加者名簿!N$1)</f>
        <v>0</v>
      </c>
      <c r="O9" s="160">
        <f>SUMIFS(作業日報!$C:$C,作業日報!$B:$B,$A9,作業日報!$E:$E,"○",作業日報!$A:$A,参加者名簿!O$1)+SUMIFS(作業日報!$G:$G,作業日報!$F:$F,$A9,作業日報!$I:$I,"○",作業日報!$A:$A,参加者名簿!O$1)</f>
        <v>0</v>
      </c>
      <c r="P9" s="160">
        <f>SUMIFS(作業日報!$C:$C,作業日報!$B:$B,$A9,作業日報!$E:$E,"○",作業日報!$A:$A,参加者名簿!P$1)+SUMIFS(作業日報!$G:$G,作業日報!$F:$F,$A9,作業日報!$I:$I,"○",作業日報!$A:$A,参加者名簿!P$1)</f>
        <v>0</v>
      </c>
      <c r="Q9" s="160">
        <f>SUMIFS(作業日報!$C:$C,作業日報!$B:$B,$A9,作業日報!$E:$E,"○",作業日報!$A:$A,参加者名簿!Q$1)+SUMIFS(作業日報!$G:$G,作業日報!$F:$F,$A9,作業日報!$I:$I,"○",作業日報!$A:$A,参加者名簿!Q$1)</f>
        <v>0</v>
      </c>
      <c r="R9" s="160">
        <f>SUMIFS(作業日報!$C:$C,作業日報!$B:$B,$A9,作業日報!$E:$E,"○",作業日報!$A:$A,参加者名簿!R$1)+SUMIFS(作業日報!$G:$G,作業日報!$F:$F,$A9,作業日報!$I:$I,"○",作業日報!$A:$A,参加者名簿!R$1)</f>
        <v>0</v>
      </c>
      <c r="S9" s="160">
        <f>SUMIFS(作業日報!$C:$C,作業日報!$B:$B,$A9,作業日報!$E:$E,"○",作業日報!$A:$A,参加者名簿!S$1)+SUMIFS(作業日報!$G:$G,作業日報!$F:$F,$A9,作業日報!$I:$I,"○",作業日報!$A:$A,参加者名簿!S$1)</f>
        <v>0</v>
      </c>
      <c r="T9" s="160">
        <f>SUMIFS(作業日報!$C:$C,作業日報!$B:$B,$A9,作業日報!$E:$E,"○",作業日報!$A:$A,参加者名簿!T$1)+SUMIFS(作業日報!$G:$G,作業日報!$F:$F,$A9,作業日報!$I:$I,"○",作業日報!$A:$A,参加者名簿!T$1)</f>
        <v>0</v>
      </c>
      <c r="U9" s="160">
        <f>SUMIFS(作業日報!$C:$C,作業日報!$B:$B,$A9,作業日報!$E:$E,"○",作業日報!$A:$A,参加者名簿!U$1)+SUMIFS(作業日報!$G:$G,作業日報!$F:$F,$A9,作業日報!$I:$I,"○",作業日報!$A:$A,参加者名簿!U$1)</f>
        <v>0</v>
      </c>
      <c r="V9" s="160">
        <f>SUMIFS(作業日報!$C:$C,作業日報!$B:$B,$A9,作業日報!$E:$E,"○",作業日報!$A:$A,参加者名簿!V$1)+SUMIFS(作業日報!$G:$G,作業日報!$F:$F,$A9,作業日報!$I:$I,"○",作業日報!$A:$A,参加者名簿!V$1)</f>
        <v>0</v>
      </c>
      <c r="W9" s="160">
        <f>SUMIFS(作業日報!$C:$C,作業日報!$B:$B,$A9,作業日報!$E:$E,"○",作業日報!$A:$A,参加者名簿!W$1)+SUMIFS(作業日報!$G:$G,作業日報!$F:$F,$A9,作業日報!$I:$I,"○",作業日報!$A:$A,参加者名簿!W$1)</f>
        <v>0</v>
      </c>
      <c r="X9" s="160">
        <f>SUMIFS(作業日報!$C:$C,作業日報!$B:$B,$A9,作業日報!$E:$E,"○",作業日報!$A:$A,参加者名簿!X$1)+SUMIFS(作業日報!$G:$G,作業日報!$F:$F,$A9,作業日報!$I:$I,"○",作業日報!$A:$A,参加者名簿!X$1)</f>
        <v>0</v>
      </c>
      <c r="Y9" s="160">
        <f>SUMIFS(作業日報!$C:$C,作業日報!$B:$B,$A9,作業日報!$E:$E,"○",作業日報!$A:$A,参加者名簿!Y$1)+SUMIFS(作業日報!$G:$G,作業日報!$F:$F,$A9,作業日報!$I:$I,"○",作業日報!$A:$A,参加者名簿!Y$1)</f>
        <v>0</v>
      </c>
      <c r="Z9" s="160">
        <f>SUMIFS(作業日報!$C:$C,作業日報!$B:$B,$A9,作業日報!$E:$E,"○",作業日報!$A:$A,参加者名簿!Z$1)+SUMIFS(作業日報!$G:$G,作業日報!$F:$F,$A9,作業日報!$I:$I,"○",作業日報!$A:$A,参加者名簿!Z$1)</f>
        <v>0</v>
      </c>
      <c r="AA9" s="160">
        <f>SUMIFS(作業日報!$C:$C,作業日報!$B:$B,$A9,作業日報!$E:$E,"○",作業日報!$A:$A,参加者名簿!AA$1)+SUMIFS(作業日報!$G:$G,作業日報!$F:$F,$A9,作業日報!$I:$I,"○",作業日報!$A:$A,参加者名簿!AA$1)</f>
        <v>0</v>
      </c>
      <c r="AB9" s="160">
        <f>SUMIFS(作業日報!$C:$C,作業日報!$B:$B,$A9,作業日報!$E:$E,"○",作業日報!$A:$A,参加者名簿!AB$1)+SUMIFS(作業日報!$G:$G,作業日報!$F:$F,$A9,作業日報!$I:$I,"○",作業日報!$A:$A,参加者名簿!AB$1)</f>
        <v>0</v>
      </c>
      <c r="AC9" s="160">
        <f>SUMIFS(作業日報!$C:$C,作業日報!$B:$B,$A9,作業日報!$E:$E,"○",作業日報!$A:$A,参加者名簿!AC$1)+SUMIFS(作業日報!$G:$G,作業日報!$F:$F,$A9,作業日報!$I:$I,"○",作業日報!$A:$A,参加者名簿!AC$1)</f>
        <v>0</v>
      </c>
      <c r="AD9" s="160">
        <f>SUMIFS(作業日報!$C:$C,作業日報!$B:$B,$A9,作業日報!$E:$E,"○",作業日報!$A:$A,参加者名簿!AD$1)+SUMIFS(作業日報!$G:$G,作業日報!$F:$F,$A9,作業日報!$I:$I,"○",作業日報!$A:$A,参加者名簿!AD$1)</f>
        <v>0</v>
      </c>
      <c r="AE9" s="160">
        <f>SUMIFS(作業日報!$C:$C,作業日報!$B:$B,$A9,作業日報!$E:$E,"○",作業日報!$A:$A,参加者名簿!AE$1)+SUMIFS(作業日報!$G:$G,作業日報!$F:$F,$A9,作業日報!$I:$I,"○",作業日報!$A:$A,参加者名簿!AE$1)</f>
        <v>0</v>
      </c>
      <c r="AF9" s="160">
        <f>SUMIFS(作業日報!$C:$C,作業日報!$B:$B,$A9,作業日報!$E:$E,"○",作業日報!$A:$A,参加者名簿!AF$1)+SUMIFS(作業日報!$G:$G,作業日報!$F:$F,$A9,作業日報!$I:$I,"○",作業日報!$A:$A,参加者名簿!AF$1)</f>
        <v>0</v>
      </c>
      <c r="AG9" s="160">
        <f>SUMIFS(作業日報!$C:$C,作業日報!$B:$B,$A9,作業日報!$E:$E,"○",作業日報!$A:$A,参加者名簿!AG$1)+SUMIFS(作業日報!$G:$G,作業日報!$F:$F,$A9,作業日報!$I:$I,"○",作業日報!$A:$A,参加者名簿!AG$1)</f>
        <v>0</v>
      </c>
      <c r="AH9" s="160">
        <f>SUMIFS(作業日報!$C:$C,作業日報!$B:$B,$A9,作業日報!$E:$E,"○",作業日報!$A:$A,参加者名簿!AH$1)+SUMIFS(作業日報!$G:$G,作業日報!$F:$F,$A9,作業日報!$I:$I,"○",作業日報!$A:$A,参加者名簿!AH$1)</f>
        <v>0</v>
      </c>
      <c r="AI9" s="160">
        <f>SUMIFS(作業日報!$C:$C,作業日報!$B:$B,$A9,作業日報!$E:$E,"○",作業日報!$A:$A,参加者名簿!AI$1)+SUMIFS(作業日報!$G:$G,作業日報!$F:$F,$A9,作業日報!$I:$I,"○",作業日報!$A:$A,参加者名簿!AI$1)</f>
        <v>0</v>
      </c>
      <c r="AJ9" s="160">
        <f>SUMIFS(作業日報!$C:$C,作業日報!$B:$B,$A9,作業日報!$E:$E,"○",作業日報!$A:$A,参加者名簿!AJ$1)+SUMIFS(作業日報!$G:$G,作業日報!$F:$F,$A9,作業日報!$I:$I,"○",作業日報!$A:$A,参加者名簿!AJ$1)</f>
        <v>0</v>
      </c>
      <c r="AK9" s="160">
        <f>SUMIFS(作業日報!$C:$C,作業日報!$B:$B,$A9,作業日報!$E:$E,"○",作業日報!$A:$A,参加者名簿!AK$1)+SUMIFS(作業日報!$G:$G,作業日報!$F:$F,$A9,作業日報!$I:$I,"○",作業日報!$A:$A,参加者名簿!AK$1)</f>
        <v>0</v>
      </c>
      <c r="AL9" s="160">
        <f>SUMIFS(作業日報!$C:$C,作業日報!$B:$B,$A9,作業日報!$E:$E,"○",作業日報!$A:$A,参加者名簿!AL$1)+SUMIFS(作業日報!$G:$G,作業日報!$F:$F,$A9,作業日報!$I:$I,"○",作業日報!$A:$A,参加者名簿!AL$1)</f>
        <v>0</v>
      </c>
      <c r="AM9" s="160">
        <f>SUMIFS(作業日報!$C:$C,作業日報!$B:$B,$A9,作業日報!$E:$E,"○",作業日報!$A:$A,参加者名簿!AM$1)+SUMIFS(作業日報!$G:$G,作業日報!$F:$F,$A9,作業日報!$I:$I,"○",作業日報!$A:$A,参加者名簿!AM$1)</f>
        <v>0</v>
      </c>
      <c r="AN9" s="160">
        <f>SUMIFS(作業日報!$C:$C,作業日報!$B:$B,$A9,作業日報!$E:$E,"○",作業日報!$A:$A,参加者名簿!AN$1)+SUMIFS(作業日報!$G:$G,作業日報!$F:$F,$A9,作業日報!$I:$I,"○",作業日報!$A:$A,参加者名簿!AN$1)</f>
        <v>0</v>
      </c>
      <c r="AO9" s="160">
        <f>SUMIFS(作業日報!$C:$C,作業日報!$B:$B,$A9,作業日報!$E:$E,"○",作業日報!$A:$A,参加者名簿!AO$1)+SUMIFS(作業日報!$G:$G,作業日報!$F:$F,$A9,作業日報!$I:$I,"○",作業日報!$A:$A,参加者名簿!AO$1)</f>
        <v>0</v>
      </c>
      <c r="AP9" s="160">
        <f>SUMIFS(作業日報!$C:$C,作業日報!$B:$B,$A9,作業日報!$E:$E,"○",作業日報!$A:$A,参加者名簿!AP$1)+SUMIFS(作業日報!$G:$G,作業日報!$F:$F,$A9,作業日報!$I:$I,"○",作業日報!$A:$A,参加者名簿!AP$1)</f>
        <v>0</v>
      </c>
      <c r="AQ9" s="160">
        <f>SUMIFS(作業日報!$C:$C,作業日報!$B:$B,$A9,作業日報!$E:$E,"○",作業日報!$A:$A,参加者名簿!AQ$1)+SUMIFS(作業日報!$G:$G,作業日報!$F:$F,$A9,作業日報!$I:$I,"○",作業日報!$A:$A,参加者名簿!AQ$1)</f>
        <v>0</v>
      </c>
      <c r="AR9" s="160">
        <f>SUMIFS(作業日報!$C:$C,作業日報!$B:$B,$A9,作業日報!$E:$E,"○",作業日報!$A:$A,参加者名簿!AR$1)+SUMIFS(作業日報!$G:$G,作業日報!$F:$F,$A9,作業日報!$I:$I,"○",作業日報!$A:$A,参加者名簿!AR$1)</f>
        <v>0</v>
      </c>
      <c r="AS9" s="160">
        <f>SUMIFS(作業日報!$C:$C,作業日報!$B:$B,$A9,作業日報!$E:$E,"○",作業日報!$A:$A,参加者名簿!AS$1)+SUMIFS(作業日報!$G:$G,作業日報!$F:$F,$A9,作業日報!$I:$I,"○",作業日報!$A:$A,参加者名簿!AS$1)</f>
        <v>0</v>
      </c>
      <c r="AT9" s="160">
        <f>SUMIFS(作業日報!$C:$C,作業日報!$B:$B,$A9,作業日報!$E:$E,"○",作業日報!$A:$A,参加者名簿!AT$1)+SUMIFS(作業日報!$G:$G,作業日報!$F:$F,$A9,作業日報!$I:$I,"○",作業日報!$A:$A,参加者名簿!AT$1)</f>
        <v>0</v>
      </c>
      <c r="AU9" s="160">
        <f>SUMIFS(作業日報!$C:$C,作業日報!$B:$B,$A9,作業日報!$E:$E,"○",作業日報!$A:$A,参加者名簿!AU$1)+SUMIFS(作業日報!$G:$G,作業日報!$F:$F,$A9,作業日報!$I:$I,"○",作業日報!$A:$A,参加者名簿!AU$1)</f>
        <v>0</v>
      </c>
      <c r="AV9" s="160">
        <f>SUMIFS(作業日報!$C:$C,作業日報!$B:$B,$A9,作業日報!$E:$E,"○",作業日報!$A:$A,参加者名簿!AV$1)+SUMIFS(作業日報!$G:$G,作業日報!$F:$F,$A9,作業日報!$I:$I,"○",作業日報!$A:$A,参加者名簿!AV$1)</f>
        <v>0</v>
      </c>
      <c r="AW9" s="160">
        <f>SUMIFS(作業日報!$C:$C,作業日報!$B:$B,$A9,作業日報!$E:$E,"○",作業日報!$A:$A,参加者名簿!AW$1)+SUMIFS(作業日報!$G:$G,作業日報!$F:$F,$A9,作業日報!$I:$I,"○",作業日報!$A:$A,参加者名簿!AW$1)</f>
        <v>0</v>
      </c>
      <c r="AX9" s="160">
        <f>SUMIFS(作業日報!$C:$C,作業日報!$B:$B,$A9,作業日報!$E:$E,"○",作業日報!$A:$A,参加者名簿!AX$1)+SUMIFS(作業日報!$G:$G,作業日報!$F:$F,$A9,作業日報!$I:$I,"○",作業日報!$A:$A,参加者名簿!AX$1)</f>
        <v>0</v>
      </c>
      <c r="AY9" s="160">
        <f>SUMIFS(作業日報!$C:$C,作業日報!$B:$B,$A9,作業日報!$E:$E,"○",作業日報!$A:$A,参加者名簿!AY$1)+SUMIFS(作業日報!$G:$G,作業日報!$F:$F,$A9,作業日報!$I:$I,"○",作業日報!$A:$A,参加者名簿!AY$1)</f>
        <v>0</v>
      </c>
      <c r="AZ9" s="160">
        <f>SUMIFS(作業日報!$C:$C,作業日報!$B:$B,$A9,作業日報!$E:$E,"○",作業日報!$A:$A,参加者名簿!AZ$1)+SUMIFS(作業日報!$G:$G,作業日報!$F:$F,$A9,作業日報!$I:$I,"○",作業日報!$A:$A,参加者名簿!AZ$1)</f>
        <v>0</v>
      </c>
      <c r="BA9" s="160">
        <f>SUMIFS(作業日報!$C:$C,作業日報!$B:$B,$A9,作業日報!$E:$E,"○",作業日報!$A:$A,参加者名簿!BA$1)+SUMIFS(作業日報!$G:$G,作業日報!$F:$F,$A9,作業日報!$I:$I,"○",作業日報!$A:$A,参加者名簿!BA$1)</f>
        <v>0</v>
      </c>
      <c r="BB9" s="160">
        <f>SUMIFS(作業日報!$C:$C,作業日報!$B:$B,$A9,作業日報!$E:$E,"○",作業日報!$A:$A,参加者名簿!BB$1)+SUMIFS(作業日報!$G:$G,作業日報!$F:$F,$A9,作業日報!$I:$I,"○",作業日報!$A:$A,参加者名簿!BB$1)</f>
        <v>0</v>
      </c>
      <c r="BC9" s="160">
        <f>SUMIFS(作業日報!$C:$C,作業日報!$B:$B,$A9,作業日報!$E:$E,"○",作業日報!$A:$A,参加者名簿!BC$1)+SUMIFS(作業日報!$G:$G,作業日報!$F:$F,$A9,作業日報!$I:$I,"○",作業日報!$A:$A,参加者名簿!BC$1)</f>
        <v>0</v>
      </c>
      <c r="BD9" s="160">
        <f>SUMIFS(作業日報!$C:$C,作業日報!$B:$B,$A9,作業日報!$E:$E,"○",作業日報!$A:$A,参加者名簿!BD$1)+SUMIFS(作業日報!$G:$G,作業日報!$F:$F,$A9,作業日報!$I:$I,"○",作業日報!$A:$A,参加者名簿!BD$1)</f>
        <v>0</v>
      </c>
      <c r="BE9" s="160">
        <f>SUMIFS(作業日報!$C:$C,作業日報!$B:$B,$A9,作業日報!$E:$E,"○",作業日報!$A:$A,参加者名簿!BE$1)+SUMIFS(作業日報!$G:$G,作業日報!$F:$F,$A9,作業日報!$I:$I,"○",作業日報!$A:$A,参加者名簿!BE$1)</f>
        <v>0</v>
      </c>
      <c r="BF9" s="160">
        <f>SUMIFS(作業日報!$C:$C,作業日報!$B:$B,$A9,作業日報!$E:$E,"○",作業日報!$A:$A,参加者名簿!BF$1)+SUMIFS(作業日報!$G:$G,作業日報!$F:$F,$A9,作業日報!$I:$I,"○",作業日報!$A:$A,参加者名簿!BF$1)</f>
        <v>0</v>
      </c>
      <c r="BG9" s="160">
        <f>SUMIFS(作業日報!$C:$C,作業日報!$B:$B,$A9,作業日報!$E:$E,"○",作業日報!$A:$A,参加者名簿!BG$1)+SUMIFS(作業日報!$G:$G,作業日報!$F:$F,$A9,作業日報!$I:$I,"○",作業日報!$A:$A,参加者名簿!BG$1)</f>
        <v>0</v>
      </c>
      <c r="BH9" s="160">
        <f>SUMIFS(作業日報!$C:$C,作業日報!$B:$B,$A9,作業日報!$E:$E,"○",作業日報!$A:$A,参加者名簿!BH$1)+SUMIFS(作業日報!$G:$G,作業日報!$F:$F,$A9,作業日報!$I:$I,"○",作業日報!$A:$A,参加者名簿!BH$1)</f>
        <v>0</v>
      </c>
      <c r="BI9" s="160">
        <f>SUMIFS(作業日報!$C:$C,作業日報!$B:$B,$A9,作業日報!$E:$E,"○",作業日報!$A:$A,参加者名簿!BI$1)+SUMIFS(作業日報!$G:$G,作業日報!$F:$F,$A9,作業日報!$I:$I,"○",作業日報!$A:$A,参加者名簿!BI$1)</f>
        <v>0</v>
      </c>
      <c r="BJ9" s="160">
        <f>SUMIFS(作業日報!$C:$C,作業日報!$B:$B,$A9,作業日報!$E:$E,"○",作業日報!$A:$A,参加者名簿!BJ$1)+SUMIFS(作業日報!$G:$G,作業日報!$F:$F,$A9,作業日報!$I:$I,"○",作業日報!$A:$A,参加者名簿!BJ$1)</f>
        <v>0</v>
      </c>
      <c r="BK9" s="160">
        <f>SUMIFS(作業日報!$C:$C,作業日報!$B:$B,$A9,作業日報!$E:$E,"○",作業日報!$A:$A,参加者名簿!BK$1)+SUMIFS(作業日報!$G:$G,作業日報!$F:$F,$A9,作業日報!$I:$I,"○",作業日報!$A:$A,参加者名簿!BK$1)</f>
        <v>0</v>
      </c>
      <c r="BL9" s="160">
        <f>SUMIFS(作業日報!$C:$C,作業日報!$B:$B,$A9,作業日報!$E:$E,"○",作業日報!$A:$A,参加者名簿!BL$1)+SUMIFS(作業日報!$G:$G,作業日報!$F:$F,$A9,作業日報!$I:$I,"○",作業日報!$A:$A,参加者名簿!BL$1)</f>
        <v>0</v>
      </c>
    </row>
    <row r="10" spans="1:64">
      <c r="A10" s="176"/>
      <c r="B10" s="177"/>
      <c r="C10" s="178"/>
      <c r="D10" s="120">
        <f t="shared" si="0"/>
        <v>0</v>
      </c>
      <c r="E10" s="159">
        <f>SUMIFS(作業日報!$C:$C,作業日報!$B:$B,$A10,作業日報!$E:$E,"○",作業日報!$A:$A,参加者名簿!E$1)+SUMIFS(作業日報!$G:$G,作業日報!$F:$F,$A10,作業日報!$I:$I,"○",作業日報!$A:$A,参加者名簿!E$1)</f>
        <v>0</v>
      </c>
      <c r="F10" s="160">
        <f>SUMIFS(作業日報!$C:$C,作業日報!$B:$B,$A10,作業日報!$E:$E,"○",作業日報!$A:$A,参加者名簿!F$1)+SUMIFS(作業日報!$G:$G,作業日報!$F:$F,$A10,作業日報!$I:$I,"○",作業日報!$A:$A,参加者名簿!F$1)</f>
        <v>0</v>
      </c>
      <c r="G10" s="160">
        <f>SUMIFS(作業日報!$C:$C,作業日報!$B:$B,$A10,作業日報!$E:$E,"○",作業日報!$A:$A,参加者名簿!G$1)+SUMIFS(作業日報!$G:$G,作業日報!$F:$F,$A10,作業日報!$I:$I,"○",作業日報!$A:$A,参加者名簿!G$1)</f>
        <v>0</v>
      </c>
      <c r="H10" s="160">
        <f>SUMIFS(作業日報!$C:$C,作業日報!$B:$B,$A10,作業日報!$E:$E,"○",作業日報!$A:$A,参加者名簿!H$1)+SUMIFS(作業日報!$G:$G,作業日報!$F:$F,$A10,作業日報!$I:$I,"○",作業日報!$A:$A,参加者名簿!H$1)</f>
        <v>0</v>
      </c>
      <c r="I10" s="160">
        <f>SUMIFS(作業日報!$C:$C,作業日報!$B:$B,$A10,作業日報!$E:$E,"○",作業日報!$A:$A,参加者名簿!I$1)+SUMIFS(作業日報!$G:$G,作業日報!$F:$F,$A10,作業日報!$I:$I,"○",作業日報!$A:$A,参加者名簿!I$1)</f>
        <v>0</v>
      </c>
      <c r="J10" s="160">
        <f>SUMIFS(作業日報!$C:$C,作業日報!$B:$B,$A10,作業日報!$E:$E,"○",作業日報!$A:$A,参加者名簿!J$1)+SUMIFS(作業日報!$G:$G,作業日報!$F:$F,$A10,作業日報!$I:$I,"○",作業日報!$A:$A,参加者名簿!J$1)</f>
        <v>0</v>
      </c>
      <c r="K10" s="160">
        <f>SUMIFS(作業日報!$C:$C,作業日報!$B:$B,$A10,作業日報!$E:$E,"○",作業日報!$A:$A,参加者名簿!K$1)+SUMIFS(作業日報!$G:$G,作業日報!$F:$F,$A10,作業日報!$I:$I,"○",作業日報!$A:$A,参加者名簿!K$1)</f>
        <v>0</v>
      </c>
      <c r="L10" s="160">
        <f>SUMIFS(作業日報!$C:$C,作業日報!$B:$B,$A10,作業日報!$E:$E,"○",作業日報!$A:$A,参加者名簿!L$1)+SUMIFS(作業日報!$G:$G,作業日報!$F:$F,$A10,作業日報!$I:$I,"○",作業日報!$A:$A,参加者名簿!L$1)</f>
        <v>0</v>
      </c>
      <c r="M10" s="160">
        <f>SUMIFS(作業日報!$C:$C,作業日報!$B:$B,$A10,作業日報!$E:$E,"○",作業日報!$A:$A,参加者名簿!M$1)+SUMIFS(作業日報!$G:$G,作業日報!$F:$F,$A10,作業日報!$I:$I,"○",作業日報!$A:$A,参加者名簿!M$1)</f>
        <v>0</v>
      </c>
      <c r="N10" s="160">
        <f>SUMIFS(作業日報!$C:$C,作業日報!$B:$B,$A10,作業日報!$E:$E,"○",作業日報!$A:$A,参加者名簿!N$1)+SUMIFS(作業日報!$G:$G,作業日報!$F:$F,$A10,作業日報!$I:$I,"○",作業日報!$A:$A,参加者名簿!N$1)</f>
        <v>0</v>
      </c>
      <c r="O10" s="160">
        <f>SUMIFS(作業日報!$C:$C,作業日報!$B:$B,$A10,作業日報!$E:$E,"○",作業日報!$A:$A,参加者名簿!O$1)+SUMIFS(作業日報!$G:$G,作業日報!$F:$F,$A10,作業日報!$I:$I,"○",作業日報!$A:$A,参加者名簿!O$1)</f>
        <v>0</v>
      </c>
      <c r="P10" s="160">
        <f>SUMIFS(作業日報!$C:$C,作業日報!$B:$B,$A10,作業日報!$E:$E,"○",作業日報!$A:$A,参加者名簿!P$1)+SUMIFS(作業日報!$G:$G,作業日報!$F:$F,$A10,作業日報!$I:$I,"○",作業日報!$A:$A,参加者名簿!P$1)</f>
        <v>0</v>
      </c>
      <c r="Q10" s="160">
        <f>SUMIFS(作業日報!$C:$C,作業日報!$B:$B,$A10,作業日報!$E:$E,"○",作業日報!$A:$A,参加者名簿!Q$1)+SUMIFS(作業日報!$G:$G,作業日報!$F:$F,$A10,作業日報!$I:$I,"○",作業日報!$A:$A,参加者名簿!Q$1)</f>
        <v>0</v>
      </c>
      <c r="R10" s="160">
        <f>SUMIFS(作業日報!$C:$C,作業日報!$B:$B,$A10,作業日報!$E:$E,"○",作業日報!$A:$A,参加者名簿!R$1)+SUMIFS(作業日報!$G:$G,作業日報!$F:$F,$A10,作業日報!$I:$I,"○",作業日報!$A:$A,参加者名簿!R$1)</f>
        <v>0</v>
      </c>
      <c r="S10" s="160">
        <f>SUMIFS(作業日報!$C:$C,作業日報!$B:$B,$A10,作業日報!$E:$E,"○",作業日報!$A:$A,参加者名簿!S$1)+SUMIFS(作業日報!$G:$G,作業日報!$F:$F,$A10,作業日報!$I:$I,"○",作業日報!$A:$A,参加者名簿!S$1)</f>
        <v>0</v>
      </c>
      <c r="T10" s="160">
        <f>SUMIFS(作業日報!$C:$C,作業日報!$B:$B,$A10,作業日報!$E:$E,"○",作業日報!$A:$A,参加者名簿!T$1)+SUMIFS(作業日報!$G:$G,作業日報!$F:$F,$A10,作業日報!$I:$I,"○",作業日報!$A:$A,参加者名簿!T$1)</f>
        <v>0</v>
      </c>
      <c r="U10" s="160">
        <f>SUMIFS(作業日報!$C:$C,作業日報!$B:$B,$A10,作業日報!$E:$E,"○",作業日報!$A:$A,参加者名簿!U$1)+SUMIFS(作業日報!$G:$G,作業日報!$F:$F,$A10,作業日報!$I:$I,"○",作業日報!$A:$A,参加者名簿!U$1)</f>
        <v>0</v>
      </c>
      <c r="V10" s="160">
        <f>SUMIFS(作業日報!$C:$C,作業日報!$B:$B,$A10,作業日報!$E:$E,"○",作業日報!$A:$A,参加者名簿!V$1)+SUMIFS(作業日報!$G:$G,作業日報!$F:$F,$A10,作業日報!$I:$I,"○",作業日報!$A:$A,参加者名簿!V$1)</f>
        <v>0</v>
      </c>
      <c r="W10" s="160">
        <f>SUMIFS(作業日報!$C:$C,作業日報!$B:$B,$A10,作業日報!$E:$E,"○",作業日報!$A:$A,参加者名簿!W$1)+SUMIFS(作業日報!$G:$G,作業日報!$F:$F,$A10,作業日報!$I:$I,"○",作業日報!$A:$A,参加者名簿!W$1)</f>
        <v>0</v>
      </c>
      <c r="X10" s="160">
        <f>SUMIFS(作業日報!$C:$C,作業日報!$B:$B,$A10,作業日報!$E:$E,"○",作業日報!$A:$A,参加者名簿!X$1)+SUMIFS(作業日報!$G:$G,作業日報!$F:$F,$A10,作業日報!$I:$I,"○",作業日報!$A:$A,参加者名簿!X$1)</f>
        <v>0</v>
      </c>
      <c r="Y10" s="160">
        <f>SUMIFS(作業日報!$C:$C,作業日報!$B:$B,$A10,作業日報!$E:$E,"○",作業日報!$A:$A,参加者名簿!Y$1)+SUMIFS(作業日報!$G:$G,作業日報!$F:$F,$A10,作業日報!$I:$I,"○",作業日報!$A:$A,参加者名簿!Y$1)</f>
        <v>0</v>
      </c>
      <c r="Z10" s="160">
        <f>SUMIFS(作業日報!$C:$C,作業日報!$B:$B,$A10,作業日報!$E:$E,"○",作業日報!$A:$A,参加者名簿!Z$1)+SUMIFS(作業日報!$G:$G,作業日報!$F:$F,$A10,作業日報!$I:$I,"○",作業日報!$A:$A,参加者名簿!Z$1)</f>
        <v>0</v>
      </c>
      <c r="AA10" s="160">
        <f>SUMIFS(作業日報!$C:$C,作業日報!$B:$B,$A10,作業日報!$E:$E,"○",作業日報!$A:$A,参加者名簿!AA$1)+SUMIFS(作業日報!$G:$G,作業日報!$F:$F,$A10,作業日報!$I:$I,"○",作業日報!$A:$A,参加者名簿!AA$1)</f>
        <v>0</v>
      </c>
      <c r="AB10" s="160">
        <f>SUMIFS(作業日報!$C:$C,作業日報!$B:$B,$A10,作業日報!$E:$E,"○",作業日報!$A:$A,参加者名簿!AB$1)+SUMIFS(作業日報!$G:$G,作業日報!$F:$F,$A10,作業日報!$I:$I,"○",作業日報!$A:$A,参加者名簿!AB$1)</f>
        <v>0</v>
      </c>
      <c r="AC10" s="160">
        <f>SUMIFS(作業日報!$C:$C,作業日報!$B:$B,$A10,作業日報!$E:$E,"○",作業日報!$A:$A,参加者名簿!AC$1)+SUMIFS(作業日報!$G:$G,作業日報!$F:$F,$A10,作業日報!$I:$I,"○",作業日報!$A:$A,参加者名簿!AC$1)</f>
        <v>0</v>
      </c>
      <c r="AD10" s="160">
        <f>SUMIFS(作業日報!$C:$C,作業日報!$B:$B,$A10,作業日報!$E:$E,"○",作業日報!$A:$A,参加者名簿!AD$1)+SUMIFS(作業日報!$G:$G,作業日報!$F:$F,$A10,作業日報!$I:$I,"○",作業日報!$A:$A,参加者名簿!AD$1)</f>
        <v>0</v>
      </c>
      <c r="AE10" s="160">
        <f>SUMIFS(作業日報!$C:$C,作業日報!$B:$B,$A10,作業日報!$E:$E,"○",作業日報!$A:$A,参加者名簿!AE$1)+SUMIFS(作業日報!$G:$G,作業日報!$F:$F,$A10,作業日報!$I:$I,"○",作業日報!$A:$A,参加者名簿!AE$1)</f>
        <v>0</v>
      </c>
      <c r="AF10" s="160">
        <f>SUMIFS(作業日報!$C:$C,作業日報!$B:$B,$A10,作業日報!$E:$E,"○",作業日報!$A:$A,参加者名簿!AF$1)+SUMIFS(作業日報!$G:$G,作業日報!$F:$F,$A10,作業日報!$I:$I,"○",作業日報!$A:$A,参加者名簿!AF$1)</f>
        <v>0</v>
      </c>
      <c r="AG10" s="160">
        <f>SUMIFS(作業日報!$C:$C,作業日報!$B:$B,$A10,作業日報!$E:$E,"○",作業日報!$A:$A,参加者名簿!AG$1)+SUMIFS(作業日報!$G:$G,作業日報!$F:$F,$A10,作業日報!$I:$I,"○",作業日報!$A:$A,参加者名簿!AG$1)</f>
        <v>0</v>
      </c>
      <c r="AH10" s="160">
        <f>SUMIFS(作業日報!$C:$C,作業日報!$B:$B,$A10,作業日報!$E:$E,"○",作業日報!$A:$A,参加者名簿!AH$1)+SUMIFS(作業日報!$G:$G,作業日報!$F:$F,$A10,作業日報!$I:$I,"○",作業日報!$A:$A,参加者名簿!AH$1)</f>
        <v>0</v>
      </c>
      <c r="AI10" s="160">
        <f>SUMIFS(作業日報!$C:$C,作業日報!$B:$B,$A10,作業日報!$E:$E,"○",作業日報!$A:$A,参加者名簿!AI$1)+SUMIFS(作業日報!$G:$G,作業日報!$F:$F,$A10,作業日報!$I:$I,"○",作業日報!$A:$A,参加者名簿!AI$1)</f>
        <v>0</v>
      </c>
      <c r="AJ10" s="160">
        <f>SUMIFS(作業日報!$C:$C,作業日報!$B:$B,$A10,作業日報!$E:$E,"○",作業日報!$A:$A,参加者名簿!AJ$1)+SUMIFS(作業日報!$G:$G,作業日報!$F:$F,$A10,作業日報!$I:$I,"○",作業日報!$A:$A,参加者名簿!AJ$1)</f>
        <v>0</v>
      </c>
      <c r="AK10" s="160">
        <f>SUMIFS(作業日報!$C:$C,作業日報!$B:$B,$A10,作業日報!$E:$E,"○",作業日報!$A:$A,参加者名簿!AK$1)+SUMIFS(作業日報!$G:$G,作業日報!$F:$F,$A10,作業日報!$I:$I,"○",作業日報!$A:$A,参加者名簿!AK$1)</f>
        <v>0</v>
      </c>
      <c r="AL10" s="160">
        <f>SUMIFS(作業日報!$C:$C,作業日報!$B:$B,$A10,作業日報!$E:$E,"○",作業日報!$A:$A,参加者名簿!AL$1)+SUMIFS(作業日報!$G:$G,作業日報!$F:$F,$A10,作業日報!$I:$I,"○",作業日報!$A:$A,参加者名簿!AL$1)</f>
        <v>0</v>
      </c>
      <c r="AM10" s="160">
        <f>SUMIFS(作業日報!$C:$C,作業日報!$B:$B,$A10,作業日報!$E:$E,"○",作業日報!$A:$A,参加者名簿!AM$1)+SUMIFS(作業日報!$G:$G,作業日報!$F:$F,$A10,作業日報!$I:$I,"○",作業日報!$A:$A,参加者名簿!AM$1)</f>
        <v>0</v>
      </c>
      <c r="AN10" s="160">
        <f>SUMIFS(作業日報!$C:$C,作業日報!$B:$B,$A10,作業日報!$E:$E,"○",作業日報!$A:$A,参加者名簿!AN$1)+SUMIFS(作業日報!$G:$G,作業日報!$F:$F,$A10,作業日報!$I:$I,"○",作業日報!$A:$A,参加者名簿!AN$1)</f>
        <v>0</v>
      </c>
      <c r="AO10" s="160">
        <f>SUMIFS(作業日報!$C:$C,作業日報!$B:$B,$A10,作業日報!$E:$E,"○",作業日報!$A:$A,参加者名簿!AO$1)+SUMIFS(作業日報!$G:$G,作業日報!$F:$F,$A10,作業日報!$I:$I,"○",作業日報!$A:$A,参加者名簿!AO$1)</f>
        <v>0</v>
      </c>
      <c r="AP10" s="160">
        <f>SUMIFS(作業日報!$C:$C,作業日報!$B:$B,$A10,作業日報!$E:$E,"○",作業日報!$A:$A,参加者名簿!AP$1)+SUMIFS(作業日報!$G:$G,作業日報!$F:$F,$A10,作業日報!$I:$I,"○",作業日報!$A:$A,参加者名簿!AP$1)</f>
        <v>0</v>
      </c>
      <c r="AQ10" s="160">
        <f>SUMIFS(作業日報!$C:$C,作業日報!$B:$B,$A10,作業日報!$E:$E,"○",作業日報!$A:$A,参加者名簿!AQ$1)+SUMIFS(作業日報!$G:$G,作業日報!$F:$F,$A10,作業日報!$I:$I,"○",作業日報!$A:$A,参加者名簿!AQ$1)</f>
        <v>0</v>
      </c>
      <c r="AR10" s="160">
        <f>SUMIFS(作業日報!$C:$C,作業日報!$B:$B,$A10,作業日報!$E:$E,"○",作業日報!$A:$A,参加者名簿!AR$1)+SUMIFS(作業日報!$G:$G,作業日報!$F:$F,$A10,作業日報!$I:$I,"○",作業日報!$A:$A,参加者名簿!AR$1)</f>
        <v>0</v>
      </c>
      <c r="AS10" s="160">
        <f>SUMIFS(作業日報!$C:$C,作業日報!$B:$B,$A10,作業日報!$E:$E,"○",作業日報!$A:$A,参加者名簿!AS$1)+SUMIFS(作業日報!$G:$G,作業日報!$F:$F,$A10,作業日報!$I:$I,"○",作業日報!$A:$A,参加者名簿!AS$1)</f>
        <v>0</v>
      </c>
      <c r="AT10" s="160">
        <f>SUMIFS(作業日報!$C:$C,作業日報!$B:$B,$A10,作業日報!$E:$E,"○",作業日報!$A:$A,参加者名簿!AT$1)+SUMIFS(作業日報!$G:$G,作業日報!$F:$F,$A10,作業日報!$I:$I,"○",作業日報!$A:$A,参加者名簿!AT$1)</f>
        <v>0</v>
      </c>
      <c r="AU10" s="160">
        <f>SUMIFS(作業日報!$C:$C,作業日報!$B:$B,$A10,作業日報!$E:$E,"○",作業日報!$A:$A,参加者名簿!AU$1)+SUMIFS(作業日報!$G:$G,作業日報!$F:$F,$A10,作業日報!$I:$I,"○",作業日報!$A:$A,参加者名簿!AU$1)</f>
        <v>0</v>
      </c>
      <c r="AV10" s="160">
        <f>SUMIFS(作業日報!$C:$C,作業日報!$B:$B,$A10,作業日報!$E:$E,"○",作業日報!$A:$A,参加者名簿!AV$1)+SUMIFS(作業日報!$G:$G,作業日報!$F:$F,$A10,作業日報!$I:$I,"○",作業日報!$A:$A,参加者名簿!AV$1)</f>
        <v>0</v>
      </c>
      <c r="AW10" s="160">
        <f>SUMIFS(作業日報!$C:$C,作業日報!$B:$B,$A10,作業日報!$E:$E,"○",作業日報!$A:$A,参加者名簿!AW$1)+SUMIFS(作業日報!$G:$G,作業日報!$F:$F,$A10,作業日報!$I:$I,"○",作業日報!$A:$A,参加者名簿!AW$1)</f>
        <v>0</v>
      </c>
      <c r="AX10" s="160">
        <f>SUMIFS(作業日報!$C:$C,作業日報!$B:$B,$A10,作業日報!$E:$E,"○",作業日報!$A:$A,参加者名簿!AX$1)+SUMIFS(作業日報!$G:$G,作業日報!$F:$F,$A10,作業日報!$I:$I,"○",作業日報!$A:$A,参加者名簿!AX$1)</f>
        <v>0</v>
      </c>
      <c r="AY10" s="160">
        <f>SUMIFS(作業日報!$C:$C,作業日報!$B:$B,$A10,作業日報!$E:$E,"○",作業日報!$A:$A,参加者名簿!AY$1)+SUMIFS(作業日報!$G:$G,作業日報!$F:$F,$A10,作業日報!$I:$I,"○",作業日報!$A:$A,参加者名簿!AY$1)</f>
        <v>0</v>
      </c>
      <c r="AZ10" s="160">
        <f>SUMIFS(作業日報!$C:$C,作業日報!$B:$B,$A10,作業日報!$E:$E,"○",作業日報!$A:$A,参加者名簿!AZ$1)+SUMIFS(作業日報!$G:$G,作業日報!$F:$F,$A10,作業日報!$I:$I,"○",作業日報!$A:$A,参加者名簿!AZ$1)</f>
        <v>0</v>
      </c>
      <c r="BA10" s="160">
        <f>SUMIFS(作業日報!$C:$C,作業日報!$B:$B,$A10,作業日報!$E:$E,"○",作業日報!$A:$A,参加者名簿!BA$1)+SUMIFS(作業日報!$G:$G,作業日報!$F:$F,$A10,作業日報!$I:$I,"○",作業日報!$A:$A,参加者名簿!BA$1)</f>
        <v>0</v>
      </c>
      <c r="BB10" s="160">
        <f>SUMIFS(作業日報!$C:$C,作業日報!$B:$B,$A10,作業日報!$E:$E,"○",作業日報!$A:$A,参加者名簿!BB$1)+SUMIFS(作業日報!$G:$G,作業日報!$F:$F,$A10,作業日報!$I:$I,"○",作業日報!$A:$A,参加者名簿!BB$1)</f>
        <v>0</v>
      </c>
      <c r="BC10" s="160">
        <f>SUMIFS(作業日報!$C:$C,作業日報!$B:$B,$A10,作業日報!$E:$E,"○",作業日報!$A:$A,参加者名簿!BC$1)+SUMIFS(作業日報!$G:$G,作業日報!$F:$F,$A10,作業日報!$I:$I,"○",作業日報!$A:$A,参加者名簿!BC$1)</f>
        <v>0</v>
      </c>
      <c r="BD10" s="160">
        <f>SUMIFS(作業日報!$C:$C,作業日報!$B:$B,$A10,作業日報!$E:$E,"○",作業日報!$A:$A,参加者名簿!BD$1)+SUMIFS(作業日報!$G:$G,作業日報!$F:$F,$A10,作業日報!$I:$I,"○",作業日報!$A:$A,参加者名簿!BD$1)</f>
        <v>0</v>
      </c>
      <c r="BE10" s="160">
        <f>SUMIFS(作業日報!$C:$C,作業日報!$B:$B,$A10,作業日報!$E:$E,"○",作業日報!$A:$A,参加者名簿!BE$1)+SUMIFS(作業日報!$G:$G,作業日報!$F:$F,$A10,作業日報!$I:$I,"○",作業日報!$A:$A,参加者名簿!BE$1)</f>
        <v>0</v>
      </c>
      <c r="BF10" s="160">
        <f>SUMIFS(作業日報!$C:$C,作業日報!$B:$B,$A10,作業日報!$E:$E,"○",作業日報!$A:$A,参加者名簿!BF$1)+SUMIFS(作業日報!$G:$G,作業日報!$F:$F,$A10,作業日報!$I:$I,"○",作業日報!$A:$A,参加者名簿!BF$1)</f>
        <v>0</v>
      </c>
      <c r="BG10" s="160">
        <f>SUMIFS(作業日報!$C:$C,作業日報!$B:$B,$A10,作業日報!$E:$E,"○",作業日報!$A:$A,参加者名簿!BG$1)+SUMIFS(作業日報!$G:$G,作業日報!$F:$F,$A10,作業日報!$I:$I,"○",作業日報!$A:$A,参加者名簿!BG$1)</f>
        <v>0</v>
      </c>
      <c r="BH10" s="160">
        <f>SUMIFS(作業日報!$C:$C,作業日報!$B:$B,$A10,作業日報!$E:$E,"○",作業日報!$A:$A,参加者名簿!BH$1)+SUMIFS(作業日報!$G:$G,作業日報!$F:$F,$A10,作業日報!$I:$I,"○",作業日報!$A:$A,参加者名簿!BH$1)</f>
        <v>0</v>
      </c>
      <c r="BI10" s="160">
        <f>SUMIFS(作業日報!$C:$C,作業日報!$B:$B,$A10,作業日報!$E:$E,"○",作業日報!$A:$A,参加者名簿!BI$1)+SUMIFS(作業日報!$G:$G,作業日報!$F:$F,$A10,作業日報!$I:$I,"○",作業日報!$A:$A,参加者名簿!BI$1)</f>
        <v>0</v>
      </c>
      <c r="BJ10" s="160">
        <f>SUMIFS(作業日報!$C:$C,作業日報!$B:$B,$A10,作業日報!$E:$E,"○",作業日報!$A:$A,参加者名簿!BJ$1)+SUMIFS(作業日報!$G:$G,作業日報!$F:$F,$A10,作業日報!$I:$I,"○",作業日報!$A:$A,参加者名簿!BJ$1)</f>
        <v>0</v>
      </c>
      <c r="BK10" s="160">
        <f>SUMIFS(作業日報!$C:$C,作業日報!$B:$B,$A10,作業日報!$E:$E,"○",作業日報!$A:$A,参加者名簿!BK$1)+SUMIFS(作業日報!$G:$G,作業日報!$F:$F,$A10,作業日報!$I:$I,"○",作業日報!$A:$A,参加者名簿!BK$1)</f>
        <v>0</v>
      </c>
      <c r="BL10" s="160">
        <f>SUMIFS(作業日報!$C:$C,作業日報!$B:$B,$A10,作業日報!$E:$E,"○",作業日報!$A:$A,参加者名簿!BL$1)+SUMIFS(作業日報!$G:$G,作業日報!$F:$F,$A10,作業日報!$I:$I,"○",作業日報!$A:$A,参加者名簿!BL$1)</f>
        <v>0</v>
      </c>
    </row>
    <row r="11" spans="1:64">
      <c r="A11" s="173"/>
      <c r="B11" s="177"/>
      <c r="C11" s="178"/>
      <c r="D11" s="120">
        <f t="shared" si="0"/>
        <v>0</v>
      </c>
      <c r="E11" s="159">
        <f>SUMIFS(作業日報!$C:$C,作業日報!$B:$B,$A11,作業日報!$E:$E,"○",作業日報!$A:$A,参加者名簿!E$1)+SUMIFS(作業日報!$G:$G,作業日報!$F:$F,$A11,作業日報!$I:$I,"○",作業日報!$A:$A,参加者名簿!E$1)</f>
        <v>0</v>
      </c>
      <c r="F11" s="160">
        <f>SUMIFS(作業日報!$C:$C,作業日報!$B:$B,$A11,作業日報!$E:$E,"○",作業日報!$A:$A,参加者名簿!F$1)+SUMIFS(作業日報!$G:$G,作業日報!$F:$F,$A11,作業日報!$I:$I,"○",作業日報!$A:$A,参加者名簿!F$1)</f>
        <v>0</v>
      </c>
      <c r="G11" s="160">
        <f>SUMIFS(作業日報!$C:$C,作業日報!$B:$B,$A11,作業日報!$E:$E,"○",作業日報!$A:$A,参加者名簿!G$1)+SUMIFS(作業日報!$G:$G,作業日報!$F:$F,$A11,作業日報!$I:$I,"○",作業日報!$A:$A,参加者名簿!G$1)</f>
        <v>0</v>
      </c>
      <c r="H11" s="160">
        <f>SUMIFS(作業日報!$C:$C,作業日報!$B:$B,$A11,作業日報!$E:$E,"○",作業日報!$A:$A,参加者名簿!H$1)+SUMIFS(作業日報!$G:$G,作業日報!$F:$F,$A11,作業日報!$I:$I,"○",作業日報!$A:$A,参加者名簿!H$1)</f>
        <v>0</v>
      </c>
      <c r="I11" s="160">
        <f>SUMIFS(作業日報!$C:$C,作業日報!$B:$B,$A11,作業日報!$E:$E,"○",作業日報!$A:$A,参加者名簿!I$1)+SUMIFS(作業日報!$G:$G,作業日報!$F:$F,$A11,作業日報!$I:$I,"○",作業日報!$A:$A,参加者名簿!I$1)</f>
        <v>0</v>
      </c>
      <c r="J11" s="160">
        <f>SUMIFS(作業日報!$C:$C,作業日報!$B:$B,$A11,作業日報!$E:$E,"○",作業日報!$A:$A,参加者名簿!J$1)+SUMIFS(作業日報!$G:$G,作業日報!$F:$F,$A11,作業日報!$I:$I,"○",作業日報!$A:$A,参加者名簿!J$1)</f>
        <v>0</v>
      </c>
      <c r="K11" s="160">
        <f>SUMIFS(作業日報!$C:$C,作業日報!$B:$B,$A11,作業日報!$E:$E,"○",作業日報!$A:$A,参加者名簿!K$1)+SUMIFS(作業日報!$G:$G,作業日報!$F:$F,$A11,作業日報!$I:$I,"○",作業日報!$A:$A,参加者名簿!K$1)</f>
        <v>0</v>
      </c>
      <c r="L11" s="160">
        <f>SUMIFS(作業日報!$C:$C,作業日報!$B:$B,$A11,作業日報!$E:$E,"○",作業日報!$A:$A,参加者名簿!L$1)+SUMIFS(作業日報!$G:$G,作業日報!$F:$F,$A11,作業日報!$I:$I,"○",作業日報!$A:$A,参加者名簿!L$1)</f>
        <v>0</v>
      </c>
      <c r="M11" s="160">
        <f>SUMIFS(作業日報!$C:$C,作業日報!$B:$B,$A11,作業日報!$E:$E,"○",作業日報!$A:$A,参加者名簿!M$1)+SUMIFS(作業日報!$G:$G,作業日報!$F:$F,$A11,作業日報!$I:$I,"○",作業日報!$A:$A,参加者名簿!M$1)</f>
        <v>0</v>
      </c>
      <c r="N11" s="160">
        <f>SUMIFS(作業日報!$C:$C,作業日報!$B:$B,$A11,作業日報!$E:$E,"○",作業日報!$A:$A,参加者名簿!N$1)+SUMIFS(作業日報!$G:$G,作業日報!$F:$F,$A11,作業日報!$I:$I,"○",作業日報!$A:$A,参加者名簿!N$1)</f>
        <v>0</v>
      </c>
      <c r="O11" s="160">
        <f>SUMIFS(作業日報!$C:$C,作業日報!$B:$B,$A11,作業日報!$E:$E,"○",作業日報!$A:$A,参加者名簿!O$1)+SUMIFS(作業日報!$G:$G,作業日報!$F:$F,$A11,作業日報!$I:$I,"○",作業日報!$A:$A,参加者名簿!O$1)</f>
        <v>0</v>
      </c>
      <c r="P11" s="160">
        <f>SUMIFS(作業日報!$C:$C,作業日報!$B:$B,$A11,作業日報!$E:$E,"○",作業日報!$A:$A,参加者名簿!P$1)+SUMIFS(作業日報!$G:$G,作業日報!$F:$F,$A11,作業日報!$I:$I,"○",作業日報!$A:$A,参加者名簿!P$1)</f>
        <v>0</v>
      </c>
      <c r="Q11" s="160">
        <f>SUMIFS(作業日報!$C:$C,作業日報!$B:$B,$A11,作業日報!$E:$E,"○",作業日報!$A:$A,参加者名簿!Q$1)+SUMIFS(作業日報!$G:$G,作業日報!$F:$F,$A11,作業日報!$I:$I,"○",作業日報!$A:$A,参加者名簿!Q$1)</f>
        <v>0</v>
      </c>
      <c r="R11" s="160">
        <f>SUMIFS(作業日報!$C:$C,作業日報!$B:$B,$A11,作業日報!$E:$E,"○",作業日報!$A:$A,参加者名簿!R$1)+SUMIFS(作業日報!$G:$G,作業日報!$F:$F,$A11,作業日報!$I:$I,"○",作業日報!$A:$A,参加者名簿!R$1)</f>
        <v>0</v>
      </c>
      <c r="S11" s="160">
        <f>SUMIFS(作業日報!$C:$C,作業日報!$B:$B,$A11,作業日報!$E:$E,"○",作業日報!$A:$A,参加者名簿!S$1)+SUMIFS(作業日報!$G:$G,作業日報!$F:$F,$A11,作業日報!$I:$I,"○",作業日報!$A:$A,参加者名簿!S$1)</f>
        <v>0</v>
      </c>
      <c r="T11" s="160">
        <f>SUMIFS(作業日報!$C:$C,作業日報!$B:$B,$A11,作業日報!$E:$E,"○",作業日報!$A:$A,参加者名簿!T$1)+SUMIFS(作業日報!$G:$G,作業日報!$F:$F,$A11,作業日報!$I:$I,"○",作業日報!$A:$A,参加者名簿!T$1)</f>
        <v>0</v>
      </c>
      <c r="U11" s="160">
        <f>SUMIFS(作業日報!$C:$C,作業日報!$B:$B,$A11,作業日報!$E:$E,"○",作業日報!$A:$A,参加者名簿!U$1)+SUMIFS(作業日報!$G:$G,作業日報!$F:$F,$A11,作業日報!$I:$I,"○",作業日報!$A:$A,参加者名簿!U$1)</f>
        <v>0</v>
      </c>
      <c r="V11" s="160">
        <f>SUMIFS(作業日報!$C:$C,作業日報!$B:$B,$A11,作業日報!$E:$E,"○",作業日報!$A:$A,参加者名簿!V$1)+SUMIFS(作業日報!$G:$G,作業日報!$F:$F,$A11,作業日報!$I:$I,"○",作業日報!$A:$A,参加者名簿!V$1)</f>
        <v>0</v>
      </c>
      <c r="W11" s="160">
        <f>SUMIFS(作業日報!$C:$C,作業日報!$B:$B,$A11,作業日報!$E:$E,"○",作業日報!$A:$A,参加者名簿!W$1)+SUMIFS(作業日報!$G:$G,作業日報!$F:$F,$A11,作業日報!$I:$I,"○",作業日報!$A:$A,参加者名簿!W$1)</f>
        <v>0</v>
      </c>
      <c r="X11" s="160">
        <f>SUMIFS(作業日報!$C:$C,作業日報!$B:$B,$A11,作業日報!$E:$E,"○",作業日報!$A:$A,参加者名簿!X$1)+SUMIFS(作業日報!$G:$G,作業日報!$F:$F,$A11,作業日報!$I:$I,"○",作業日報!$A:$A,参加者名簿!X$1)</f>
        <v>0</v>
      </c>
      <c r="Y11" s="160">
        <f>SUMIFS(作業日報!$C:$C,作業日報!$B:$B,$A11,作業日報!$E:$E,"○",作業日報!$A:$A,参加者名簿!Y$1)+SUMIFS(作業日報!$G:$G,作業日報!$F:$F,$A11,作業日報!$I:$I,"○",作業日報!$A:$A,参加者名簿!Y$1)</f>
        <v>0</v>
      </c>
      <c r="Z11" s="160">
        <f>SUMIFS(作業日報!$C:$C,作業日報!$B:$B,$A11,作業日報!$E:$E,"○",作業日報!$A:$A,参加者名簿!Z$1)+SUMIFS(作業日報!$G:$G,作業日報!$F:$F,$A11,作業日報!$I:$I,"○",作業日報!$A:$A,参加者名簿!Z$1)</f>
        <v>0</v>
      </c>
      <c r="AA11" s="160">
        <f>SUMIFS(作業日報!$C:$C,作業日報!$B:$B,$A11,作業日報!$E:$E,"○",作業日報!$A:$A,参加者名簿!AA$1)+SUMIFS(作業日報!$G:$G,作業日報!$F:$F,$A11,作業日報!$I:$I,"○",作業日報!$A:$A,参加者名簿!AA$1)</f>
        <v>0</v>
      </c>
      <c r="AB11" s="160">
        <f>SUMIFS(作業日報!$C:$C,作業日報!$B:$B,$A11,作業日報!$E:$E,"○",作業日報!$A:$A,参加者名簿!AB$1)+SUMIFS(作業日報!$G:$G,作業日報!$F:$F,$A11,作業日報!$I:$I,"○",作業日報!$A:$A,参加者名簿!AB$1)</f>
        <v>0</v>
      </c>
      <c r="AC11" s="160">
        <f>SUMIFS(作業日報!$C:$C,作業日報!$B:$B,$A11,作業日報!$E:$E,"○",作業日報!$A:$A,参加者名簿!AC$1)+SUMIFS(作業日報!$G:$G,作業日報!$F:$F,$A11,作業日報!$I:$I,"○",作業日報!$A:$A,参加者名簿!AC$1)</f>
        <v>0</v>
      </c>
      <c r="AD11" s="160">
        <f>SUMIFS(作業日報!$C:$C,作業日報!$B:$B,$A11,作業日報!$E:$E,"○",作業日報!$A:$A,参加者名簿!AD$1)+SUMIFS(作業日報!$G:$G,作業日報!$F:$F,$A11,作業日報!$I:$I,"○",作業日報!$A:$A,参加者名簿!AD$1)</f>
        <v>0</v>
      </c>
      <c r="AE11" s="160">
        <f>SUMIFS(作業日報!$C:$C,作業日報!$B:$B,$A11,作業日報!$E:$E,"○",作業日報!$A:$A,参加者名簿!AE$1)+SUMIFS(作業日報!$G:$G,作業日報!$F:$F,$A11,作業日報!$I:$I,"○",作業日報!$A:$A,参加者名簿!AE$1)</f>
        <v>0</v>
      </c>
      <c r="AF11" s="160">
        <f>SUMIFS(作業日報!$C:$C,作業日報!$B:$B,$A11,作業日報!$E:$E,"○",作業日報!$A:$A,参加者名簿!AF$1)+SUMIFS(作業日報!$G:$G,作業日報!$F:$F,$A11,作業日報!$I:$I,"○",作業日報!$A:$A,参加者名簿!AF$1)</f>
        <v>0</v>
      </c>
      <c r="AG11" s="160">
        <f>SUMIFS(作業日報!$C:$C,作業日報!$B:$B,$A11,作業日報!$E:$E,"○",作業日報!$A:$A,参加者名簿!AG$1)+SUMIFS(作業日報!$G:$G,作業日報!$F:$F,$A11,作業日報!$I:$I,"○",作業日報!$A:$A,参加者名簿!AG$1)</f>
        <v>0</v>
      </c>
      <c r="AH11" s="160">
        <f>SUMIFS(作業日報!$C:$C,作業日報!$B:$B,$A11,作業日報!$E:$E,"○",作業日報!$A:$A,参加者名簿!AH$1)+SUMIFS(作業日報!$G:$G,作業日報!$F:$F,$A11,作業日報!$I:$I,"○",作業日報!$A:$A,参加者名簿!AH$1)</f>
        <v>0</v>
      </c>
      <c r="AI11" s="160">
        <f>SUMIFS(作業日報!$C:$C,作業日報!$B:$B,$A11,作業日報!$E:$E,"○",作業日報!$A:$A,参加者名簿!AI$1)+SUMIFS(作業日報!$G:$G,作業日報!$F:$F,$A11,作業日報!$I:$I,"○",作業日報!$A:$A,参加者名簿!AI$1)</f>
        <v>0</v>
      </c>
      <c r="AJ11" s="160">
        <f>SUMIFS(作業日報!$C:$C,作業日報!$B:$B,$A11,作業日報!$E:$E,"○",作業日報!$A:$A,参加者名簿!AJ$1)+SUMIFS(作業日報!$G:$G,作業日報!$F:$F,$A11,作業日報!$I:$I,"○",作業日報!$A:$A,参加者名簿!AJ$1)</f>
        <v>0</v>
      </c>
      <c r="AK11" s="160">
        <f>SUMIFS(作業日報!$C:$C,作業日報!$B:$B,$A11,作業日報!$E:$E,"○",作業日報!$A:$A,参加者名簿!AK$1)+SUMIFS(作業日報!$G:$G,作業日報!$F:$F,$A11,作業日報!$I:$I,"○",作業日報!$A:$A,参加者名簿!AK$1)</f>
        <v>0</v>
      </c>
      <c r="AL11" s="160">
        <f>SUMIFS(作業日報!$C:$C,作業日報!$B:$B,$A11,作業日報!$E:$E,"○",作業日報!$A:$A,参加者名簿!AL$1)+SUMIFS(作業日報!$G:$G,作業日報!$F:$F,$A11,作業日報!$I:$I,"○",作業日報!$A:$A,参加者名簿!AL$1)</f>
        <v>0</v>
      </c>
      <c r="AM11" s="160">
        <f>SUMIFS(作業日報!$C:$C,作業日報!$B:$B,$A11,作業日報!$E:$E,"○",作業日報!$A:$A,参加者名簿!AM$1)+SUMIFS(作業日報!$G:$G,作業日報!$F:$F,$A11,作業日報!$I:$I,"○",作業日報!$A:$A,参加者名簿!AM$1)</f>
        <v>0</v>
      </c>
      <c r="AN11" s="160">
        <f>SUMIFS(作業日報!$C:$C,作業日報!$B:$B,$A11,作業日報!$E:$E,"○",作業日報!$A:$A,参加者名簿!AN$1)+SUMIFS(作業日報!$G:$G,作業日報!$F:$F,$A11,作業日報!$I:$I,"○",作業日報!$A:$A,参加者名簿!AN$1)</f>
        <v>0</v>
      </c>
      <c r="AO11" s="160">
        <f>SUMIFS(作業日報!$C:$C,作業日報!$B:$B,$A11,作業日報!$E:$E,"○",作業日報!$A:$A,参加者名簿!AO$1)+SUMIFS(作業日報!$G:$G,作業日報!$F:$F,$A11,作業日報!$I:$I,"○",作業日報!$A:$A,参加者名簿!AO$1)</f>
        <v>0</v>
      </c>
      <c r="AP11" s="160">
        <f>SUMIFS(作業日報!$C:$C,作業日報!$B:$B,$A11,作業日報!$E:$E,"○",作業日報!$A:$A,参加者名簿!AP$1)+SUMIFS(作業日報!$G:$G,作業日報!$F:$F,$A11,作業日報!$I:$I,"○",作業日報!$A:$A,参加者名簿!AP$1)</f>
        <v>0</v>
      </c>
      <c r="AQ11" s="160">
        <f>SUMIFS(作業日報!$C:$C,作業日報!$B:$B,$A11,作業日報!$E:$E,"○",作業日報!$A:$A,参加者名簿!AQ$1)+SUMIFS(作業日報!$G:$G,作業日報!$F:$F,$A11,作業日報!$I:$I,"○",作業日報!$A:$A,参加者名簿!AQ$1)</f>
        <v>0</v>
      </c>
      <c r="AR11" s="160">
        <f>SUMIFS(作業日報!$C:$C,作業日報!$B:$B,$A11,作業日報!$E:$E,"○",作業日報!$A:$A,参加者名簿!AR$1)+SUMIFS(作業日報!$G:$G,作業日報!$F:$F,$A11,作業日報!$I:$I,"○",作業日報!$A:$A,参加者名簿!AR$1)</f>
        <v>0</v>
      </c>
      <c r="AS11" s="160">
        <f>SUMIFS(作業日報!$C:$C,作業日報!$B:$B,$A11,作業日報!$E:$E,"○",作業日報!$A:$A,参加者名簿!AS$1)+SUMIFS(作業日報!$G:$G,作業日報!$F:$F,$A11,作業日報!$I:$I,"○",作業日報!$A:$A,参加者名簿!AS$1)</f>
        <v>0</v>
      </c>
      <c r="AT11" s="160">
        <f>SUMIFS(作業日報!$C:$C,作業日報!$B:$B,$A11,作業日報!$E:$E,"○",作業日報!$A:$A,参加者名簿!AT$1)+SUMIFS(作業日報!$G:$G,作業日報!$F:$F,$A11,作業日報!$I:$I,"○",作業日報!$A:$A,参加者名簿!AT$1)</f>
        <v>0</v>
      </c>
      <c r="AU11" s="160">
        <f>SUMIFS(作業日報!$C:$C,作業日報!$B:$B,$A11,作業日報!$E:$E,"○",作業日報!$A:$A,参加者名簿!AU$1)+SUMIFS(作業日報!$G:$G,作業日報!$F:$F,$A11,作業日報!$I:$I,"○",作業日報!$A:$A,参加者名簿!AU$1)</f>
        <v>0</v>
      </c>
      <c r="AV11" s="160">
        <f>SUMIFS(作業日報!$C:$C,作業日報!$B:$B,$A11,作業日報!$E:$E,"○",作業日報!$A:$A,参加者名簿!AV$1)+SUMIFS(作業日報!$G:$G,作業日報!$F:$F,$A11,作業日報!$I:$I,"○",作業日報!$A:$A,参加者名簿!AV$1)</f>
        <v>0</v>
      </c>
      <c r="AW11" s="160">
        <f>SUMIFS(作業日報!$C:$C,作業日報!$B:$B,$A11,作業日報!$E:$E,"○",作業日報!$A:$A,参加者名簿!AW$1)+SUMIFS(作業日報!$G:$G,作業日報!$F:$F,$A11,作業日報!$I:$I,"○",作業日報!$A:$A,参加者名簿!AW$1)</f>
        <v>0</v>
      </c>
      <c r="AX11" s="160">
        <f>SUMIFS(作業日報!$C:$C,作業日報!$B:$B,$A11,作業日報!$E:$E,"○",作業日報!$A:$A,参加者名簿!AX$1)+SUMIFS(作業日報!$G:$G,作業日報!$F:$F,$A11,作業日報!$I:$I,"○",作業日報!$A:$A,参加者名簿!AX$1)</f>
        <v>0</v>
      </c>
      <c r="AY11" s="160">
        <f>SUMIFS(作業日報!$C:$C,作業日報!$B:$B,$A11,作業日報!$E:$E,"○",作業日報!$A:$A,参加者名簿!AY$1)+SUMIFS(作業日報!$G:$G,作業日報!$F:$F,$A11,作業日報!$I:$I,"○",作業日報!$A:$A,参加者名簿!AY$1)</f>
        <v>0</v>
      </c>
      <c r="AZ11" s="160">
        <f>SUMIFS(作業日報!$C:$C,作業日報!$B:$B,$A11,作業日報!$E:$E,"○",作業日報!$A:$A,参加者名簿!AZ$1)+SUMIFS(作業日報!$G:$G,作業日報!$F:$F,$A11,作業日報!$I:$I,"○",作業日報!$A:$A,参加者名簿!AZ$1)</f>
        <v>0</v>
      </c>
      <c r="BA11" s="160">
        <f>SUMIFS(作業日報!$C:$C,作業日報!$B:$B,$A11,作業日報!$E:$E,"○",作業日報!$A:$A,参加者名簿!BA$1)+SUMIFS(作業日報!$G:$G,作業日報!$F:$F,$A11,作業日報!$I:$I,"○",作業日報!$A:$A,参加者名簿!BA$1)</f>
        <v>0</v>
      </c>
      <c r="BB11" s="160">
        <f>SUMIFS(作業日報!$C:$C,作業日報!$B:$B,$A11,作業日報!$E:$E,"○",作業日報!$A:$A,参加者名簿!BB$1)+SUMIFS(作業日報!$G:$G,作業日報!$F:$F,$A11,作業日報!$I:$I,"○",作業日報!$A:$A,参加者名簿!BB$1)</f>
        <v>0</v>
      </c>
      <c r="BC11" s="160">
        <f>SUMIFS(作業日報!$C:$C,作業日報!$B:$B,$A11,作業日報!$E:$E,"○",作業日報!$A:$A,参加者名簿!BC$1)+SUMIFS(作業日報!$G:$G,作業日報!$F:$F,$A11,作業日報!$I:$I,"○",作業日報!$A:$A,参加者名簿!BC$1)</f>
        <v>0</v>
      </c>
      <c r="BD11" s="160">
        <f>SUMIFS(作業日報!$C:$C,作業日報!$B:$B,$A11,作業日報!$E:$E,"○",作業日報!$A:$A,参加者名簿!BD$1)+SUMIFS(作業日報!$G:$G,作業日報!$F:$F,$A11,作業日報!$I:$I,"○",作業日報!$A:$A,参加者名簿!BD$1)</f>
        <v>0</v>
      </c>
      <c r="BE11" s="160">
        <f>SUMIFS(作業日報!$C:$C,作業日報!$B:$B,$A11,作業日報!$E:$E,"○",作業日報!$A:$A,参加者名簿!BE$1)+SUMIFS(作業日報!$G:$G,作業日報!$F:$F,$A11,作業日報!$I:$I,"○",作業日報!$A:$A,参加者名簿!BE$1)</f>
        <v>0</v>
      </c>
      <c r="BF11" s="160">
        <f>SUMIFS(作業日報!$C:$C,作業日報!$B:$B,$A11,作業日報!$E:$E,"○",作業日報!$A:$A,参加者名簿!BF$1)+SUMIFS(作業日報!$G:$G,作業日報!$F:$F,$A11,作業日報!$I:$I,"○",作業日報!$A:$A,参加者名簿!BF$1)</f>
        <v>0</v>
      </c>
      <c r="BG11" s="160">
        <f>SUMIFS(作業日報!$C:$C,作業日報!$B:$B,$A11,作業日報!$E:$E,"○",作業日報!$A:$A,参加者名簿!BG$1)+SUMIFS(作業日報!$G:$G,作業日報!$F:$F,$A11,作業日報!$I:$I,"○",作業日報!$A:$A,参加者名簿!BG$1)</f>
        <v>0</v>
      </c>
      <c r="BH11" s="160">
        <f>SUMIFS(作業日報!$C:$C,作業日報!$B:$B,$A11,作業日報!$E:$E,"○",作業日報!$A:$A,参加者名簿!BH$1)+SUMIFS(作業日報!$G:$G,作業日報!$F:$F,$A11,作業日報!$I:$I,"○",作業日報!$A:$A,参加者名簿!BH$1)</f>
        <v>0</v>
      </c>
      <c r="BI11" s="160">
        <f>SUMIFS(作業日報!$C:$C,作業日報!$B:$B,$A11,作業日報!$E:$E,"○",作業日報!$A:$A,参加者名簿!BI$1)+SUMIFS(作業日報!$G:$G,作業日報!$F:$F,$A11,作業日報!$I:$I,"○",作業日報!$A:$A,参加者名簿!BI$1)</f>
        <v>0</v>
      </c>
      <c r="BJ11" s="160">
        <f>SUMIFS(作業日報!$C:$C,作業日報!$B:$B,$A11,作業日報!$E:$E,"○",作業日報!$A:$A,参加者名簿!BJ$1)+SUMIFS(作業日報!$G:$G,作業日報!$F:$F,$A11,作業日報!$I:$I,"○",作業日報!$A:$A,参加者名簿!BJ$1)</f>
        <v>0</v>
      </c>
      <c r="BK11" s="160">
        <f>SUMIFS(作業日報!$C:$C,作業日報!$B:$B,$A11,作業日報!$E:$E,"○",作業日報!$A:$A,参加者名簿!BK$1)+SUMIFS(作業日報!$G:$G,作業日報!$F:$F,$A11,作業日報!$I:$I,"○",作業日報!$A:$A,参加者名簿!BK$1)</f>
        <v>0</v>
      </c>
      <c r="BL11" s="160">
        <f>SUMIFS(作業日報!$C:$C,作業日報!$B:$B,$A11,作業日報!$E:$E,"○",作業日報!$A:$A,参加者名簿!BL$1)+SUMIFS(作業日報!$G:$G,作業日報!$F:$F,$A11,作業日報!$I:$I,"○",作業日報!$A:$A,参加者名簿!BL$1)</f>
        <v>0</v>
      </c>
    </row>
    <row r="12" spans="1:64">
      <c r="A12" s="176"/>
      <c r="B12" s="177"/>
      <c r="C12" s="178"/>
      <c r="D12" s="120">
        <f t="shared" si="0"/>
        <v>0</v>
      </c>
      <c r="E12" s="159">
        <f>SUMIFS(作業日報!$C:$C,作業日報!$B:$B,$A12,作業日報!$E:$E,"○",作業日報!$A:$A,参加者名簿!E$1)+SUMIFS(作業日報!$G:$G,作業日報!$F:$F,$A12,作業日報!$I:$I,"○",作業日報!$A:$A,参加者名簿!E$1)</f>
        <v>0</v>
      </c>
      <c r="F12" s="160">
        <f>SUMIFS(作業日報!$C:$C,作業日報!$B:$B,$A12,作業日報!$E:$E,"○",作業日報!$A:$A,参加者名簿!F$1)+SUMIFS(作業日報!$G:$G,作業日報!$F:$F,$A12,作業日報!$I:$I,"○",作業日報!$A:$A,参加者名簿!F$1)</f>
        <v>0</v>
      </c>
      <c r="G12" s="160">
        <f>SUMIFS(作業日報!$C:$C,作業日報!$B:$B,$A12,作業日報!$E:$E,"○",作業日報!$A:$A,参加者名簿!G$1)+SUMIFS(作業日報!$G:$G,作業日報!$F:$F,$A12,作業日報!$I:$I,"○",作業日報!$A:$A,参加者名簿!G$1)</f>
        <v>0</v>
      </c>
      <c r="H12" s="160">
        <f>SUMIFS(作業日報!$C:$C,作業日報!$B:$B,$A12,作業日報!$E:$E,"○",作業日報!$A:$A,参加者名簿!H$1)+SUMIFS(作業日報!$G:$G,作業日報!$F:$F,$A12,作業日報!$I:$I,"○",作業日報!$A:$A,参加者名簿!H$1)</f>
        <v>0</v>
      </c>
      <c r="I12" s="160">
        <f>SUMIFS(作業日報!$C:$C,作業日報!$B:$B,$A12,作業日報!$E:$E,"○",作業日報!$A:$A,参加者名簿!I$1)+SUMIFS(作業日報!$G:$G,作業日報!$F:$F,$A12,作業日報!$I:$I,"○",作業日報!$A:$A,参加者名簿!I$1)</f>
        <v>0</v>
      </c>
      <c r="J12" s="160">
        <f>SUMIFS(作業日報!$C:$C,作業日報!$B:$B,$A12,作業日報!$E:$E,"○",作業日報!$A:$A,参加者名簿!J$1)+SUMIFS(作業日報!$G:$G,作業日報!$F:$F,$A12,作業日報!$I:$I,"○",作業日報!$A:$A,参加者名簿!J$1)</f>
        <v>0</v>
      </c>
      <c r="K12" s="160">
        <f>SUMIFS(作業日報!$C:$C,作業日報!$B:$B,$A12,作業日報!$E:$E,"○",作業日報!$A:$A,参加者名簿!K$1)+SUMIFS(作業日報!$G:$G,作業日報!$F:$F,$A12,作業日報!$I:$I,"○",作業日報!$A:$A,参加者名簿!K$1)</f>
        <v>0</v>
      </c>
      <c r="L12" s="160">
        <f>SUMIFS(作業日報!$C:$C,作業日報!$B:$B,$A12,作業日報!$E:$E,"○",作業日報!$A:$A,参加者名簿!L$1)+SUMIFS(作業日報!$G:$G,作業日報!$F:$F,$A12,作業日報!$I:$I,"○",作業日報!$A:$A,参加者名簿!L$1)</f>
        <v>0</v>
      </c>
      <c r="M12" s="160">
        <f>SUMIFS(作業日報!$C:$C,作業日報!$B:$B,$A12,作業日報!$E:$E,"○",作業日報!$A:$A,参加者名簿!M$1)+SUMIFS(作業日報!$G:$G,作業日報!$F:$F,$A12,作業日報!$I:$I,"○",作業日報!$A:$A,参加者名簿!M$1)</f>
        <v>0</v>
      </c>
      <c r="N12" s="160">
        <f>SUMIFS(作業日報!$C:$C,作業日報!$B:$B,$A12,作業日報!$E:$E,"○",作業日報!$A:$A,参加者名簿!N$1)+SUMIFS(作業日報!$G:$G,作業日報!$F:$F,$A12,作業日報!$I:$I,"○",作業日報!$A:$A,参加者名簿!N$1)</f>
        <v>0</v>
      </c>
      <c r="O12" s="160">
        <f>SUMIFS(作業日報!$C:$C,作業日報!$B:$B,$A12,作業日報!$E:$E,"○",作業日報!$A:$A,参加者名簿!O$1)+SUMIFS(作業日報!$G:$G,作業日報!$F:$F,$A12,作業日報!$I:$I,"○",作業日報!$A:$A,参加者名簿!O$1)</f>
        <v>0</v>
      </c>
      <c r="P12" s="160">
        <f>SUMIFS(作業日報!$C:$C,作業日報!$B:$B,$A12,作業日報!$E:$E,"○",作業日報!$A:$A,参加者名簿!P$1)+SUMIFS(作業日報!$G:$G,作業日報!$F:$F,$A12,作業日報!$I:$I,"○",作業日報!$A:$A,参加者名簿!P$1)</f>
        <v>0</v>
      </c>
      <c r="Q12" s="160">
        <f>SUMIFS(作業日報!$C:$C,作業日報!$B:$B,$A12,作業日報!$E:$E,"○",作業日報!$A:$A,参加者名簿!Q$1)+SUMIFS(作業日報!$G:$G,作業日報!$F:$F,$A12,作業日報!$I:$I,"○",作業日報!$A:$A,参加者名簿!Q$1)</f>
        <v>0</v>
      </c>
      <c r="R12" s="160">
        <f>SUMIFS(作業日報!$C:$C,作業日報!$B:$B,$A12,作業日報!$E:$E,"○",作業日報!$A:$A,参加者名簿!R$1)+SUMIFS(作業日報!$G:$G,作業日報!$F:$F,$A12,作業日報!$I:$I,"○",作業日報!$A:$A,参加者名簿!R$1)</f>
        <v>0</v>
      </c>
      <c r="S12" s="160">
        <f>SUMIFS(作業日報!$C:$C,作業日報!$B:$B,$A12,作業日報!$E:$E,"○",作業日報!$A:$A,参加者名簿!S$1)+SUMIFS(作業日報!$G:$G,作業日報!$F:$F,$A12,作業日報!$I:$I,"○",作業日報!$A:$A,参加者名簿!S$1)</f>
        <v>0</v>
      </c>
      <c r="T12" s="160">
        <f>SUMIFS(作業日報!$C:$C,作業日報!$B:$B,$A12,作業日報!$E:$E,"○",作業日報!$A:$A,参加者名簿!T$1)+SUMIFS(作業日報!$G:$G,作業日報!$F:$F,$A12,作業日報!$I:$I,"○",作業日報!$A:$A,参加者名簿!T$1)</f>
        <v>0</v>
      </c>
      <c r="U12" s="160">
        <f>SUMIFS(作業日報!$C:$C,作業日報!$B:$B,$A12,作業日報!$E:$E,"○",作業日報!$A:$A,参加者名簿!U$1)+SUMIFS(作業日報!$G:$G,作業日報!$F:$F,$A12,作業日報!$I:$I,"○",作業日報!$A:$A,参加者名簿!U$1)</f>
        <v>0</v>
      </c>
      <c r="V12" s="160">
        <f>SUMIFS(作業日報!$C:$C,作業日報!$B:$B,$A12,作業日報!$E:$E,"○",作業日報!$A:$A,参加者名簿!V$1)+SUMIFS(作業日報!$G:$G,作業日報!$F:$F,$A12,作業日報!$I:$I,"○",作業日報!$A:$A,参加者名簿!V$1)</f>
        <v>0</v>
      </c>
      <c r="W12" s="160">
        <f>SUMIFS(作業日報!$C:$C,作業日報!$B:$B,$A12,作業日報!$E:$E,"○",作業日報!$A:$A,参加者名簿!W$1)+SUMIFS(作業日報!$G:$G,作業日報!$F:$F,$A12,作業日報!$I:$I,"○",作業日報!$A:$A,参加者名簿!W$1)</f>
        <v>0</v>
      </c>
      <c r="X12" s="160">
        <f>SUMIFS(作業日報!$C:$C,作業日報!$B:$B,$A12,作業日報!$E:$E,"○",作業日報!$A:$A,参加者名簿!X$1)+SUMIFS(作業日報!$G:$G,作業日報!$F:$F,$A12,作業日報!$I:$I,"○",作業日報!$A:$A,参加者名簿!X$1)</f>
        <v>0</v>
      </c>
      <c r="Y12" s="160">
        <f>SUMIFS(作業日報!$C:$C,作業日報!$B:$B,$A12,作業日報!$E:$E,"○",作業日報!$A:$A,参加者名簿!Y$1)+SUMIFS(作業日報!$G:$G,作業日報!$F:$F,$A12,作業日報!$I:$I,"○",作業日報!$A:$A,参加者名簿!Y$1)</f>
        <v>0</v>
      </c>
      <c r="Z12" s="160">
        <f>SUMIFS(作業日報!$C:$C,作業日報!$B:$B,$A12,作業日報!$E:$E,"○",作業日報!$A:$A,参加者名簿!Z$1)+SUMIFS(作業日報!$G:$G,作業日報!$F:$F,$A12,作業日報!$I:$I,"○",作業日報!$A:$A,参加者名簿!Z$1)</f>
        <v>0</v>
      </c>
      <c r="AA12" s="160">
        <f>SUMIFS(作業日報!$C:$C,作業日報!$B:$B,$A12,作業日報!$E:$E,"○",作業日報!$A:$A,参加者名簿!AA$1)+SUMIFS(作業日報!$G:$G,作業日報!$F:$F,$A12,作業日報!$I:$I,"○",作業日報!$A:$A,参加者名簿!AA$1)</f>
        <v>0</v>
      </c>
      <c r="AB12" s="160">
        <f>SUMIFS(作業日報!$C:$C,作業日報!$B:$B,$A12,作業日報!$E:$E,"○",作業日報!$A:$A,参加者名簿!AB$1)+SUMIFS(作業日報!$G:$G,作業日報!$F:$F,$A12,作業日報!$I:$I,"○",作業日報!$A:$A,参加者名簿!AB$1)</f>
        <v>0</v>
      </c>
      <c r="AC12" s="160">
        <f>SUMIFS(作業日報!$C:$C,作業日報!$B:$B,$A12,作業日報!$E:$E,"○",作業日報!$A:$A,参加者名簿!AC$1)+SUMIFS(作業日報!$G:$G,作業日報!$F:$F,$A12,作業日報!$I:$I,"○",作業日報!$A:$A,参加者名簿!AC$1)</f>
        <v>0</v>
      </c>
      <c r="AD12" s="160">
        <f>SUMIFS(作業日報!$C:$C,作業日報!$B:$B,$A12,作業日報!$E:$E,"○",作業日報!$A:$A,参加者名簿!AD$1)+SUMIFS(作業日報!$G:$G,作業日報!$F:$F,$A12,作業日報!$I:$I,"○",作業日報!$A:$A,参加者名簿!AD$1)</f>
        <v>0</v>
      </c>
      <c r="AE12" s="160">
        <f>SUMIFS(作業日報!$C:$C,作業日報!$B:$B,$A12,作業日報!$E:$E,"○",作業日報!$A:$A,参加者名簿!AE$1)+SUMIFS(作業日報!$G:$G,作業日報!$F:$F,$A12,作業日報!$I:$I,"○",作業日報!$A:$A,参加者名簿!AE$1)</f>
        <v>0</v>
      </c>
      <c r="AF12" s="160">
        <f>SUMIFS(作業日報!$C:$C,作業日報!$B:$B,$A12,作業日報!$E:$E,"○",作業日報!$A:$A,参加者名簿!AF$1)+SUMIFS(作業日報!$G:$G,作業日報!$F:$F,$A12,作業日報!$I:$I,"○",作業日報!$A:$A,参加者名簿!AF$1)</f>
        <v>0</v>
      </c>
      <c r="AG12" s="160">
        <f>SUMIFS(作業日報!$C:$C,作業日報!$B:$B,$A12,作業日報!$E:$E,"○",作業日報!$A:$A,参加者名簿!AG$1)+SUMIFS(作業日報!$G:$G,作業日報!$F:$F,$A12,作業日報!$I:$I,"○",作業日報!$A:$A,参加者名簿!AG$1)</f>
        <v>0</v>
      </c>
      <c r="AH12" s="160">
        <f>SUMIFS(作業日報!$C:$C,作業日報!$B:$B,$A12,作業日報!$E:$E,"○",作業日報!$A:$A,参加者名簿!AH$1)+SUMIFS(作業日報!$G:$G,作業日報!$F:$F,$A12,作業日報!$I:$I,"○",作業日報!$A:$A,参加者名簿!AH$1)</f>
        <v>0</v>
      </c>
      <c r="AI12" s="160">
        <f>SUMIFS(作業日報!$C:$C,作業日報!$B:$B,$A12,作業日報!$E:$E,"○",作業日報!$A:$A,参加者名簿!AI$1)+SUMIFS(作業日報!$G:$G,作業日報!$F:$F,$A12,作業日報!$I:$I,"○",作業日報!$A:$A,参加者名簿!AI$1)</f>
        <v>0</v>
      </c>
      <c r="AJ12" s="160">
        <f>SUMIFS(作業日報!$C:$C,作業日報!$B:$B,$A12,作業日報!$E:$E,"○",作業日報!$A:$A,参加者名簿!AJ$1)+SUMIFS(作業日報!$G:$G,作業日報!$F:$F,$A12,作業日報!$I:$I,"○",作業日報!$A:$A,参加者名簿!AJ$1)</f>
        <v>0</v>
      </c>
      <c r="AK12" s="160">
        <f>SUMIFS(作業日報!$C:$C,作業日報!$B:$B,$A12,作業日報!$E:$E,"○",作業日報!$A:$A,参加者名簿!AK$1)+SUMIFS(作業日報!$G:$G,作業日報!$F:$F,$A12,作業日報!$I:$I,"○",作業日報!$A:$A,参加者名簿!AK$1)</f>
        <v>0</v>
      </c>
      <c r="AL12" s="160">
        <f>SUMIFS(作業日報!$C:$C,作業日報!$B:$B,$A12,作業日報!$E:$E,"○",作業日報!$A:$A,参加者名簿!AL$1)+SUMIFS(作業日報!$G:$G,作業日報!$F:$F,$A12,作業日報!$I:$I,"○",作業日報!$A:$A,参加者名簿!AL$1)</f>
        <v>0</v>
      </c>
      <c r="AM12" s="160">
        <f>SUMIFS(作業日報!$C:$C,作業日報!$B:$B,$A12,作業日報!$E:$E,"○",作業日報!$A:$A,参加者名簿!AM$1)+SUMIFS(作業日報!$G:$G,作業日報!$F:$F,$A12,作業日報!$I:$I,"○",作業日報!$A:$A,参加者名簿!AM$1)</f>
        <v>0</v>
      </c>
      <c r="AN12" s="160">
        <f>SUMIFS(作業日報!$C:$C,作業日報!$B:$B,$A12,作業日報!$E:$E,"○",作業日報!$A:$A,参加者名簿!AN$1)+SUMIFS(作業日報!$G:$G,作業日報!$F:$F,$A12,作業日報!$I:$I,"○",作業日報!$A:$A,参加者名簿!AN$1)</f>
        <v>0</v>
      </c>
      <c r="AO12" s="160">
        <f>SUMIFS(作業日報!$C:$C,作業日報!$B:$B,$A12,作業日報!$E:$E,"○",作業日報!$A:$A,参加者名簿!AO$1)+SUMIFS(作業日報!$G:$G,作業日報!$F:$F,$A12,作業日報!$I:$I,"○",作業日報!$A:$A,参加者名簿!AO$1)</f>
        <v>0</v>
      </c>
      <c r="AP12" s="160">
        <f>SUMIFS(作業日報!$C:$C,作業日報!$B:$B,$A12,作業日報!$E:$E,"○",作業日報!$A:$A,参加者名簿!AP$1)+SUMIFS(作業日報!$G:$G,作業日報!$F:$F,$A12,作業日報!$I:$I,"○",作業日報!$A:$A,参加者名簿!AP$1)</f>
        <v>0</v>
      </c>
      <c r="AQ12" s="160">
        <f>SUMIFS(作業日報!$C:$C,作業日報!$B:$B,$A12,作業日報!$E:$E,"○",作業日報!$A:$A,参加者名簿!AQ$1)+SUMIFS(作業日報!$G:$G,作業日報!$F:$F,$A12,作業日報!$I:$I,"○",作業日報!$A:$A,参加者名簿!AQ$1)</f>
        <v>0</v>
      </c>
      <c r="AR12" s="160">
        <f>SUMIFS(作業日報!$C:$C,作業日報!$B:$B,$A12,作業日報!$E:$E,"○",作業日報!$A:$A,参加者名簿!AR$1)+SUMIFS(作業日報!$G:$G,作業日報!$F:$F,$A12,作業日報!$I:$I,"○",作業日報!$A:$A,参加者名簿!AR$1)</f>
        <v>0</v>
      </c>
      <c r="AS12" s="160">
        <f>SUMIFS(作業日報!$C:$C,作業日報!$B:$B,$A12,作業日報!$E:$E,"○",作業日報!$A:$A,参加者名簿!AS$1)+SUMIFS(作業日報!$G:$G,作業日報!$F:$F,$A12,作業日報!$I:$I,"○",作業日報!$A:$A,参加者名簿!AS$1)</f>
        <v>0</v>
      </c>
      <c r="AT12" s="160">
        <f>SUMIFS(作業日報!$C:$C,作業日報!$B:$B,$A12,作業日報!$E:$E,"○",作業日報!$A:$A,参加者名簿!AT$1)+SUMIFS(作業日報!$G:$G,作業日報!$F:$F,$A12,作業日報!$I:$I,"○",作業日報!$A:$A,参加者名簿!AT$1)</f>
        <v>0</v>
      </c>
      <c r="AU12" s="160">
        <f>SUMIFS(作業日報!$C:$C,作業日報!$B:$B,$A12,作業日報!$E:$E,"○",作業日報!$A:$A,参加者名簿!AU$1)+SUMIFS(作業日報!$G:$G,作業日報!$F:$F,$A12,作業日報!$I:$I,"○",作業日報!$A:$A,参加者名簿!AU$1)</f>
        <v>0</v>
      </c>
      <c r="AV12" s="160">
        <f>SUMIFS(作業日報!$C:$C,作業日報!$B:$B,$A12,作業日報!$E:$E,"○",作業日報!$A:$A,参加者名簿!AV$1)+SUMIFS(作業日報!$G:$G,作業日報!$F:$F,$A12,作業日報!$I:$I,"○",作業日報!$A:$A,参加者名簿!AV$1)</f>
        <v>0</v>
      </c>
      <c r="AW12" s="160">
        <f>SUMIFS(作業日報!$C:$C,作業日報!$B:$B,$A12,作業日報!$E:$E,"○",作業日報!$A:$A,参加者名簿!AW$1)+SUMIFS(作業日報!$G:$G,作業日報!$F:$F,$A12,作業日報!$I:$I,"○",作業日報!$A:$A,参加者名簿!AW$1)</f>
        <v>0</v>
      </c>
      <c r="AX12" s="160">
        <f>SUMIFS(作業日報!$C:$C,作業日報!$B:$B,$A12,作業日報!$E:$E,"○",作業日報!$A:$A,参加者名簿!AX$1)+SUMIFS(作業日報!$G:$G,作業日報!$F:$F,$A12,作業日報!$I:$I,"○",作業日報!$A:$A,参加者名簿!AX$1)</f>
        <v>0</v>
      </c>
      <c r="AY12" s="160">
        <f>SUMIFS(作業日報!$C:$C,作業日報!$B:$B,$A12,作業日報!$E:$E,"○",作業日報!$A:$A,参加者名簿!AY$1)+SUMIFS(作業日報!$G:$G,作業日報!$F:$F,$A12,作業日報!$I:$I,"○",作業日報!$A:$A,参加者名簿!AY$1)</f>
        <v>0</v>
      </c>
      <c r="AZ12" s="160">
        <f>SUMIFS(作業日報!$C:$C,作業日報!$B:$B,$A12,作業日報!$E:$E,"○",作業日報!$A:$A,参加者名簿!AZ$1)+SUMIFS(作業日報!$G:$G,作業日報!$F:$F,$A12,作業日報!$I:$I,"○",作業日報!$A:$A,参加者名簿!AZ$1)</f>
        <v>0</v>
      </c>
      <c r="BA12" s="160">
        <f>SUMIFS(作業日報!$C:$C,作業日報!$B:$B,$A12,作業日報!$E:$E,"○",作業日報!$A:$A,参加者名簿!BA$1)+SUMIFS(作業日報!$G:$G,作業日報!$F:$F,$A12,作業日報!$I:$I,"○",作業日報!$A:$A,参加者名簿!BA$1)</f>
        <v>0</v>
      </c>
      <c r="BB12" s="160">
        <f>SUMIFS(作業日報!$C:$C,作業日報!$B:$B,$A12,作業日報!$E:$E,"○",作業日報!$A:$A,参加者名簿!BB$1)+SUMIFS(作業日報!$G:$G,作業日報!$F:$F,$A12,作業日報!$I:$I,"○",作業日報!$A:$A,参加者名簿!BB$1)</f>
        <v>0</v>
      </c>
      <c r="BC12" s="160">
        <f>SUMIFS(作業日報!$C:$C,作業日報!$B:$B,$A12,作業日報!$E:$E,"○",作業日報!$A:$A,参加者名簿!BC$1)+SUMIFS(作業日報!$G:$G,作業日報!$F:$F,$A12,作業日報!$I:$I,"○",作業日報!$A:$A,参加者名簿!BC$1)</f>
        <v>0</v>
      </c>
      <c r="BD12" s="160">
        <f>SUMIFS(作業日報!$C:$C,作業日報!$B:$B,$A12,作業日報!$E:$E,"○",作業日報!$A:$A,参加者名簿!BD$1)+SUMIFS(作業日報!$G:$G,作業日報!$F:$F,$A12,作業日報!$I:$I,"○",作業日報!$A:$A,参加者名簿!BD$1)</f>
        <v>0</v>
      </c>
      <c r="BE12" s="160">
        <f>SUMIFS(作業日報!$C:$C,作業日報!$B:$B,$A12,作業日報!$E:$E,"○",作業日報!$A:$A,参加者名簿!BE$1)+SUMIFS(作業日報!$G:$G,作業日報!$F:$F,$A12,作業日報!$I:$I,"○",作業日報!$A:$A,参加者名簿!BE$1)</f>
        <v>0</v>
      </c>
      <c r="BF12" s="160">
        <f>SUMIFS(作業日報!$C:$C,作業日報!$B:$B,$A12,作業日報!$E:$E,"○",作業日報!$A:$A,参加者名簿!BF$1)+SUMIFS(作業日報!$G:$G,作業日報!$F:$F,$A12,作業日報!$I:$I,"○",作業日報!$A:$A,参加者名簿!BF$1)</f>
        <v>0</v>
      </c>
      <c r="BG12" s="160">
        <f>SUMIFS(作業日報!$C:$C,作業日報!$B:$B,$A12,作業日報!$E:$E,"○",作業日報!$A:$A,参加者名簿!BG$1)+SUMIFS(作業日報!$G:$G,作業日報!$F:$F,$A12,作業日報!$I:$I,"○",作業日報!$A:$A,参加者名簿!BG$1)</f>
        <v>0</v>
      </c>
      <c r="BH12" s="160">
        <f>SUMIFS(作業日報!$C:$C,作業日報!$B:$B,$A12,作業日報!$E:$E,"○",作業日報!$A:$A,参加者名簿!BH$1)+SUMIFS(作業日報!$G:$G,作業日報!$F:$F,$A12,作業日報!$I:$I,"○",作業日報!$A:$A,参加者名簿!BH$1)</f>
        <v>0</v>
      </c>
      <c r="BI12" s="160">
        <f>SUMIFS(作業日報!$C:$C,作業日報!$B:$B,$A12,作業日報!$E:$E,"○",作業日報!$A:$A,参加者名簿!BI$1)+SUMIFS(作業日報!$G:$G,作業日報!$F:$F,$A12,作業日報!$I:$I,"○",作業日報!$A:$A,参加者名簿!BI$1)</f>
        <v>0</v>
      </c>
      <c r="BJ12" s="160">
        <f>SUMIFS(作業日報!$C:$C,作業日報!$B:$B,$A12,作業日報!$E:$E,"○",作業日報!$A:$A,参加者名簿!BJ$1)+SUMIFS(作業日報!$G:$G,作業日報!$F:$F,$A12,作業日報!$I:$I,"○",作業日報!$A:$A,参加者名簿!BJ$1)</f>
        <v>0</v>
      </c>
      <c r="BK12" s="160">
        <f>SUMIFS(作業日報!$C:$C,作業日報!$B:$B,$A12,作業日報!$E:$E,"○",作業日報!$A:$A,参加者名簿!BK$1)+SUMIFS(作業日報!$G:$G,作業日報!$F:$F,$A12,作業日報!$I:$I,"○",作業日報!$A:$A,参加者名簿!BK$1)</f>
        <v>0</v>
      </c>
      <c r="BL12" s="160">
        <f>SUMIFS(作業日報!$C:$C,作業日報!$B:$B,$A12,作業日報!$E:$E,"○",作業日報!$A:$A,参加者名簿!BL$1)+SUMIFS(作業日報!$G:$G,作業日報!$F:$F,$A12,作業日報!$I:$I,"○",作業日報!$A:$A,参加者名簿!BL$1)</f>
        <v>0</v>
      </c>
    </row>
    <row r="13" spans="1:64">
      <c r="A13" s="173"/>
      <c r="B13" s="177"/>
      <c r="C13" s="178"/>
      <c r="D13" s="120">
        <f t="shared" si="0"/>
        <v>0</v>
      </c>
      <c r="E13" s="159">
        <f>SUMIFS(作業日報!$C:$C,作業日報!$B:$B,$A13,作業日報!$E:$E,"○",作業日報!$A:$A,参加者名簿!E$1)+SUMIFS(作業日報!$G:$G,作業日報!$F:$F,$A13,作業日報!$I:$I,"○",作業日報!$A:$A,参加者名簿!E$1)</f>
        <v>0</v>
      </c>
      <c r="F13" s="160">
        <f>SUMIFS(作業日報!$C:$C,作業日報!$B:$B,$A13,作業日報!$E:$E,"○",作業日報!$A:$A,参加者名簿!F$1)+SUMIFS(作業日報!$G:$G,作業日報!$F:$F,$A13,作業日報!$I:$I,"○",作業日報!$A:$A,参加者名簿!F$1)</f>
        <v>0</v>
      </c>
      <c r="G13" s="160">
        <f>SUMIFS(作業日報!$C:$C,作業日報!$B:$B,$A13,作業日報!$E:$E,"○",作業日報!$A:$A,参加者名簿!G$1)+SUMIFS(作業日報!$G:$G,作業日報!$F:$F,$A13,作業日報!$I:$I,"○",作業日報!$A:$A,参加者名簿!G$1)</f>
        <v>0</v>
      </c>
      <c r="H13" s="160">
        <f>SUMIFS(作業日報!$C:$C,作業日報!$B:$B,$A13,作業日報!$E:$E,"○",作業日報!$A:$A,参加者名簿!H$1)+SUMIFS(作業日報!$G:$G,作業日報!$F:$F,$A13,作業日報!$I:$I,"○",作業日報!$A:$A,参加者名簿!H$1)</f>
        <v>0</v>
      </c>
      <c r="I13" s="160">
        <f>SUMIFS(作業日報!$C:$C,作業日報!$B:$B,$A13,作業日報!$E:$E,"○",作業日報!$A:$A,参加者名簿!I$1)+SUMIFS(作業日報!$G:$G,作業日報!$F:$F,$A13,作業日報!$I:$I,"○",作業日報!$A:$A,参加者名簿!I$1)</f>
        <v>0</v>
      </c>
      <c r="J13" s="160">
        <f>SUMIFS(作業日報!$C:$C,作業日報!$B:$B,$A13,作業日報!$E:$E,"○",作業日報!$A:$A,参加者名簿!J$1)+SUMIFS(作業日報!$G:$G,作業日報!$F:$F,$A13,作業日報!$I:$I,"○",作業日報!$A:$A,参加者名簿!J$1)</f>
        <v>0</v>
      </c>
      <c r="K13" s="160">
        <f>SUMIFS(作業日報!$C:$C,作業日報!$B:$B,$A13,作業日報!$E:$E,"○",作業日報!$A:$A,参加者名簿!K$1)+SUMIFS(作業日報!$G:$G,作業日報!$F:$F,$A13,作業日報!$I:$I,"○",作業日報!$A:$A,参加者名簿!K$1)</f>
        <v>0</v>
      </c>
      <c r="L13" s="160">
        <f>SUMIFS(作業日報!$C:$C,作業日報!$B:$B,$A13,作業日報!$E:$E,"○",作業日報!$A:$A,参加者名簿!L$1)+SUMIFS(作業日報!$G:$G,作業日報!$F:$F,$A13,作業日報!$I:$I,"○",作業日報!$A:$A,参加者名簿!L$1)</f>
        <v>0</v>
      </c>
      <c r="M13" s="160">
        <f>SUMIFS(作業日報!$C:$C,作業日報!$B:$B,$A13,作業日報!$E:$E,"○",作業日報!$A:$A,参加者名簿!M$1)+SUMIFS(作業日報!$G:$G,作業日報!$F:$F,$A13,作業日報!$I:$I,"○",作業日報!$A:$A,参加者名簿!M$1)</f>
        <v>0</v>
      </c>
      <c r="N13" s="160">
        <f>SUMIFS(作業日報!$C:$C,作業日報!$B:$B,$A13,作業日報!$E:$E,"○",作業日報!$A:$A,参加者名簿!N$1)+SUMIFS(作業日報!$G:$G,作業日報!$F:$F,$A13,作業日報!$I:$I,"○",作業日報!$A:$A,参加者名簿!N$1)</f>
        <v>0</v>
      </c>
      <c r="O13" s="160">
        <f>SUMIFS(作業日報!$C:$C,作業日報!$B:$B,$A13,作業日報!$E:$E,"○",作業日報!$A:$A,参加者名簿!O$1)+SUMIFS(作業日報!$G:$G,作業日報!$F:$F,$A13,作業日報!$I:$I,"○",作業日報!$A:$A,参加者名簿!O$1)</f>
        <v>0</v>
      </c>
      <c r="P13" s="160">
        <f>SUMIFS(作業日報!$C:$C,作業日報!$B:$B,$A13,作業日報!$E:$E,"○",作業日報!$A:$A,参加者名簿!P$1)+SUMIFS(作業日報!$G:$G,作業日報!$F:$F,$A13,作業日報!$I:$I,"○",作業日報!$A:$A,参加者名簿!P$1)</f>
        <v>0</v>
      </c>
      <c r="Q13" s="160">
        <f>SUMIFS(作業日報!$C:$C,作業日報!$B:$B,$A13,作業日報!$E:$E,"○",作業日報!$A:$A,参加者名簿!Q$1)+SUMIFS(作業日報!$G:$G,作業日報!$F:$F,$A13,作業日報!$I:$I,"○",作業日報!$A:$A,参加者名簿!Q$1)</f>
        <v>0</v>
      </c>
      <c r="R13" s="160">
        <f>SUMIFS(作業日報!$C:$C,作業日報!$B:$B,$A13,作業日報!$E:$E,"○",作業日報!$A:$A,参加者名簿!R$1)+SUMIFS(作業日報!$G:$G,作業日報!$F:$F,$A13,作業日報!$I:$I,"○",作業日報!$A:$A,参加者名簿!R$1)</f>
        <v>0</v>
      </c>
      <c r="S13" s="160">
        <f>SUMIFS(作業日報!$C:$C,作業日報!$B:$B,$A13,作業日報!$E:$E,"○",作業日報!$A:$A,参加者名簿!S$1)+SUMIFS(作業日報!$G:$G,作業日報!$F:$F,$A13,作業日報!$I:$I,"○",作業日報!$A:$A,参加者名簿!S$1)</f>
        <v>0</v>
      </c>
      <c r="T13" s="160">
        <f>SUMIFS(作業日報!$C:$C,作業日報!$B:$B,$A13,作業日報!$E:$E,"○",作業日報!$A:$A,参加者名簿!T$1)+SUMIFS(作業日報!$G:$G,作業日報!$F:$F,$A13,作業日報!$I:$I,"○",作業日報!$A:$A,参加者名簿!T$1)</f>
        <v>0</v>
      </c>
      <c r="U13" s="160">
        <f>SUMIFS(作業日報!$C:$C,作業日報!$B:$B,$A13,作業日報!$E:$E,"○",作業日報!$A:$A,参加者名簿!U$1)+SUMIFS(作業日報!$G:$G,作業日報!$F:$F,$A13,作業日報!$I:$I,"○",作業日報!$A:$A,参加者名簿!U$1)</f>
        <v>0</v>
      </c>
      <c r="V13" s="160">
        <f>SUMIFS(作業日報!$C:$C,作業日報!$B:$B,$A13,作業日報!$E:$E,"○",作業日報!$A:$A,参加者名簿!V$1)+SUMIFS(作業日報!$G:$G,作業日報!$F:$F,$A13,作業日報!$I:$I,"○",作業日報!$A:$A,参加者名簿!V$1)</f>
        <v>0</v>
      </c>
      <c r="W13" s="160">
        <f>SUMIFS(作業日報!$C:$C,作業日報!$B:$B,$A13,作業日報!$E:$E,"○",作業日報!$A:$A,参加者名簿!W$1)+SUMIFS(作業日報!$G:$G,作業日報!$F:$F,$A13,作業日報!$I:$I,"○",作業日報!$A:$A,参加者名簿!W$1)</f>
        <v>0</v>
      </c>
      <c r="X13" s="160">
        <f>SUMIFS(作業日報!$C:$C,作業日報!$B:$B,$A13,作業日報!$E:$E,"○",作業日報!$A:$A,参加者名簿!X$1)+SUMIFS(作業日報!$G:$G,作業日報!$F:$F,$A13,作業日報!$I:$I,"○",作業日報!$A:$A,参加者名簿!X$1)</f>
        <v>0</v>
      </c>
      <c r="Y13" s="160">
        <f>SUMIFS(作業日報!$C:$C,作業日報!$B:$B,$A13,作業日報!$E:$E,"○",作業日報!$A:$A,参加者名簿!Y$1)+SUMIFS(作業日報!$G:$G,作業日報!$F:$F,$A13,作業日報!$I:$I,"○",作業日報!$A:$A,参加者名簿!Y$1)</f>
        <v>0</v>
      </c>
      <c r="Z13" s="160">
        <f>SUMIFS(作業日報!$C:$C,作業日報!$B:$B,$A13,作業日報!$E:$E,"○",作業日報!$A:$A,参加者名簿!Z$1)+SUMIFS(作業日報!$G:$G,作業日報!$F:$F,$A13,作業日報!$I:$I,"○",作業日報!$A:$A,参加者名簿!Z$1)</f>
        <v>0</v>
      </c>
      <c r="AA13" s="160">
        <f>SUMIFS(作業日報!$C:$C,作業日報!$B:$B,$A13,作業日報!$E:$E,"○",作業日報!$A:$A,参加者名簿!AA$1)+SUMIFS(作業日報!$G:$G,作業日報!$F:$F,$A13,作業日報!$I:$I,"○",作業日報!$A:$A,参加者名簿!AA$1)</f>
        <v>0</v>
      </c>
      <c r="AB13" s="160">
        <f>SUMIFS(作業日報!$C:$C,作業日報!$B:$B,$A13,作業日報!$E:$E,"○",作業日報!$A:$A,参加者名簿!AB$1)+SUMIFS(作業日報!$G:$G,作業日報!$F:$F,$A13,作業日報!$I:$I,"○",作業日報!$A:$A,参加者名簿!AB$1)</f>
        <v>0</v>
      </c>
      <c r="AC13" s="160">
        <f>SUMIFS(作業日報!$C:$C,作業日報!$B:$B,$A13,作業日報!$E:$E,"○",作業日報!$A:$A,参加者名簿!AC$1)+SUMIFS(作業日報!$G:$G,作業日報!$F:$F,$A13,作業日報!$I:$I,"○",作業日報!$A:$A,参加者名簿!AC$1)</f>
        <v>0</v>
      </c>
      <c r="AD13" s="160">
        <f>SUMIFS(作業日報!$C:$C,作業日報!$B:$B,$A13,作業日報!$E:$E,"○",作業日報!$A:$A,参加者名簿!AD$1)+SUMIFS(作業日報!$G:$G,作業日報!$F:$F,$A13,作業日報!$I:$I,"○",作業日報!$A:$A,参加者名簿!AD$1)</f>
        <v>0</v>
      </c>
      <c r="AE13" s="160">
        <f>SUMIFS(作業日報!$C:$C,作業日報!$B:$B,$A13,作業日報!$E:$E,"○",作業日報!$A:$A,参加者名簿!AE$1)+SUMIFS(作業日報!$G:$G,作業日報!$F:$F,$A13,作業日報!$I:$I,"○",作業日報!$A:$A,参加者名簿!AE$1)</f>
        <v>0</v>
      </c>
      <c r="AF13" s="160">
        <f>SUMIFS(作業日報!$C:$C,作業日報!$B:$B,$A13,作業日報!$E:$E,"○",作業日報!$A:$A,参加者名簿!AF$1)+SUMIFS(作業日報!$G:$G,作業日報!$F:$F,$A13,作業日報!$I:$I,"○",作業日報!$A:$A,参加者名簿!AF$1)</f>
        <v>0</v>
      </c>
      <c r="AG13" s="160">
        <f>SUMIFS(作業日報!$C:$C,作業日報!$B:$B,$A13,作業日報!$E:$E,"○",作業日報!$A:$A,参加者名簿!AG$1)+SUMIFS(作業日報!$G:$G,作業日報!$F:$F,$A13,作業日報!$I:$I,"○",作業日報!$A:$A,参加者名簿!AG$1)</f>
        <v>0</v>
      </c>
      <c r="AH13" s="160">
        <f>SUMIFS(作業日報!$C:$C,作業日報!$B:$B,$A13,作業日報!$E:$E,"○",作業日報!$A:$A,参加者名簿!AH$1)+SUMIFS(作業日報!$G:$G,作業日報!$F:$F,$A13,作業日報!$I:$I,"○",作業日報!$A:$A,参加者名簿!AH$1)</f>
        <v>0</v>
      </c>
      <c r="AI13" s="160">
        <f>SUMIFS(作業日報!$C:$C,作業日報!$B:$B,$A13,作業日報!$E:$E,"○",作業日報!$A:$A,参加者名簿!AI$1)+SUMIFS(作業日報!$G:$G,作業日報!$F:$F,$A13,作業日報!$I:$I,"○",作業日報!$A:$A,参加者名簿!AI$1)</f>
        <v>0</v>
      </c>
      <c r="AJ13" s="160">
        <f>SUMIFS(作業日報!$C:$C,作業日報!$B:$B,$A13,作業日報!$E:$E,"○",作業日報!$A:$A,参加者名簿!AJ$1)+SUMIFS(作業日報!$G:$G,作業日報!$F:$F,$A13,作業日報!$I:$I,"○",作業日報!$A:$A,参加者名簿!AJ$1)</f>
        <v>0</v>
      </c>
      <c r="AK13" s="160">
        <f>SUMIFS(作業日報!$C:$C,作業日報!$B:$B,$A13,作業日報!$E:$E,"○",作業日報!$A:$A,参加者名簿!AK$1)+SUMIFS(作業日報!$G:$G,作業日報!$F:$F,$A13,作業日報!$I:$I,"○",作業日報!$A:$A,参加者名簿!AK$1)</f>
        <v>0</v>
      </c>
      <c r="AL13" s="160">
        <f>SUMIFS(作業日報!$C:$C,作業日報!$B:$B,$A13,作業日報!$E:$E,"○",作業日報!$A:$A,参加者名簿!AL$1)+SUMIFS(作業日報!$G:$G,作業日報!$F:$F,$A13,作業日報!$I:$I,"○",作業日報!$A:$A,参加者名簿!AL$1)</f>
        <v>0</v>
      </c>
      <c r="AM13" s="160">
        <f>SUMIFS(作業日報!$C:$C,作業日報!$B:$B,$A13,作業日報!$E:$E,"○",作業日報!$A:$A,参加者名簿!AM$1)+SUMIFS(作業日報!$G:$G,作業日報!$F:$F,$A13,作業日報!$I:$I,"○",作業日報!$A:$A,参加者名簿!AM$1)</f>
        <v>0</v>
      </c>
      <c r="AN13" s="160">
        <f>SUMIFS(作業日報!$C:$C,作業日報!$B:$B,$A13,作業日報!$E:$E,"○",作業日報!$A:$A,参加者名簿!AN$1)+SUMIFS(作業日報!$G:$G,作業日報!$F:$F,$A13,作業日報!$I:$I,"○",作業日報!$A:$A,参加者名簿!AN$1)</f>
        <v>0</v>
      </c>
      <c r="AO13" s="160">
        <f>SUMIFS(作業日報!$C:$C,作業日報!$B:$B,$A13,作業日報!$E:$E,"○",作業日報!$A:$A,参加者名簿!AO$1)+SUMIFS(作業日報!$G:$G,作業日報!$F:$F,$A13,作業日報!$I:$I,"○",作業日報!$A:$A,参加者名簿!AO$1)</f>
        <v>0</v>
      </c>
      <c r="AP13" s="160">
        <f>SUMIFS(作業日報!$C:$C,作業日報!$B:$B,$A13,作業日報!$E:$E,"○",作業日報!$A:$A,参加者名簿!AP$1)+SUMIFS(作業日報!$G:$G,作業日報!$F:$F,$A13,作業日報!$I:$I,"○",作業日報!$A:$A,参加者名簿!AP$1)</f>
        <v>0</v>
      </c>
      <c r="AQ13" s="160">
        <f>SUMIFS(作業日報!$C:$C,作業日報!$B:$B,$A13,作業日報!$E:$E,"○",作業日報!$A:$A,参加者名簿!AQ$1)+SUMIFS(作業日報!$G:$G,作業日報!$F:$F,$A13,作業日報!$I:$I,"○",作業日報!$A:$A,参加者名簿!AQ$1)</f>
        <v>0</v>
      </c>
      <c r="AR13" s="160">
        <f>SUMIFS(作業日報!$C:$C,作業日報!$B:$B,$A13,作業日報!$E:$E,"○",作業日報!$A:$A,参加者名簿!AR$1)+SUMIFS(作業日報!$G:$G,作業日報!$F:$F,$A13,作業日報!$I:$I,"○",作業日報!$A:$A,参加者名簿!AR$1)</f>
        <v>0</v>
      </c>
      <c r="AS13" s="160">
        <f>SUMIFS(作業日報!$C:$C,作業日報!$B:$B,$A13,作業日報!$E:$E,"○",作業日報!$A:$A,参加者名簿!AS$1)+SUMIFS(作業日報!$G:$G,作業日報!$F:$F,$A13,作業日報!$I:$I,"○",作業日報!$A:$A,参加者名簿!AS$1)</f>
        <v>0</v>
      </c>
      <c r="AT13" s="160">
        <f>SUMIFS(作業日報!$C:$C,作業日報!$B:$B,$A13,作業日報!$E:$E,"○",作業日報!$A:$A,参加者名簿!AT$1)+SUMIFS(作業日報!$G:$G,作業日報!$F:$F,$A13,作業日報!$I:$I,"○",作業日報!$A:$A,参加者名簿!AT$1)</f>
        <v>0</v>
      </c>
      <c r="AU13" s="160">
        <f>SUMIFS(作業日報!$C:$C,作業日報!$B:$B,$A13,作業日報!$E:$E,"○",作業日報!$A:$A,参加者名簿!AU$1)+SUMIFS(作業日報!$G:$G,作業日報!$F:$F,$A13,作業日報!$I:$I,"○",作業日報!$A:$A,参加者名簿!AU$1)</f>
        <v>0</v>
      </c>
      <c r="AV13" s="160">
        <f>SUMIFS(作業日報!$C:$C,作業日報!$B:$B,$A13,作業日報!$E:$E,"○",作業日報!$A:$A,参加者名簿!AV$1)+SUMIFS(作業日報!$G:$G,作業日報!$F:$F,$A13,作業日報!$I:$I,"○",作業日報!$A:$A,参加者名簿!AV$1)</f>
        <v>0</v>
      </c>
      <c r="AW13" s="160">
        <f>SUMIFS(作業日報!$C:$C,作業日報!$B:$B,$A13,作業日報!$E:$E,"○",作業日報!$A:$A,参加者名簿!AW$1)+SUMIFS(作業日報!$G:$G,作業日報!$F:$F,$A13,作業日報!$I:$I,"○",作業日報!$A:$A,参加者名簿!AW$1)</f>
        <v>0</v>
      </c>
      <c r="AX13" s="160">
        <f>SUMIFS(作業日報!$C:$C,作業日報!$B:$B,$A13,作業日報!$E:$E,"○",作業日報!$A:$A,参加者名簿!AX$1)+SUMIFS(作業日報!$G:$G,作業日報!$F:$F,$A13,作業日報!$I:$I,"○",作業日報!$A:$A,参加者名簿!AX$1)</f>
        <v>0</v>
      </c>
      <c r="AY13" s="160">
        <f>SUMIFS(作業日報!$C:$C,作業日報!$B:$B,$A13,作業日報!$E:$E,"○",作業日報!$A:$A,参加者名簿!AY$1)+SUMIFS(作業日報!$G:$G,作業日報!$F:$F,$A13,作業日報!$I:$I,"○",作業日報!$A:$A,参加者名簿!AY$1)</f>
        <v>0</v>
      </c>
      <c r="AZ13" s="160">
        <f>SUMIFS(作業日報!$C:$C,作業日報!$B:$B,$A13,作業日報!$E:$E,"○",作業日報!$A:$A,参加者名簿!AZ$1)+SUMIFS(作業日報!$G:$G,作業日報!$F:$F,$A13,作業日報!$I:$I,"○",作業日報!$A:$A,参加者名簿!AZ$1)</f>
        <v>0</v>
      </c>
      <c r="BA13" s="160">
        <f>SUMIFS(作業日報!$C:$C,作業日報!$B:$B,$A13,作業日報!$E:$E,"○",作業日報!$A:$A,参加者名簿!BA$1)+SUMIFS(作業日報!$G:$G,作業日報!$F:$F,$A13,作業日報!$I:$I,"○",作業日報!$A:$A,参加者名簿!BA$1)</f>
        <v>0</v>
      </c>
      <c r="BB13" s="160">
        <f>SUMIFS(作業日報!$C:$C,作業日報!$B:$B,$A13,作業日報!$E:$E,"○",作業日報!$A:$A,参加者名簿!BB$1)+SUMIFS(作業日報!$G:$G,作業日報!$F:$F,$A13,作業日報!$I:$I,"○",作業日報!$A:$A,参加者名簿!BB$1)</f>
        <v>0</v>
      </c>
      <c r="BC13" s="160">
        <f>SUMIFS(作業日報!$C:$C,作業日報!$B:$B,$A13,作業日報!$E:$E,"○",作業日報!$A:$A,参加者名簿!BC$1)+SUMIFS(作業日報!$G:$G,作業日報!$F:$F,$A13,作業日報!$I:$I,"○",作業日報!$A:$A,参加者名簿!BC$1)</f>
        <v>0</v>
      </c>
      <c r="BD13" s="160">
        <f>SUMIFS(作業日報!$C:$C,作業日報!$B:$B,$A13,作業日報!$E:$E,"○",作業日報!$A:$A,参加者名簿!BD$1)+SUMIFS(作業日報!$G:$G,作業日報!$F:$F,$A13,作業日報!$I:$I,"○",作業日報!$A:$A,参加者名簿!BD$1)</f>
        <v>0</v>
      </c>
      <c r="BE13" s="160">
        <f>SUMIFS(作業日報!$C:$C,作業日報!$B:$B,$A13,作業日報!$E:$E,"○",作業日報!$A:$A,参加者名簿!BE$1)+SUMIFS(作業日報!$G:$G,作業日報!$F:$F,$A13,作業日報!$I:$I,"○",作業日報!$A:$A,参加者名簿!BE$1)</f>
        <v>0</v>
      </c>
      <c r="BF13" s="160">
        <f>SUMIFS(作業日報!$C:$C,作業日報!$B:$B,$A13,作業日報!$E:$E,"○",作業日報!$A:$A,参加者名簿!BF$1)+SUMIFS(作業日報!$G:$G,作業日報!$F:$F,$A13,作業日報!$I:$I,"○",作業日報!$A:$A,参加者名簿!BF$1)</f>
        <v>0</v>
      </c>
      <c r="BG13" s="160">
        <f>SUMIFS(作業日報!$C:$C,作業日報!$B:$B,$A13,作業日報!$E:$E,"○",作業日報!$A:$A,参加者名簿!BG$1)+SUMIFS(作業日報!$G:$G,作業日報!$F:$F,$A13,作業日報!$I:$I,"○",作業日報!$A:$A,参加者名簿!BG$1)</f>
        <v>0</v>
      </c>
      <c r="BH13" s="160">
        <f>SUMIFS(作業日報!$C:$C,作業日報!$B:$B,$A13,作業日報!$E:$E,"○",作業日報!$A:$A,参加者名簿!BH$1)+SUMIFS(作業日報!$G:$G,作業日報!$F:$F,$A13,作業日報!$I:$I,"○",作業日報!$A:$A,参加者名簿!BH$1)</f>
        <v>0</v>
      </c>
      <c r="BI13" s="160">
        <f>SUMIFS(作業日報!$C:$C,作業日報!$B:$B,$A13,作業日報!$E:$E,"○",作業日報!$A:$A,参加者名簿!BI$1)+SUMIFS(作業日報!$G:$G,作業日報!$F:$F,$A13,作業日報!$I:$I,"○",作業日報!$A:$A,参加者名簿!BI$1)</f>
        <v>0</v>
      </c>
      <c r="BJ13" s="160">
        <f>SUMIFS(作業日報!$C:$C,作業日報!$B:$B,$A13,作業日報!$E:$E,"○",作業日報!$A:$A,参加者名簿!BJ$1)+SUMIFS(作業日報!$G:$G,作業日報!$F:$F,$A13,作業日報!$I:$I,"○",作業日報!$A:$A,参加者名簿!BJ$1)</f>
        <v>0</v>
      </c>
      <c r="BK13" s="160">
        <f>SUMIFS(作業日報!$C:$C,作業日報!$B:$B,$A13,作業日報!$E:$E,"○",作業日報!$A:$A,参加者名簿!BK$1)+SUMIFS(作業日報!$G:$G,作業日報!$F:$F,$A13,作業日報!$I:$I,"○",作業日報!$A:$A,参加者名簿!BK$1)</f>
        <v>0</v>
      </c>
      <c r="BL13" s="160">
        <f>SUMIFS(作業日報!$C:$C,作業日報!$B:$B,$A13,作業日報!$E:$E,"○",作業日報!$A:$A,参加者名簿!BL$1)+SUMIFS(作業日報!$G:$G,作業日報!$F:$F,$A13,作業日報!$I:$I,"○",作業日報!$A:$A,参加者名簿!BL$1)</f>
        <v>0</v>
      </c>
    </row>
    <row r="14" spans="1:64">
      <c r="A14" s="176"/>
      <c r="B14" s="177"/>
      <c r="C14" s="178"/>
      <c r="D14" s="120">
        <f t="shared" si="0"/>
        <v>0</v>
      </c>
      <c r="E14" s="159">
        <f>SUMIFS(作業日報!$C:$C,作業日報!$B:$B,$A14,作業日報!$E:$E,"○",作業日報!$A:$A,参加者名簿!E$1)+SUMIFS(作業日報!$G:$G,作業日報!$F:$F,$A14,作業日報!$I:$I,"○",作業日報!$A:$A,参加者名簿!E$1)</f>
        <v>0</v>
      </c>
      <c r="F14" s="160">
        <f>SUMIFS(作業日報!$C:$C,作業日報!$B:$B,$A14,作業日報!$E:$E,"○",作業日報!$A:$A,参加者名簿!F$1)+SUMIFS(作業日報!$G:$G,作業日報!$F:$F,$A14,作業日報!$I:$I,"○",作業日報!$A:$A,参加者名簿!F$1)</f>
        <v>0</v>
      </c>
      <c r="G14" s="160">
        <f>SUMIFS(作業日報!$C:$C,作業日報!$B:$B,$A14,作業日報!$E:$E,"○",作業日報!$A:$A,参加者名簿!G$1)+SUMIFS(作業日報!$G:$G,作業日報!$F:$F,$A14,作業日報!$I:$I,"○",作業日報!$A:$A,参加者名簿!G$1)</f>
        <v>0</v>
      </c>
      <c r="H14" s="160">
        <f>SUMIFS(作業日報!$C:$C,作業日報!$B:$B,$A14,作業日報!$E:$E,"○",作業日報!$A:$A,参加者名簿!H$1)+SUMIFS(作業日報!$G:$G,作業日報!$F:$F,$A14,作業日報!$I:$I,"○",作業日報!$A:$A,参加者名簿!H$1)</f>
        <v>0</v>
      </c>
      <c r="I14" s="160">
        <f>SUMIFS(作業日報!$C:$C,作業日報!$B:$B,$A14,作業日報!$E:$E,"○",作業日報!$A:$A,参加者名簿!I$1)+SUMIFS(作業日報!$G:$G,作業日報!$F:$F,$A14,作業日報!$I:$I,"○",作業日報!$A:$A,参加者名簿!I$1)</f>
        <v>0</v>
      </c>
      <c r="J14" s="160">
        <f>SUMIFS(作業日報!$C:$C,作業日報!$B:$B,$A14,作業日報!$E:$E,"○",作業日報!$A:$A,参加者名簿!J$1)+SUMIFS(作業日報!$G:$G,作業日報!$F:$F,$A14,作業日報!$I:$I,"○",作業日報!$A:$A,参加者名簿!J$1)</f>
        <v>0</v>
      </c>
      <c r="K14" s="160">
        <f>SUMIFS(作業日報!$C:$C,作業日報!$B:$B,$A14,作業日報!$E:$E,"○",作業日報!$A:$A,参加者名簿!K$1)+SUMIFS(作業日報!$G:$G,作業日報!$F:$F,$A14,作業日報!$I:$I,"○",作業日報!$A:$A,参加者名簿!K$1)</f>
        <v>0</v>
      </c>
      <c r="L14" s="160">
        <f>SUMIFS(作業日報!$C:$C,作業日報!$B:$B,$A14,作業日報!$E:$E,"○",作業日報!$A:$A,参加者名簿!L$1)+SUMIFS(作業日報!$G:$G,作業日報!$F:$F,$A14,作業日報!$I:$I,"○",作業日報!$A:$A,参加者名簿!L$1)</f>
        <v>0</v>
      </c>
      <c r="M14" s="160">
        <f>SUMIFS(作業日報!$C:$C,作業日報!$B:$B,$A14,作業日報!$E:$E,"○",作業日報!$A:$A,参加者名簿!M$1)+SUMIFS(作業日報!$G:$G,作業日報!$F:$F,$A14,作業日報!$I:$I,"○",作業日報!$A:$A,参加者名簿!M$1)</f>
        <v>0</v>
      </c>
      <c r="N14" s="160">
        <f>SUMIFS(作業日報!$C:$C,作業日報!$B:$B,$A14,作業日報!$E:$E,"○",作業日報!$A:$A,参加者名簿!N$1)+SUMIFS(作業日報!$G:$G,作業日報!$F:$F,$A14,作業日報!$I:$I,"○",作業日報!$A:$A,参加者名簿!N$1)</f>
        <v>0</v>
      </c>
      <c r="O14" s="160">
        <f>SUMIFS(作業日報!$C:$C,作業日報!$B:$B,$A14,作業日報!$E:$E,"○",作業日報!$A:$A,参加者名簿!O$1)+SUMIFS(作業日報!$G:$G,作業日報!$F:$F,$A14,作業日報!$I:$I,"○",作業日報!$A:$A,参加者名簿!O$1)</f>
        <v>0</v>
      </c>
      <c r="P14" s="160">
        <f>SUMIFS(作業日報!$C:$C,作業日報!$B:$B,$A14,作業日報!$E:$E,"○",作業日報!$A:$A,参加者名簿!P$1)+SUMIFS(作業日報!$G:$G,作業日報!$F:$F,$A14,作業日報!$I:$I,"○",作業日報!$A:$A,参加者名簿!P$1)</f>
        <v>0</v>
      </c>
      <c r="Q14" s="160">
        <f>SUMIFS(作業日報!$C:$C,作業日報!$B:$B,$A14,作業日報!$E:$E,"○",作業日報!$A:$A,参加者名簿!Q$1)+SUMIFS(作業日報!$G:$G,作業日報!$F:$F,$A14,作業日報!$I:$I,"○",作業日報!$A:$A,参加者名簿!Q$1)</f>
        <v>0</v>
      </c>
      <c r="R14" s="160">
        <f>SUMIFS(作業日報!$C:$C,作業日報!$B:$B,$A14,作業日報!$E:$E,"○",作業日報!$A:$A,参加者名簿!R$1)+SUMIFS(作業日報!$G:$G,作業日報!$F:$F,$A14,作業日報!$I:$I,"○",作業日報!$A:$A,参加者名簿!R$1)</f>
        <v>0</v>
      </c>
      <c r="S14" s="160">
        <f>SUMIFS(作業日報!$C:$C,作業日報!$B:$B,$A14,作業日報!$E:$E,"○",作業日報!$A:$A,参加者名簿!S$1)+SUMIFS(作業日報!$G:$G,作業日報!$F:$F,$A14,作業日報!$I:$I,"○",作業日報!$A:$A,参加者名簿!S$1)</f>
        <v>0</v>
      </c>
      <c r="T14" s="160">
        <f>SUMIFS(作業日報!$C:$C,作業日報!$B:$B,$A14,作業日報!$E:$E,"○",作業日報!$A:$A,参加者名簿!T$1)+SUMIFS(作業日報!$G:$G,作業日報!$F:$F,$A14,作業日報!$I:$I,"○",作業日報!$A:$A,参加者名簿!T$1)</f>
        <v>0</v>
      </c>
      <c r="U14" s="160">
        <f>SUMIFS(作業日報!$C:$C,作業日報!$B:$B,$A14,作業日報!$E:$E,"○",作業日報!$A:$A,参加者名簿!U$1)+SUMIFS(作業日報!$G:$G,作業日報!$F:$F,$A14,作業日報!$I:$I,"○",作業日報!$A:$A,参加者名簿!U$1)</f>
        <v>0</v>
      </c>
      <c r="V14" s="160">
        <f>SUMIFS(作業日報!$C:$C,作業日報!$B:$B,$A14,作業日報!$E:$E,"○",作業日報!$A:$A,参加者名簿!V$1)+SUMIFS(作業日報!$G:$G,作業日報!$F:$F,$A14,作業日報!$I:$I,"○",作業日報!$A:$A,参加者名簿!V$1)</f>
        <v>0</v>
      </c>
      <c r="W14" s="160">
        <f>SUMIFS(作業日報!$C:$C,作業日報!$B:$B,$A14,作業日報!$E:$E,"○",作業日報!$A:$A,参加者名簿!W$1)+SUMIFS(作業日報!$G:$G,作業日報!$F:$F,$A14,作業日報!$I:$I,"○",作業日報!$A:$A,参加者名簿!W$1)</f>
        <v>0</v>
      </c>
      <c r="X14" s="160">
        <f>SUMIFS(作業日報!$C:$C,作業日報!$B:$B,$A14,作業日報!$E:$E,"○",作業日報!$A:$A,参加者名簿!X$1)+SUMIFS(作業日報!$G:$G,作業日報!$F:$F,$A14,作業日報!$I:$I,"○",作業日報!$A:$A,参加者名簿!X$1)</f>
        <v>0</v>
      </c>
      <c r="Y14" s="160">
        <f>SUMIFS(作業日報!$C:$C,作業日報!$B:$B,$A14,作業日報!$E:$E,"○",作業日報!$A:$A,参加者名簿!Y$1)+SUMIFS(作業日報!$G:$G,作業日報!$F:$F,$A14,作業日報!$I:$I,"○",作業日報!$A:$A,参加者名簿!Y$1)</f>
        <v>0</v>
      </c>
      <c r="Z14" s="160">
        <f>SUMIFS(作業日報!$C:$C,作業日報!$B:$B,$A14,作業日報!$E:$E,"○",作業日報!$A:$A,参加者名簿!Z$1)+SUMIFS(作業日報!$G:$G,作業日報!$F:$F,$A14,作業日報!$I:$I,"○",作業日報!$A:$A,参加者名簿!Z$1)</f>
        <v>0</v>
      </c>
      <c r="AA14" s="160">
        <f>SUMIFS(作業日報!$C:$C,作業日報!$B:$B,$A14,作業日報!$E:$E,"○",作業日報!$A:$A,参加者名簿!AA$1)+SUMIFS(作業日報!$G:$G,作業日報!$F:$F,$A14,作業日報!$I:$I,"○",作業日報!$A:$A,参加者名簿!AA$1)</f>
        <v>0</v>
      </c>
      <c r="AB14" s="160">
        <f>SUMIFS(作業日報!$C:$C,作業日報!$B:$B,$A14,作業日報!$E:$E,"○",作業日報!$A:$A,参加者名簿!AB$1)+SUMIFS(作業日報!$G:$G,作業日報!$F:$F,$A14,作業日報!$I:$I,"○",作業日報!$A:$A,参加者名簿!AB$1)</f>
        <v>0</v>
      </c>
      <c r="AC14" s="160">
        <f>SUMIFS(作業日報!$C:$C,作業日報!$B:$B,$A14,作業日報!$E:$E,"○",作業日報!$A:$A,参加者名簿!AC$1)+SUMIFS(作業日報!$G:$G,作業日報!$F:$F,$A14,作業日報!$I:$I,"○",作業日報!$A:$A,参加者名簿!AC$1)</f>
        <v>0</v>
      </c>
      <c r="AD14" s="160">
        <f>SUMIFS(作業日報!$C:$C,作業日報!$B:$B,$A14,作業日報!$E:$E,"○",作業日報!$A:$A,参加者名簿!AD$1)+SUMIFS(作業日報!$G:$G,作業日報!$F:$F,$A14,作業日報!$I:$I,"○",作業日報!$A:$A,参加者名簿!AD$1)</f>
        <v>0</v>
      </c>
      <c r="AE14" s="160">
        <f>SUMIFS(作業日報!$C:$C,作業日報!$B:$B,$A14,作業日報!$E:$E,"○",作業日報!$A:$A,参加者名簿!AE$1)+SUMIFS(作業日報!$G:$G,作業日報!$F:$F,$A14,作業日報!$I:$I,"○",作業日報!$A:$A,参加者名簿!AE$1)</f>
        <v>0</v>
      </c>
      <c r="AF14" s="160">
        <f>SUMIFS(作業日報!$C:$C,作業日報!$B:$B,$A14,作業日報!$E:$E,"○",作業日報!$A:$A,参加者名簿!AF$1)+SUMIFS(作業日報!$G:$G,作業日報!$F:$F,$A14,作業日報!$I:$I,"○",作業日報!$A:$A,参加者名簿!AF$1)</f>
        <v>0</v>
      </c>
      <c r="AG14" s="160">
        <f>SUMIFS(作業日報!$C:$C,作業日報!$B:$B,$A14,作業日報!$E:$E,"○",作業日報!$A:$A,参加者名簿!AG$1)+SUMIFS(作業日報!$G:$G,作業日報!$F:$F,$A14,作業日報!$I:$I,"○",作業日報!$A:$A,参加者名簿!AG$1)</f>
        <v>0</v>
      </c>
      <c r="AH14" s="160">
        <f>SUMIFS(作業日報!$C:$C,作業日報!$B:$B,$A14,作業日報!$E:$E,"○",作業日報!$A:$A,参加者名簿!AH$1)+SUMIFS(作業日報!$G:$G,作業日報!$F:$F,$A14,作業日報!$I:$I,"○",作業日報!$A:$A,参加者名簿!AH$1)</f>
        <v>0</v>
      </c>
      <c r="AI14" s="160">
        <f>SUMIFS(作業日報!$C:$C,作業日報!$B:$B,$A14,作業日報!$E:$E,"○",作業日報!$A:$A,参加者名簿!AI$1)+SUMIFS(作業日報!$G:$G,作業日報!$F:$F,$A14,作業日報!$I:$I,"○",作業日報!$A:$A,参加者名簿!AI$1)</f>
        <v>0</v>
      </c>
      <c r="AJ14" s="160">
        <f>SUMIFS(作業日報!$C:$C,作業日報!$B:$B,$A14,作業日報!$E:$E,"○",作業日報!$A:$A,参加者名簿!AJ$1)+SUMIFS(作業日報!$G:$G,作業日報!$F:$F,$A14,作業日報!$I:$I,"○",作業日報!$A:$A,参加者名簿!AJ$1)</f>
        <v>0</v>
      </c>
      <c r="AK14" s="160">
        <f>SUMIFS(作業日報!$C:$C,作業日報!$B:$B,$A14,作業日報!$E:$E,"○",作業日報!$A:$A,参加者名簿!AK$1)+SUMIFS(作業日報!$G:$G,作業日報!$F:$F,$A14,作業日報!$I:$I,"○",作業日報!$A:$A,参加者名簿!AK$1)</f>
        <v>0</v>
      </c>
      <c r="AL14" s="160">
        <f>SUMIFS(作業日報!$C:$C,作業日報!$B:$B,$A14,作業日報!$E:$E,"○",作業日報!$A:$A,参加者名簿!AL$1)+SUMIFS(作業日報!$G:$G,作業日報!$F:$F,$A14,作業日報!$I:$I,"○",作業日報!$A:$A,参加者名簿!AL$1)</f>
        <v>0</v>
      </c>
      <c r="AM14" s="160">
        <f>SUMIFS(作業日報!$C:$C,作業日報!$B:$B,$A14,作業日報!$E:$E,"○",作業日報!$A:$A,参加者名簿!AM$1)+SUMIFS(作業日報!$G:$G,作業日報!$F:$F,$A14,作業日報!$I:$I,"○",作業日報!$A:$A,参加者名簿!AM$1)</f>
        <v>0</v>
      </c>
      <c r="AN14" s="160">
        <f>SUMIFS(作業日報!$C:$C,作業日報!$B:$B,$A14,作業日報!$E:$E,"○",作業日報!$A:$A,参加者名簿!AN$1)+SUMIFS(作業日報!$G:$G,作業日報!$F:$F,$A14,作業日報!$I:$I,"○",作業日報!$A:$A,参加者名簿!AN$1)</f>
        <v>0</v>
      </c>
      <c r="AO14" s="160">
        <f>SUMIFS(作業日報!$C:$C,作業日報!$B:$B,$A14,作業日報!$E:$E,"○",作業日報!$A:$A,参加者名簿!AO$1)+SUMIFS(作業日報!$G:$G,作業日報!$F:$F,$A14,作業日報!$I:$I,"○",作業日報!$A:$A,参加者名簿!AO$1)</f>
        <v>0</v>
      </c>
      <c r="AP14" s="160">
        <f>SUMIFS(作業日報!$C:$C,作業日報!$B:$B,$A14,作業日報!$E:$E,"○",作業日報!$A:$A,参加者名簿!AP$1)+SUMIFS(作業日報!$G:$G,作業日報!$F:$F,$A14,作業日報!$I:$I,"○",作業日報!$A:$A,参加者名簿!AP$1)</f>
        <v>0</v>
      </c>
      <c r="AQ14" s="160">
        <f>SUMIFS(作業日報!$C:$C,作業日報!$B:$B,$A14,作業日報!$E:$E,"○",作業日報!$A:$A,参加者名簿!AQ$1)+SUMIFS(作業日報!$G:$G,作業日報!$F:$F,$A14,作業日報!$I:$I,"○",作業日報!$A:$A,参加者名簿!AQ$1)</f>
        <v>0</v>
      </c>
      <c r="AR14" s="160">
        <f>SUMIFS(作業日報!$C:$C,作業日報!$B:$B,$A14,作業日報!$E:$E,"○",作業日報!$A:$A,参加者名簿!AR$1)+SUMIFS(作業日報!$G:$G,作業日報!$F:$F,$A14,作業日報!$I:$I,"○",作業日報!$A:$A,参加者名簿!AR$1)</f>
        <v>0</v>
      </c>
      <c r="AS14" s="160">
        <f>SUMIFS(作業日報!$C:$C,作業日報!$B:$B,$A14,作業日報!$E:$E,"○",作業日報!$A:$A,参加者名簿!AS$1)+SUMIFS(作業日報!$G:$G,作業日報!$F:$F,$A14,作業日報!$I:$I,"○",作業日報!$A:$A,参加者名簿!AS$1)</f>
        <v>0</v>
      </c>
      <c r="AT14" s="160">
        <f>SUMIFS(作業日報!$C:$C,作業日報!$B:$B,$A14,作業日報!$E:$E,"○",作業日報!$A:$A,参加者名簿!AT$1)+SUMIFS(作業日報!$G:$G,作業日報!$F:$F,$A14,作業日報!$I:$I,"○",作業日報!$A:$A,参加者名簿!AT$1)</f>
        <v>0</v>
      </c>
      <c r="AU14" s="160">
        <f>SUMIFS(作業日報!$C:$C,作業日報!$B:$B,$A14,作業日報!$E:$E,"○",作業日報!$A:$A,参加者名簿!AU$1)+SUMIFS(作業日報!$G:$G,作業日報!$F:$F,$A14,作業日報!$I:$I,"○",作業日報!$A:$A,参加者名簿!AU$1)</f>
        <v>0</v>
      </c>
      <c r="AV14" s="160">
        <f>SUMIFS(作業日報!$C:$C,作業日報!$B:$B,$A14,作業日報!$E:$E,"○",作業日報!$A:$A,参加者名簿!AV$1)+SUMIFS(作業日報!$G:$G,作業日報!$F:$F,$A14,作業日報!$I:$I,"○",作業日報!$A:$A,参加者名簿!AV$1)</f>
        <v>0</v>
      </c>
      <c r="AW14" s="160">
        <f>SUMIFS(作業日報!$C:$C,作業日報!$B:$B,$A14,作業日報!$E:$E,"○",作業日報!$A:$A,参加者名簿!AW$1)+SUMIFS(作業日報!$G:$G,作業日報!$F:$F,$A14,作業日報!$I:$I,"○",作業日報!$A:$A,参加者名簿!AW$1)</f>
        <v>0</v>
      </c>
      <c r="AX14" s="160">
        <f>SUMIFS(作業日報!$C:$C,作業日報!$B:$B,$A14,作業日報!$E:$E,"○",作業日報!$A:$A,参加者名簿!AX$1)+SUMIFS(作業日報!$G:$G,作業日報!$F:$F,$A14,作業日報!$I:$I,"○",作業日報!$A:$A,参加者名簿!AX$1)</f>
        <v>0</v>
      </c>
      <c r="AY14" s="160">
        <f>SUMIFS(作業日報!$C:$C,作業日報!$B:$B,$A14,作業日報!$E:$E,"○",作業日報!$A:$A,参加者名簿!AY$1)+SUMIFS(作業日報!$G:$G,作業日報!$F:$F,$A14,作業日報!$I:$I,"○",作業日報!$A:$A,参加者名簿!AY$1)</f>
        <v>0</v>
      </c>
      <c r="AZ14" s="160">
        <f>SUMIFS(作業日報!$C:$C,作業日報!$B:$B,$A14,作業日報!$E:$E,"○",作業日報!$A:$A,参加者名簿!AZ$1)+SUMIFS(作業日報!$G:$G,作業日報!$F:$F,$A14,作業日報!$I:$I,"○",作業日報!$A:$A,参加者名簿!AZ$1)</f>
        <v>0</v>
      </c>
      <c r="BA14" s="160">
        <f>SUMIFS(作業日報!$C:$C,作業日報!$B:$B,$A14,作業日報!$E:$E,"○",作業日報!$A:$A,参加者名簿!BA$1)+SUMIFS(作業日報!$G:$G,作業日報!$F:$F,$A14,作業日報!$I:$I,"○",作業日報!$A:$A,参加者名簿!BA$1)</f>
        <v>0</v>
      </c>
      <c r="BB14" s="160">
        <f>SUMIFS(作業日報!$C:$C,作業日報!$B:$B,$A14,作業日報!$E:$E,"○",作業日報!$A:$A,参加者名簿!BB$1)+SUMIFS(作業日報!$G:$G,作業日報!$F:$F,$A14,作業日報!$I:$I,"○",作業日報!$A:$A,参加者名簿!BB$1)</f>
        <v>0</v>
      </c>
      <c r="BC14" s="160">
        <f>SUMIFS(作業日報!$C:$C,作業日報!$B:$B,$A14,作業日報!$E:$E,"○",作業日報!$A:$A,参加者名簿!BC$1)+SUMIFS(作業日報!$G:$G,作業日報!$F:$F,$A14,作業日報!$I:$I,"○",作業日報!$A:$A,参加者名簿!BC$1)</f>
        <v>0</v>
      </c>
      <c r="BD14" s="160">
        <f>SUMIFS(作業日報!$C:$C,作業日報!$B:$B,$A14,作業日報!$E:$E,"○",作業日報!$A:$A,参加者名簿!BD$1)+SUMIFS(作業日報!$G:$G,作業日報!$F:$F,$A14,作業日報!$I:$I,"○",作業日報!$A:$A,参加者名簿!BD$1)</f>
        <v>0</v>
      </c>
      <c r="BE14" s="160">
        <f>SUMIFS(作業日報!$C:$C,作業日報!$B:$B,$A14,作業日報!$E:$E,"○",作業日報!$A:$A,参加者名簿!BE$1)+SUMIFS(作業日報!$G:$G,作業日報!$F:$F,$A14,作業日報!$I:$I,"○",作業日報!$A:$A,参加者名簿!BE$1)</f>
        <v>0</v>
      </c>
      <c r="BF14" s="160">
        <f>SUMIFS(作業日報!$C:$C,作業日報!$B:$B,$A14,作業日報!$E:$E,"○",作業日報!$A:$A,参加者名簿!BF$1)+SUMIFS(作業日報!$G:$G,作業日報!$F:$F,$A14,作業日報!$I:$I,"○",作業日報!$A:$A,参加者名簿!BF$1)</f>
        <v>0</v>
      </c>
      <c r="BG14" s="160">
        <f>SUMIFS(作業日報!$C:$C,作業日報!$B:$B,$A14,作業日報!$E:$E,"○",作業日報!$A:$A,参加者名簿!BG$1)+SUMIFS(作業日報!$G:$G,作業日報!$F:$F,$A14,作業日報!$I:$I,"○",作業日報!$A:$A,参加者名簿!BG$1)</f>
        <v>0</v>
      </c>
      <c r="BH14" s="160">
        <f>SUMIFS(作業日報!$C:$C,作業日報!$B:$B,$A14,作業日報!$E:$E,"○",作業日報!$A:$A,参加者名簿!BH$1)+SUMIFS(作業日報!$G:$G,作業日報!$F:$F,$A14,作業日報!$I:$I,"○",作業日報!$A:$A,参加者名簿!BH$1)</f>
        <v>0</v>
      </c>
      <c r="BI14" s="160">
        <f>SUMIFS(作業日報!$C:$C,作業日報!$B:$B,$A14,作業日報!$E:$E,"○",作業日報!$A:$A,参加者名簿!BI$1)+SUMIFS(作業日報!$G:$G,作業日報!$F:$F,$A14,作業日報!$I:$I,"○",作業日報!$A:$A,参加者名簿!BI$1)</f>
        <v>0</v>
      </c>
      <c r="BJ14" s="160">
        <f>SUMIFS(作業日報!$C:$C,作業日報!$B:$B,$A14,作業日報!$E:$E,"○",作業日報!$A:$A,参加者名簿!BJ$1)+SUMIFS(作業日報!$G:$G,作業日報!$F:$F,$A14,作業日報!$I:$I,"○",作業日報!$A:$A,参加者名簿!BJ$1)</f>
        <v>0</v>
      </c>
      <c r="BK14" s="160">
        <f>SUMIFS(作業日報!$C:$C,作業日報!$B:$B,$A14,作業日報!$E:$E,"○",作業日報!$A:$A,参加者名簿!BK$1)+SUMIFS(作業日報!$G:$G,作業日報!$F:$F,$A14,作業日報!$I:$I,"○",作業日報!$A:$A,参加者名簿!BK$1)</f>
        <v>0</v>
      </c>
      <c r="BL14" s="160">
        <f>SUMIFS(作業日報!$C:$C,作業日報!$B:$B,$A14,作業日報!$E:$E,"○",作業日報!$A:$A,参加者名簿!BL$1)+SUMIFS(作業日報!$G:$G,作業日報!$F:$F,$A14,作業日報!$I:$I,"○",作業日報!$A:$A,参加者名簿!BL$1)</f>
        <v>0</v>
      </c>
    </row>
    <row r="15" spans="1:64">
      <c r="A15" s="173"/>
      <c r="B15" s="177"/>
      <c r="C15" s="178"/>
      <c r="D15" s="120">
        <f t="shared" si="0"/>
        <v>0</v>
      </c>
      <c r="E15" s="159">
        <f>SUMIFS(作業日報!$C:$C,作業日報!$B:$B,$A15,作業日報!$E:$E,"○",作業日報!$A:$A,参加者名簿!E$1)+SUMIFS(作業日報!$G:$G,作業日報!$F:$F,$A15,作業日報!$I:$I,"○",作業日報!$A:$A,参加者名簿!E$1)</f>
        <v>0</v>
      </c>
      <c r="F15" s="160">
        <f>SUMIFS(作業日報!$C:$C,作業日報!$B:$B,$A15,作業日報!$E:$E,"○",作業日報!$A:$A,参加者名簿!F$1)+SUMIFS(作業日報!$G:$G,作業日報!$F:$F,$A15,作業日報!$I:$I,"○",作業日報!$A:$A,参加者名簿!F$1)</f>
        <v>0</v>
      </c>
      <c r="G15" s="160">
        <f>SUMIFS(作業日報!$C:$C,作業日報!$B:$B,$A15,作業日報!$E:$E,"○",作業日報!$A:$A,参加者名簿!G$1)+SUMIFS(作業日報!$G:$G,作業日報!$F:$F,$A15,作業日報!$I:$I,"○",作業日報!$A:$A,参加者名簿!G$1)</f>
        <v>0</v>
      </c>
      <c r="H15" s="160">
        <f>SUMIFS(作業日報!$C:$C,作業日報!$B:$B,$A15,作業日報!$E:$E,"○",作業日報!$A:$A,参加者名簿!H$1)+SUMIFS(作業日報!$G:$G,作業日報!$F:$F,$A15,作業日報!$I:$I,"○",作業日報!$A:$A,参加者名簿!H$1)</f>
        <v>0</v>
      </c>
      <c r="I15" s="160">
        <f>SUMIFS(作業日報!$C:$C,作業日報!$B:$B,$A15,作業日報!$E:$E,"○",作業日報!$A:$A,参加者名簿!I$1)+SUMIFS(作業日報!$G:$G,作業日報!$F:$F,$A15,作業日報!$I:$I,"○",作業日報!$A:$A,参加者名簿!I$1)</f>
        <v>0</v>
      </c>
      <c r="J15" s="160">
        <f>SUMIFS(作業日報!$C:$C,作業日報!$B:$B,$A15,作業日報!$E:$E,"○",作業日報!$A:$A,参加者名簿!J$1)+SUMIFS(作業日報!$G:$G,作業日報!$F:$F,$A15,作業日報!$I:$I,"○",作業日報!$A:$A,参加者名簿!J$1)</f>
        <v>0</v>
      </c>
      <c r="K15" s="160">
        <f>SUMIFS(作業日報!$C:$C,作業日報!$B:$B,$A15,作業日報!$E:$E,"○",作業日報!$A:$A,参加者名簿!K$1)+SUMIFS(作業日報!$G:$G,作業日報!$F:$F,$A15,作業日報!$I:$I,"○",作業日報!$A:$A,参加者名簿!K$1)</f>
        <v>0</v>
      </c>
      <c r="L15" s="160">
        <f>SUMIFS(作業日報!$C:$C,作業日報!$B:$B,$A15,作業日報!$E:$E,"○",作業日報!$A:$A,参加者名簿!L$1)+SUMIFS(作業日報!$G:$G,作業日報!$F:$F,$A15,作業日報!$I:$I,"○",作業日報!$A:$A,参加者名簿!L$1)</f>
        <v>0</v>
      </c>
      <c r="M15" s="160">
        <f>SUMIFS(作業日報!$C:$C,作業日報!$B:$B,$A15,作業日報!$E:$E,"○",作業日報!$A:$A,参加者名簿!M$1)+SUMIFS(作業日報!$G:$G,作業日報!$F:$F,$A15,作業日報!$I:$I,"○",作業日報!$A:$A,参加者名簿!M$1)</f>
        <v>0</v>
      </c>
      <c r="N15" s="160">
        <f>SUMIFS(作業日報!$C:$C,作業日報!$B:$B,$A15,作業日報!$E:$E,"○",作業日報!$A:$A,参加者名簿!N$1)+SUMIFS(作業日報!$G:$G,作業日報!$F:$F,$A15,作業日報!$I:$I,"○",作業日報!$A:$A,参加者名簿!N$1)</f>
        <v>0</v>
      </c>
      <c r="O15" s="160">
        <f>SUMIFS(作業日報!$C:$C,作業日報!$B:$B,$A15,作業日報!$E:$E,"○",作業日報!$A:$A,参加者名簿!O$1)+SUMIFS(作業日報!$G:$G,作業日報!$F:$F,$A15,作業日報!$I:$I,"○",作業日報!$A:$A,参加者名簿!O$1)</f>
        <v>0</v>
      </c>
      <c r="P15" s="160">
        <f>SUMIFS(作業日報!$C:$C,作業日報!$B:$B,$A15,作業日報!$E:$E,"○",作業日報!$A:$A,参加者名簿!P$1)+SUMIFS(作業日報!$G:$G,作業日報!$F:$F,$A15,作業日報!$I:$I,"○",作業日報!$A:$A,参加者名簿!P$1)</f>
        <v>0</v>
      </c>
      <c r="Q15" s="160">
        <f>SUMIFS(作業日報!$C:$C,作業日報!$B:$B,$A15,作業日報!$E:$E,"○",作業日報!$A:$A,参加者名簿!Q$1)+SUMIFS(作業日報!$G:$G,作業日報!$F:$F,$A15,作業日報!$I:$I,"○",作業日報!$A:$A,参加者名簿!Q$1)</f>
        <v>0</v>
      </c>
      <c r="R15" s="160">
        <f>SUMIFS(作業日報!$C:$C,作業日報!$B:$B,$A15,作業日報!$E:$E,"○",作業日報!$A:$A,参加者名簿!R$1)+SUMIFS(作業日報!$G:$G,作業日報!$F:$F,$A15,作業日報!$I:$I,"○",作業日報!$A:$A,参加者名簿!R$1)</f>
        <v>0</v>
      </c>
      <c r="S15" s="160">
        <f>SUMIFS(作業日報!$C:$C,作業日報!$B:$B,$A15,作業日報!$E:$E,"○",作業日報!$A:$A,参加者名簿!S$1)+SUMIFS(作業日報!$G:$G,作業日報!$F:$F,$A15,作業日報!$I:$I,"○",作業日報!$A:$A,参加者名簿!S$1)</f>
        <v>0</v>
      </c>
      <c r="T15" s="160">
        <f>SUMIFS(作業日報!$C:$C,作業日報!$B:$B,$A15,作業日報!$E:$E,"○",作業日報!$A:$A,参加者名簿!T$1)+SUMIFS(作業日報!$G:$G,作業日報!$F:$F,$A15,作業日報!$I:$I,"○",作業日報!$A:$A,参加者名簿!T$1)</f>
        <v>0</v>
      </c>
      <c r="U15" s="160">
        <f>SUMIFS(作業日報!$C:$C,作業日報!$B:$B,$A15,作業日報!$E:$E,"○",作業日報!$A:$A,参加者名簿!U$1)+SUMIFS(作業日報!$G:$G,作業日報!$F:$F,$A15,作業日報!$I:$I,"○",作業日報!$A:$A,参加者名簿!U$1)</f>
        <v>0</v>
      </c>
      <c r="V15" s="160">
        <f>SUMIFS(作業日報!$C:$C,作業日報!$B:$B,$A15,作業日報!$E:$E,"○",作業日報!$A:$A,参加者名簿!V$1)+SUMIFS(作業日報!$G:$G,作業日報!$F:$F,$A15,作業日報!$I:$I,"○",作業日報!$A:$A,参加者名簿!V$1)</f>
        <v>0</v>
      </c>
      <c r="W15" s="160">
        <f>SUMIFS(作業日報!$C:$C,作業日報!$B:$B,$A15,作業日報!$E:$E,"○",作業日報!$A:$A,参加者名簿!W$1)+SUMIFS(作業日報!$G:$G,作業日報!$F:$F,$A15,作業日報!$I:$I,"○",作業日報!$A:$A,参加者名簿!W$1)</f>
        <v>0</v>
      </c>
      <c r="X15" s="160">
        <f>SUMIFS(作業日報!$C:$C,作業日報!$B:$B,$A15,作業日報!$E:$E,"○",作業日報!$A:$A,参加者名簿!X$1)+SUMIFS(作業日報!$G:$G,作業日報!$F:$F,$A15,作業日報!$I:$I,"○",作業日報!$A:$A,参加者名簿!X$1)</f>
        <v>0</v>
      </c>
      <c r="Y15" s="160">
        <f>SUMIFS(作業日報!$C:$C,作業日報!$B:$B,$A15,作業日報!$E:$E,"○",作業日報!$A:$A,参加者名簿!Y$1)+SUMIFS(作業日報!$G:$G,作業日報!$F:$F,$A15,作業日報!$I:$I,"○",作業日報!$A:$A,参加者名簿!Y$1)</f>
        <v>0</v>
      </c>
      <c r="Z15" s="160">
        <f>SUMIFS(作業日報!$C:$C,作業日報!$B:$B,$A15,作業日報!$E:$E,"○",作業日報!$A:$A,参加者名簿!Z$1)+SUMIFS(作業日報!$G:$G,作業日報!$F:$F,$A15,作業日報!$I:$I,"○",作業日報!$A:$A,参加者名簿!Z$1)</f>
        <v>0</v>
      </c>
      <c r="AA15" s="160">
        <f>SUMIFS(作業日報!$C:$C,作業日報!$B:$B,$A15,作業日報!$E:$E,"○",作業日報!$A:$A,参加者名簿!AA$1)+SUMIFS(作業日報!$G:$G,作業日報!$F:$F,$A15,作業日報!$I:$I,"○",作業日報!$A:$A,参加者名簿!AA$1)</f>
        <v>0</v>
      </c>
      <c r="AB15" s="160">
        <f>SUMIFS(作業日報!$C:$C,作業日報!$B:$B,$A15,作業日報!$E:$E,"○",作業日報!$A:$A,参加者名簿!AB$1)+SUMIFS(作業日報!$G:$G,作業日報!$F:$F,$A15,作業日報!$I:$I,"○",作業日報!$A:$A,参加者名簿!AB$1)</f>
        <v>0</v>
      </c>
      <c r="AC15" s="160">
        <f>SUMIFS(作業日報!$C:$C,作業日報!$B:$B,$A15,作業日報!$E:$E,"○",作業日報!$A:$A,参加者名簿!AC$1)+SUMIFS(作業日報!$G:$G,作業日報!$F:$F,$A15,作業日報!$I:$I,"○",作業日報!$A:$A,参加者名簿!AC$1)</f>
        <v>0</v>
      </c>
      <c r="AD15" s="160">
        <f>SUMIFS(作業日報!$C:$C,作業日報!$B:$B,$A15,作業日報!$E:$E,"○",作業日報!$A:$A,参加者名簿!AD$1)+SUMIFS(作業日報!$G:$G,作業日報!$F:$F,$A15,作業日報!$I:$I,"○",作業日報!$A:$A,参加者名簿!AD$1)</f>
        <v>0</v>
      </c>
      <c r="AE15" s="160">
        <f>SUMIFS(作業日報!$C:$C,作業日報!$B:$B,$A15,作業日報!$E:$E,"○",作業日報!$A:$A,参加者名簿!AE$1)+SUMIFS(作業日報!$G:$G,作業日報!$F:$F,$A15,作業日報!$I:$I,"○",作業日報!$A:$A,参加者名簿!AE$1)</f>
        <v>0</v>
      </c>
      <c r="AF15" s="160">
        <f>SUMIFS(作業日報!$C:$C,作業日報!$B:$B,$A15,作業日報!$E:$E,"○",作業日報!$A:$A,参加者名簿!AF$1)+SUMIFS(作業日報!$G:$G,作業日報!$F:$F,$A15,作業日報!$I:$I,"○",作業日報!$A:$A,参加者名簿!AF$1)</f>
        <v>0</v>
      </c>
      <c r="AG15" s="160">
        <f>SUMIFS(作業日報!$C:$C,作業日報!$B:$B,$A15,作業日報!$E:$E,"○",作業日報!$A:$A,参加者名簿!AG$1)+SUMIFS(作業日報!$G:$G,作業日報!$F:$F,$A15,作業日報!$I:$I,"○",作業日報!$A:$A,参加者名簿!AG$1)</f>
        <v>0</v>
      </c>
      <c r="AH15" s="160">
        <f>SUMIFS(作業日報!$C:$C,作業日報!$B:$B,$A15,作業日報!$E:$E,"○",作業日報!$A:$A,参加者名簿!AH$1)+SUMIFS(作業日報!$G:$G,作業日報!$F:$F,$A15,作業日報!$I:$I,"○",作業日報!$A:$A,参加者名簿!AH$1)</f>
        <v>0</v>
      </c>
      <c r="AI15" s="160">
        <f>SUMIFS(作業日報!$C:$C,作業日報!$B:$B,$A15,作業日報!$E:$E,"○",作業日報!$A:$A,参加者名簿!AI$1)+SUMIFS(作業日報!$G:$G,作業日報!$F:$F,$A15,作業日報!$I:$I,"○",作業日報!$A:$A,参加者名簿!AI$1)</f>
        <v>0</v>
      </c>
      <c r="AJ15" s="160">
        <f>SUMIFS(作業日報!$C:$C,作業日報!$B:$B,$A15,作業日報!$E:$E,"○",作業日報!$A:$A,参加者名簿!AJ$1)+SUMIFS(作業日報!$G:$G,作業日報!$F:$F,$A15,作業日報!$I:$I,"○",作業日報!$A:$A,参加者名簿!AJ$1)</f>
        <v>0</v>
      </c>
      <c r="AK15" s="160">
        <f>SUMIFS(作業日報!$C:$C,作業日報!$B:$B,$A15,作業日報!$E:$E,"○",作業日報!$A:$A,参加者名簿!AK$1)+SUMIFS(作業日報!$G:$G,作業日報!$F:$F,$A15,作業日報!$I:$I,"○",作業日報!$A:$A,参加者名簿!AK$1)</f>
        <v>0</v>
      </c>
      <c r="AL15" s="160">
        <f>SUMIFS(作業日報!$C:$C,作業日報!$B:$B,$A15,作業日報!$E:$E,"○",作業日報!$A:$A,参加者名簿!AL$1)+SUMIFS(作業日報!$G:$G,作業日報!$F:$F,$A15,作業日報!$I:$I,"○",作業日報!$A:$A,参加者名簿!AL$1)</f>
        <v>0</v>
      </c>
      <c r="AM15" s="160">
        <f>SUMIFS(作業日報!$C:$C,作業日報!$B:$B,$A15,作業日報!$E:$E,"○",作業日報!$A:$A,参加者名簿!AM$1)+SUMIFS(作業日報!$G:$G,作業日報!$F:$F,$A15,作業日報!$I:$I,"○",作業日報!$A:$A,参加者名簿!AM$1)</f>
        <v>0</v>
      </c>
      <c r="AN15" s="160">
        <f>SUMIFS(作業日報!$C:$C,作業日報!$B:$B,$A15,作業日報!$E:$E,"○",作業日報!$A:$A,参加者名簿!AN$1)+SUMIFS(作業日報!$G:$G,作業日報!$F:$F,$A15,作業日報!$I:$I,"○",作業日報!$A:$A,参加者名簿!AN$1)</f>
        <v>0</v>
      </c>
      <c r="AO15" s="160">
        <f>SUMIFS(作業日報!$C:$C,作業日報!$B:$B,$A15,作業日報!$E:$E,"○",作業日報!$A:$A,参加者名簿!AO$1)+SUMIFS(作業日報!$G:$G,作業日報!$F:$F,$A15,作業日報!$I:$I,"○",作業日報!$A:$A,参加者名簿!AO$1)</f>
        <v>0</v>
      </c>
      <c r="AP15" s="160">
        <f>SUMIFS(作業日報!$C:$C,作業日報!$B:$B,$A15,作業日報!$E:$E,"○",作業日報!$A:$A,参加者名簿!AP$1)+SUMIFS(作業日報!$G:$G,作業日報!$F:$F,$A15,作業日報!$I:$I,"○",作業日報!$A:$A,参加者名簿!AP$1)</f>
        <v>0</v>
      </c>
      <c r="AQ15" s="160">
        <f>SUMIFS(作業日報!$C:$C,作業日報!$B:$B,$A15,作業日報!$E:$E,"○",作業日報!$A:$A,参加者名簿!AQ$1)+SUMIFS(作業日報!$G:$G,作業日報!$F:$F,$A15,作業日報!$I:$I,"○",作業日報!$A:$A,参加者名簿!AQ$1)</f>
        <v>0</v>
      </c>
      <c r="AR15" s="160">
        <f>SUMIFS(作業日報!$C:$C,作業日報!$B:$B,$A15,作業日報!$E:$E,"○",作業日報!$A:$A,参加者名簿!AR$1)+SUMIFS(作業日報!$G:$G,作業日報!$F:$F,$A15,作業日報!$I:$I,"○",作業日報!$A:$A,参加者名簿!AR$1)</f>
        <v>0</v>
      </c>
      <c r="AS15" s="160">
        <f>SUMIFS(作業日報!$C:$C,作業日報!$B:$B,$A15,作業日報!$E:$E,"○",作業日報!$A:$A,参加者名簿!AS$1)+SUMIFS(作業日報!$G:$G,作業日報!$F:$F,$A15,作業日報!$I:$I,"○",作業日報!$A:$A,参加者名簿!AS$1)</f>
        <v>0</v>
      </c>
      <c r="AT15" s="160">
        <f>SUMIFS(作業日報!$C:$C,作業日報!$B:$B,$A15,作業日報!$E:$E,"○",作業日報!$A:$A,参加者名簿!AT$1)+SUMIFS(作業日報!$G:$G,作業日報!$F:$F,$A15,作業日報!$I:$I,"○",作業日報!$A:$A,参加者名簿!AT$1)</f>
        <v>0</v>
      </c>
      <c r="AU15" s="160">
        <f>SUMIFS(作業日報!$C:$C,作業日報!$B:$B,$A15,作業日報!$E:$E,"○",作業日報!$A:$A,参加者名簿!AU$1)+SUMIFS(作業日報!$G:$G,作業日報!$F:$F,$A15,作業日報!$I:$I,"○",作業日報!$A:$A,参加者名簿!AU$1)</f>
        <v>0</v>
      </c>
      <c r="AV15" s="160">
        <f>SUMIFS(作業日報!$C:$C,作業日報!$B:$B,$A15,作業日報!$E:$E,"○",作業日報!$A:$A,参加者名簿!AV$1)+SUMIFS(作業日報!$G:$G,作業日報!$F:$F,$A15,作業日報!$I:$I,"○",作業日報!$A:$A,参加者名簿!AV$1)</f>
        <v>0</v>
      </c>
      <c r="AW15" s="160">
        <f>SUMIFS(作業日報!$C:$C,作業日報!$B:$B,$A15,作業日報!$E:$E,"○",作業日報!$A:$A,参加者名簿!AW$1)+SUMIFS(作業日報!$G:$G,作業日報!$F:$F,$A15,作業日報!$I:$I,"○",作業日報!$A:$A,参加者名簿!AW$1)</f>
        <v>0</v>
      </c>
      <c r="AX15" s="160">
        <f>SUMIFS(作業日報!$C:$C,作業日報!$B:$B,$A15,作業日報!$E:$E,"○",作業日報!$A:$A,参加者名簿!AX$1)+SUMIFS(作業日報!$G:$G,作業日報!$F:$F,$A15,作業日報!$I:$I,"○",作業日報!$A:$A,参加者名簿!AX$1)</f>
        <v>0</v>
      </c>
      <c r="AY15" s="160">
        <f>SUMIFS(作業日報!$C:$C,作業日報!$B:$B,$A15,作業日報!$E:$E,"○",作業日報!$A:$A,参加者名簿!AY$1)+SUMIFS(作業日報!$G:$G,作業日報!$F:$F,$A15,作業日報!$I:$I,"○",作業日報!$A:$A,参加者名簿!AY$1)</f>
        <v>0</v>
      </c>
      <c r="AZ15" s="160">
        <f>SUMIFS(作業日報!$C:$C,作業日報!$B:$B,$A15,作業日報!$E:$E,"○",作業日報!$A:$A,参加者名簿!AZ$1)+SUMIFS(作業日報!$G:$G,作業日報!$F:$F,$A15,作業日報!$I:$I,"○",作業日報!$A:$A,参加者名簿!AZ$1)</f>
        <v>0</v>
      </c>
      <c r="BA15" s="160">
        <f>SUMIFS(作業日報!$C:$C,作業日報!$B:$B,$A15,作業日報!$E:$E,"○",作業日報!$A:$A,参加者名簿!BA$1)+SUMIFS(作業日報!$G:$G,作業日報!$F:$F,$A15,作業日報!$I:$I,"○",作業日報!$A:$A,参加者名簿!BA$1)</f>
        <v>0</v>
      </c>
      <c r="BB15" s="160">
        <f>SUMIFS(作業日報!$C:$C,作業日報!$B:$B,$A15,作業日報!$E:$E,"○",作業日報!$A:$A,参加者名簿!BB$1)+SUMIFS(作業日報!$G:$G,作業日報!$F:$F,$A15,作業日報!$I:$I,"○",作業日報!$A:$A,参加者名簿!BB$1)</f>
        <v>0</v>
      </c>
      <c r="BC15" s="160">
        <f>SUMIFS(作業日報!$C:$C,作業日報!$B:$B,$A15,作業日報!$E:$E,"○",作業日報!$A:$A,参加者名簿!BC$1)+SUMIFS(作業日報!$G:$G,作業日報!$F:$F,$A15,作業日報!$I:$I,"○",作業日報!$A:$A,参加者名簿!BC$1)</f>
        <v>0</v>
      </c>
      <c r="BD15" s="160">
        <f>SUMIFS(作業日報!$C:$C,作業日報!$B:$B,$A15,作業日報!$E:$E,"○",作業日報!$A:$A,参加者名簿!BD$1)+SUMIFS(作業日報!$G:$G,作業日報!$F:$F,$A15,作業日報!$I:$I,"○",作業日報!$A:$A,参加者名簿!BD$1)</f>
        <v>0</v>
      </c>
      <c r="BE15" s="160">
        <f>SUMIFS(作業日報!$C:$C,作業日報!$B:$B,$A15,作業日報!$E:$E,"○",作業日報!$A:$A,参加者名簿!BE$1)+SUMIFS(作業日報!$G:$G,作業日報!$F:$F,$A15,作業日報!$I:$I,"○",作業日報!$A:$A,参加者名簿!BE$1)</f>
        <v>0</v>
      </c>
      <c r="BF15" s="160">
        <f>SUMIFS(作業日報!$C:$C,作業日報!$B:$B,$A15,作業日報!$E:$E,"○",作業日報!$A:$A,参加者名簿!BF$1)+SUMIFS(作業日報!$G:$G,作業日報!$F:$F,$A15,作業日報!$I:$I,"○",作業日報!$A:$A,参加者名簿!BF$1)</f>
        <v>0</v>
      </c>
      <c r="BG15" s="160">
        <f>SUMIFS(作業日報!$C:$C,作業日報!$B:$B,$A15,作業日報!$E:$E,"○",作業日報!$A:$A,参加者名簿!BG$1)+SUMIFS(作業日報!$G:$G,作業日報!$F:$F,$A15,作業日報!$I:$I,"○",作業日報!$A:$A,参加者名簿!BG$1)</f>
        <v>0</v>
      </c>
      <c r="BH15" s="160">
        <f>SUMIFS(作業日報!$C:$C,作業日報!$B:$B,$A15,作業日報!$E:$E,"○",作業日報!$A:$A,参加者名簿!BH$1)+SUMIFS(作業日報!$G:$G,作業日報!$F:$F,$A15,作業日報!$I:$I,"○",作業日報!$A:$A,参加者名簿!BH$1)</f>
        <v>0</v>
      </c>
      <c r="BI15" s="160">
        <f>SUMIFS(作業日報!$C:$C,作業日報!$B:$B,$A15,作業日報!$E:$E,"○",作業日報!$A:$A,参加者名簿!BI$1)+SUMIFS(作業日報!$G:$G,作業日報!$F:$F,$A15,作業日報!$I:$I,"○",作業日報!$A:$A,参加者名簿!BI$1)</f>
        <v>0</v>
      </c>
      <c r="BJ15" s="160">
        <f>SUMIFS(作業日報!$C:$C,作業日報!$B:$B,$A15,作業日報!$E:$E,"○",作業日報!$A:$A,参加者名簿!BJ$1)+SUMIFS(作業日報!$G:$G,作業日報!$F:$F,$A15,作業日報!$I:$I,"○",作業日報!$A:$A,参加者名簿!BJ$1)</f>
        <v>0</v>
      </c>
      <c r="BK15" s="160">
        <f>SUMIFS(作業日報!$C:$C,作業日報!$B:$B,$A15,作業日報!$E:$E,"○",作業日報!$A:$A,参加者名簿!BK$1)+SUMIFS(作業日報!$G:$G,作業日報!$F:$F,$A15,作業日報!$I:$I,"○",作業日報!$A:$A,参加者名簿!BK$1)</f>
        <v>0</v>
      </c>
      <c r="BL15" s="160">
        <f>SUMIFS(作業日報!$C:$C,作業日報!$B:$B,$A15,作業日報!$E:$E,"○",作業日報!$A:$A,参加者名簿!BL$1)+SUMIFS(作業日報!$G:$G,作業日報!$F:$F,$A15,作業日報!$I:$I,"○",作業日報!$A:$A,参加者名簿!BL$1)</f>
        <v>0</v>
      </c>
    </row>
    <row r="16" spans="1:64">
      <c r="A16" s="176"/>
      <c r="B16" s="177"/>
      <c r="C16" s="178"/>
      <c r="D16" s="120">
        <f t="shared" si="0"/>
        <v>0</v>
      </c>
      <c r="E16" s="159">
        <f>SUMIFS(作業日報!$C:$C,作業日報!$B:$B,$A16,作業日報!$E:$E,"○",作業日報!$A:$A,参加者名簿!E$1)+SUMIFS(作業日報!$G:$G,作業日報!$F:$F,$A16,作業日報!$I:$I,"○",作業日報!$A:$A,参加者名簿!E$1)</f>
        <v>0</v>
      </c>
      <c r="F16" s="160">
        <f>SUMIFS(作業日報!$C:$C,作業日報!$B:$B,$A16,作業日報!$E:$E,"○",作業日報!$A:$A,参加者名簿!F$1)+SUMIFS(作業日報!$G:$G,作業日報!$F:$F,$A16,作業日報!$I:$I,"○",作業日報!$A:$A,参加者名簿!F$1)</f>
        <v>0</v>
      </c>
      <c r="G16" s="160">
        <f>SUMIFS(作業日報!$C:$C,作業日報!$B:$B,$A16,作業日報!$E:$E,"○",作業日報!$A:$A,参加者名簿!G$1)+SUMIFS(作業日報!$G:$G,作業日報!$F:$F,$A16,作業日報!$I:$I,"○",作業日報!$A:$A,参加者名簿!G$1)</f>
        <v>0</v>
      </c>
      <c r="H16" s="160">
        <f>SUMIFS(作業日報!$C:$C,作業日報!$B:$B,$A16,作業日報!$E:$E,"○",作業日報!$A:$A,参加者名簿!H$1)+SUMIFS(作業日報!$G:$G,作業日報!$F:$F,$A16,作業日報!$I:$I,"○",作業日報!$A:$A,参加者名簿!H$1)</f>
        <v>0</v>
      </c>
      <c r="I16" s="160">
        <f>SUMIFS(作業日報!$C:$C,作業日報!$B:$B,$A16,作業日報!$E:$E,"○",作業日報!$A:$A,参加者名簿!I$1)+SUMIFS(作業日報!$G:$G,作業日報!$F:$F,$A16,作業日報!$I:$I,"○",作業日報!$A:$A,参加者名簿!I$1)</f>
        <v>0</v>
      </c>
      <c r="J16" s="160">
        <f>SUMIFS(作業日報!$C:$C,作業日報!$B:$B,$A16,作業日報!$E:$E,"○",作業日報!$A:$A,参加者名簿!J$1)+SUMIFS(作業日報!$G:$G,作業日報!$F:$F,$A16,作業日報!$I:$I,"○",作業日報!$A:$A,参加者名簿!J$1)</f>
        <v>0</v>
      </c>
      <c r="K16" s="160">
        <f>SUMIFS(作業日報!$C:$C,作業日報!$B:$B,$A16,作業日報!$E:$E,"○",作業日報!$A:$A,参加者名簿!K$1)+SUMIFS(作業日報!$G:$G,作業日報!$F:$F,$A16,作業日報!$I:$I,"○",作業日報!$A:$A,参加者名簿!K$1)</f>
        <v>0</v>
      </c>
      <c r="L16" s="160">
        <f>SUMIFS(作業日報!$C:$C,作業日報!$B:$B,$A16,作業日報!$E:$E,"○",作業日報!$A:$A,参加者名簿!L$1)+SUMIFS(作業日報!$G:$G,作業日報!$F:$F,$A16,作業日報!$I:$I,"○",作業日報!$A:$A,参加者名簿!L$1)</f>
        <v>0</v>
      </c>
      <c r="M16" s="160">
        <f>SUMIFS(作業日報!$C:$C,作業日報!$B:$B,$A16,作業日報!$E:$E,"○",作業日報!$A:$A,参加者名簿!M$1)+SUMIFS(作業日報!$G:$G,作業日報!$F:$F,$A16,作業日報!$I:$I,"○",作業日報!$A:$A,参加者名簿!M$1)</f>
        <v>0</v>
      </c>
      <c r="N16" s="160">
        <f>SUMIFS(作業日報!$C:$C,作業日報!$B:$B,$A16,作業日報!$E:$E,"○",作業日報!$A:$A,参加者名簿!N$1)+SUMIFS(作業日報!$G:$G,作業日報!$F:$F,$A16,作業日報!$I:$I,"○",作業日報!$A:$A,参加者名簿!N$1)</f>
        <v>0</v>
      </c>
      <c r="O16" s="160">
        <f>SUMIFS(作業日報!$C:$C,作業日報!$B:$B,$A16,作業日報!$E:$E,"○",作業日報!$A:$A,参加者名簿!O$1)+SUMIFS(作業日報!$G:$G,作業日報!$F:$F,$A16,作業日報!$I:$I,"○",作業日報!$A:$A,参加者名簿!O$1)</f>
        <v>0</v>
      </c>
      <c r="P16" s="160">
        <f>SUMIFS(作業日報!$C:$C,作業日報!$B:$B,$A16,作業日報!$E:$E,"○",作業日報!$A:$A,参加者名簿!P$1)+SUMIFS(作業日報!$G:$G,作業日報!$F:$F,$A16,作業日報!$I:$I,"○",作業日報!$A:$A,参加者名簿!P$1)</f>
        <v>0</v>
      </c>
      <c r="Q16" s="160">
        <f>SUMIFS(作業日報!$C:$C,作業日報!$B:$B,$A16,作業日報!$E:$E,"○",作業日報!$A:$A,参加者名簿!Q$1)+SUMIFS(作業日報!$G:$G,作業日報!$F:$F,$A16,作業日報!$I:$I,"○",作業日報!$A:$A,参加者名簿!Q$1)</f>
        <v>0</v>
      </c>
      <c r="R16" s="160">
        <f>SUMIFS(作業日報!$C:$C,作業日報!$B:$B,$A16,作業日報!$E:$E,"○",作業日報!$A:$A,参加者名簿!R$1)+SUMIFS(作業日報!$G:$G,作業日報!$F:$F,$A16,作業日報!$I:$I,"○",作業日報!$A:$A,参加者名簿!R$1)</f>
        <v>0</v>
      </c>
      <c r="S16" s="160">
        <f>SUMIFS(作業日報!$C:$C,作業日報!$B:$B,$A16,作業日報!$E:$E,"○",作業日報!$A:$A,参加者名簿!S$1)+SUMIFS(作業日報!$G:$G,作業日報!$F:$F,$A16,作業日報!$I:$I,"○",作業日報!$A:$A,参加者名簿!S$1)</f>
        <v>0</v>
      </c>
      <c r="T16" s="160">
        <f>SUMIFS(作業日報!$C:$C,作業日報!$B:$B,$A16,作業日報!$E:$E,"○",作業日報!$A:$A,参加者名簿!T$1)+SUMIFS(作業日報!$G:$G,作業日報!$F:$F,$A16,作業日報!$I:$I,"○",作業日報!$A:$A,参加者名簿!T$1)</f>
        <v>0</v>
      </c>
      <c r="U16" s="160">
        <f>SUMIFS(作業日報!$C:$C,作業日報!$B:$B,$A16,作業日報!$E:$E,"○",作業日報!$A:$A,参加者名簿!U$1)+SUMIFS(作業日報!$G:$G,作業日報!$F:$F,$A16,作業日報!$I:$I,"○",作業日報!$A:$A,参加者名簿!U$1)</f>
        <v>0</v>
      </c>
      <c r="V16" s="160">
        <f>SUMIFS(作業日報!$C:$C,作業日報!$B:$B,$A16,作業日報!$E:$E,"○",作業日報!$A:$A,参加者名簿!V$1)+SUMIFS(作業日報!$G:$G,作業日報!$F:$F,$A16,作業日報!$I:$I,"○",作業日報!$A:$A,参加者名簿!V$1)</f>
        <v>0</v>
      </c>
      <c r="W16" s="160">
        <f>SUMIFS(作業日報!$C:$C,作業日報!$B:$B,$A16,作業日報!$E:$E,"○",作業日報!$A:$A,参加者名簿!W$1)+SUMIFS(作業日報!$G:$G,作業日報!$F:$F,$A16,作業日報!$I:$I,"○",作業日報!$A:$A,参加者名簿!W$1)</f>
        <v>0</v>
      </c>
      <c r="X16" s="160">
        <f>SUMIFS(作業日報!$C:$C,作業日報!$B:$B,$A16,作業日報!$E:$E,"○",作業日報!$A:$A,参加者名簿!X$1)+SUMIFS(作業日報!$G:$G,作業日報!$F:$F,$A16,作業日報!$I:$I,"○",作業日報!$A:$A,参加者名簿!X$1)</f>
        <v>0</v>
      </c>
      <c r="Y16" s="160">
        <f>SUMIFS(作業日報!$C:$C,作業日報!$B:$B,$A16,作業日報!$E:$E,"○",作業日報!$A:$A,参加者名簿!Y$1)+SUMIFS(作業日報!$G:$G,作業日報!$F:$F,$A16,作業日報!$I:$I,"○",作業日報!$A:$A,参加者名簿!Y$1)</f>
        <v>0</v>
      </c>
      <c r="Z16" s="160">
        <f>SUMIFS(作業日報!$C:$C,作業日報!$B:$B,$A16,作業日報!$E:$E,"○",作業日報!$A:$A,参加者名簿!Z$1)+SUMIFS(作業日報!$G:$G,作業日報!$F:$F,$A16,作業日報!$I:$I,"○",作業日報!$A:$A,参加者名簿!Z$1)</f>
        <v>0</v>
      </c>
      <c r="AA16" s="160">
        <f>SUMIFS(作業日報!$C:$C,作業日報!$B:$B,$A16,作業日報!$E:$E,"○",作業日報!$A:$A,参加者名簿!AA$1)+SUMIFS(作業日報!$G:$G,作業日報!$F:$F,$A16,作業日報!$I:$I,"○",作業日報!$A:$A,参加者名簿!AA$1)</f>
        <v>0</v>
      </c>
      <c r="AB16" s="160">
        <f>SUMIFS(作業日報!$C:$C,作業日報!$B:$B,$A16,作業日報!$E:$E,"○",作業日報!$A:$A,参加者名簿!AB$1)+SUMIFS(作業日報!$G:$G,作業日報!$F:$F,$A16,作業日報!$I:$I,"○",作業日報!$A:$A,参加者名簿!AB$1)</f>
        <v>0</v>
      </c>
      <c r="AC16" s="160">
        <f>SUMIFS(作業日報!$C:$C,作業日報!$B:$B,$A16,作業日報!$E:$E,"○",作業日報!$A:$A,参加者名簿!AC$1)+SUMIFS(作業日報!$G:$G,作業日報!$F:$F,$A16,作業日報!$I:$I,"○",作業日報!$A:$A,参加者名簿!AC$1)</f>
        <v>0</v>
      </c>
      <c r="AD16" s="160">
        <f>SUMIFS(作業日報!$C:$C,作業日報!$B:$B,$A16,作業日報!$E:$E,"○",作業日報!$A:$A,参加者名簿!AD$1)+SUMIFS(作業日報!$G:$G,作業日報!$F:$F,$A16,作業日報!$I:$I,"○",作業日報!$A:$A,参加者名簿!AD$1)</f>
        <v>0</v>
      </c>
      <c r="AE16" s="160">
        <f>SUMIFS(作業日報!$C:$C,作業日報!$B:$B,$A16,作業日報!$E:$E,"○",作業日報!$A:$A,参加者名簿!AE$1)+SUMIFS(作業日報!$G:$G,作業日報!$F:$F,$A16,作業日報!$I:$I,"○",作業日報!$A:$A,参加者名簿!AE$1)</f>
        <v>0</v>
      </c>
      <c r="AF16" s="160">
        <f>SUMIFS(作業日報!$C:$C,作業日報!$B:$B,$A16,作業日報!$E:$E,"○",作業日報!$A:$A,参加者名簿!AF$1)+SUMIFS(作業日報!$G:$G,作業日報!$F:$F,$A16,作業日報!$I:$I,"○",作業日報!$A:$A,参加者名簿!AF$1)</f>
        <v>0</v>
      </c>
      <c r="AG16" s="160">
        <f>SUMIFS(作業日報!$C:$C,作業日報!$B:$B,$A16,作業日報!$E:$E,"○",作業日報!$A:$A,参加者名簿!AG$1)+SUMIFS(作業日報!$G:$G,作業日報!$F:$F,$A16,作業日報!$I:$I,"○",作業日報!$A:$A,参加者名簿!AG$1)</f>
        <v>0</v>
      </c>
      <c r="AH16" s="160">
        <f>SUMIFS(作業日報!$C:$C,作業日報!$B:$B,$A16,作業日報!$E:$E,"○",作業日報!$A:$A,参加者名簿!AH$1)+SUMIFS(作業日報!$G:$G,作業日報!$F:$F,$A16,作業日報!$I:$I,"○",作業日報!$A:$A,参加者名簿!AH$1)</f>
        <v>0</v>
      </c>
      <c r="AI16" s="160">
        <f>SUMIFS(作業日報!$C:$C,作業日報!$B:$B,$A16,作業日報!$E:$E,"○",作業日報!$A:$A,参加者名簿!AI$1)+SUMIFS(作業日報!$G:$G,作業日報!$F:$F,$A16,作業日報!$I:$I,"○",作業日報!$A:$A,参加者名簿!AI$1)</f>
        <v>0</v>
      </c>
      <c r="AJ16" s="160">
        <f>SUMIFS(作業日報!$C:$C,作業日報!$B:$B,$A16,作業日報!$E:$E,"○",作業日報!$A:$A,参加者名簿!AJ$1)+SUMIFS(作業日報!$G:$G,作業日報!$F:$F,$A16,作業日報!$I:$I,"○",作業日報!$A:$A,参加者名簿!AJ$1)</f>
        <v>0</v>
      </c>
      <c r="AK16" s="160">
        <f>SUMIFS(作業日報!$C:$C,作業日報!$B:$B,$A16,作業日報!$E:$E,"○",作業日報!$A:$A,参加者名簿!AK$1)+SUMIFS(作業日報!$G:$G,作業日報!$F:$F,$A16,作業日報!$I:$I,"○",作業日報!$A:$A,参加者名簿!AK$1)</f>
        <v>0</v>
      </c>
      <c r="AL16" s="160">
        <f>SUMIFS(作業日報!$C:$C,作業日報!$B:$B,$A16,作業日報!$E:$E,"○",作業日報!$A:$A,参加者名簿!AL$1)+SUMIFS(作業日報!$G:$G,作業日報!$F:$F,$A16,作業日報!$I:$I,"○",作業日報!$A:$A,参加者名簿!AL$1)</f>
        <v>0</v>
      </c>
      <c r="AM16" s="160">
        <f>SUMIFS(作業日報!$C:$C,作業日報!$B:$B,$A16,作業日報!$E:$E,"○",作業日報!$A:$A,参加者名簿!AM$1)+SUMIFS(作業日報!$G:$G,作業日報!$F:$F,$A16,作業日報!$I:$I,"○",作業日報!$A:$A,参加者名簿!AM$1)</f>
        <v>0</v>
      </c>
      <c r="AN16" s="160">
        <f>SUMIFS(作業日報!$C:$C,作業日報!$B:$B,$A16,作業日報!$E:$E,"○",作業日報!$A:$A,参加者名簿!AN$1)+SUMIFS(作業日報!$G:$G,作業日報!$F:$F,$A16,作業日報!$I:$I,"○",作業日報!$A:$A,参加者名簿!AN$1)</f>
        <v>0</v>
      </c>
      <c r="AO16" s="160">
        <f>SUMIFS(作業日報!$C:$C,作業日報!$B:$B,$A16,作業日報!$E:$E,"○",作業日報!$A:$A,参加者名簿!AO$1)+SUMIFS(作業日報!$G:$G,作業日報!$F:$F,$A16,作業日報!$I:$I,"○",作業日報!$A:$A,参加者名簿!AO$1)</f>
        <v>0</v>
      </c>
      <c r="AP16" s="160">
        <f>SUMIFS(作業日報!$C:$C,作業日報!$B:$B,$A16,作業日報!$E:$E,"○",作業日報!$A:$A,参加者名簿!AP$1)+SUMIFS(作業日報!$G:$G,作業日報!$F:$F,$A16,作業日報!$I:$I,"○",作業日報!$A:$A,参加者名簿!AP$1)</f>
        <v>0</v>
      </c>
      <c r="AQ16" s="160">
        <f>SUMIFS(作業日報!$C:$C,作業日報!$B:$B,$A16,作業日報!$E:$E,"○",作業日報!$A:$A,参加者名簿!AQ$1)+SUMIFS(作業日報!$G:$G,作業日報!$F:$F,$A16,作業日報!$I:$I,"○",作業日報!$A:$A,参加者名簿!AQ$1)</f>
        <v>0</v>
      </c>
      <c r="AR16" s="160">
        <f>SUMIFS(作業日報!$C:$C,作業日報!$B:$B,$A16,作業日報!$E:$E,"○",作業日報!$A:$A,参加者名簿!AR$1)+SUMIFS(作業日報!$G:$G,作業日報!$F:$F,$A16,作業日報!$I:$I,"○",作業日報!$A:$A,参加者名簿!AR$1)</f>
        <v>0</v>
      </c>
      <c r="AS16" s="160">
        <f>SUMIFS(作業日報!$C:$C,作業日報!$B:$B,$A16,作業日報!$E:$E,"○",作業日報!$A:$A,参加者名簿!AS$1)+SUMIFS(作業日報!$G:$G,作業日報!$F:$F,$A16,作業日報!$I:$I,"○",作業日報!$A:$A,参加者名簿!AS$1)</f>
        <v>0</v>
      </c>
      <c r="AT16" s="160">
        <f>SUMIFS(作業日報!$C:$C,作業日報!$B:$B,$A16,作業日報!$E:$E,"○",作業日報!$A:$A,参加者名簿!AT$1)+SUMIFS(作業日報!$G:$G,作業日報!$F:$F,$A16,作業日報!$I:$I,"○",作業日報!$A:$A,参加者名簿!AT$1)</f>
        <v>0</v>
      </c>
      <c r="AU16" s="160">
        <f>SUMIFS(作業日報!$C:$C,作業日報!$B:$B,$A16,作業日報!$E:$E,"○",作業日報!$A:$A,参加者名簿!AU$1)+SUMIFS(作業日報!$G:$G,作業日報!$F:$F,$A16,作業日報!$I:$I,"○",作業日報!$A:$A,参加者名簿!AU$1)</f>
        <v>0</v>
      </c>
      <c r="AV16" s="160">
        <f>SUMIFS(作業日報!$C:$C,作業日報!$B:$B,$A16,作業日報!$E:$E,"○",作業日報!$A:$A,参加者名簿!AV$1)+SUMIFS(作業日報!$G:$G,作業日報!$F:$F,$A16,作業日報!$I:$I,"○",作業日報!$A:$A,参加者名簿!AV$1)</f>
        <v>0</v>
      </c>
      <c r="AW16" s="160">
        <f>SUMIFS(作業日報!$C:$C,作業日報!$B:$B,$A16,作業日報!$E:$E,"○",作業日報!$A:$A,参加者名簿!AW$1)+SUMIFS(作業日報!$G:$G,作業日報!$F:$F,$A16,作業日報!$I:$I,"○",作業日報!$A:$A,参加者名簿!AW$1)</f>
        <v>0</v>
      </c>
      <c r="AX16" s="160">
        <f>SUMIFS(作業日報!$C:$C,作業日報!$B:$B,$A16,作業日報!$E:$E,"○",作業日報!$A:$A,参加者名簿!AX$1)+SUMIFS(作業日報!$G:$G,作業日報!$F:$F,$A16,作業日報!$I:$I,"○",作業日報!$A:$A,参加者名簿!AX$1)</f>
        <v>0</v>
      </c>
      <c r="AY16" s="160">
        <f>SUMIFS(作業日報!$C:$C,作業日報!$B:$B,$A16,作業日報!$E:$E,"○",作業日報!$A:$A,参加者名簿!AY$1)+SUMIFS(作業日報!$G:$G,作業日報!$F:$F,$A16,作業日報!$I:$I,"○",作業日報!$A:$A,参加者名簿!AY$1)</f>
        <v>0</v>
      </c>
      <c r="AZ16" s="160">
        <f>SUMIFS(作業日報!$C:$C,作業日報!$B:$B,$A16,作業日報!$E:$E,"○",作業日報!$A:$A,参加者名簿!AZ$1)+SUMIFS(作業日報!$G:$G,作業日報!$F:$F,$A16,作業日報!$I:$I,"○",作業日報!$A:$A,参加者名簿!AZ$1)</f>
        <v>0</v>
      </c>
      <c r="BA16" s="160">
        <f>SUMIFS(作業日報!$C:$C,作業日報!$B:$B,$A16,作業日報!$E:$E,"○",作業日報!$A:$A,参加者名簿!BA$1)+SUMIFS(作業日報!$G:$G,作業日報!$F:$F,$A16,作業日報!$I:$I,"○",作業日報!$A:$A,参加者名簿!BA$1)</f>
        <v>0</v>
      </c>
      <c r="BB16" s="160">
        <f>SUMIFS(作業日報!$C:$C,作業日報!$B:$B,$A16,作業日報!$E:$E,"○",作業日報!$A:$A,参加者名簿!BB$1)+SUMIFS(作業日報!$G:$G,作業日報!$F:$F,$A16,作業日報!$I:$I,"○",作業日報!$A:$A,参加者名簿!BB$1)</f>
        <v>0</v>
      </c>
      <c r="BC16" s="160">
        <f>SUMIFS(作業日報!$C:$C,作業日報!$B:$B,$A16,作業日報!$E:$E,"○",作業日報!$A:$A,参加者名簿!BC$1)+SUMIFS(作業日報!$G:$G,作業日報!$F:$F,$A16,作業日報!$I:$I,"○",作業日報!$A:$A,参加者名簿!BC$1)</f>
        <v>0</v>
      </c>
      <c r="BD16" s="160">
        <f>SUMIFS(作業日報!$C:$C,作業日報!$B:$B,$A16,作業日報!$E:$E,"○",作業日報!$A:$A,参加者名簿!BD$1)+SUMIFS(作業日報!$G:$G,作業日報!$F:$F,$A16,作業日報!$I:$I,"○",作業日報!$A:$A,参加者名簿!BD$1)</f>
        <v>0</v>
      </c>
      <c r="BE16" s="160">
        <f>SUMIFS(作業日報!$C:$C,作業日報!$B:$B,$A16,作業日報!$E:$E,"○",作業日報!$A:$A,参加者名簿!BE$1)+SUMIFS(作業日報!$G:$G,作業日報!$F:$F,$A16,作業日報!$I:$I,"○",作業日報!$A:$A,参加者名簿!BE$1)</f>
        <v>0</v>
      </c>
      <c r="BF16" s="160">
        <f>SUMIFS(作業日報!$C:$C,作業日報!$B:$B,$A16,作業日報!$E:$E,"○",作業日報!$A:$A,参加者名簿!BF$1)+SUMIFS(作業日報!$G:$G,作業日報!$F:$F,$A16,作業日報!$I:$I,"○",作業日報!$A:$A,参加者名簿!BF$1)</f>
        <v>0</v>
      </c>
      <c r="BG16" s="160">
        <f>SUMIFS(作業日報!$C:$C,作業日報!$B:$B,$A16,作業日報!$E:$E,"○",作業日報!$A:$A,参加者名簿!BG$1)+SUMIFS(作業日報!$G:$G,作業日報!$F:$F,$A16,作業日報!$I:$I,"○",作業日報!$A:$A,参加者名簿!BG$1)</f>
        <v>0</v>
      </c>
      <c r="BH16" s="160">
        <f>SUMIFS(作業日報!$C:$C,作業日報!$B:$B,$A16,作業日報!$E:$E,"○",作業日報!$A:$A,参加者名簿!BH$1)+SUMIFS(作業日報!$G:$G,作業日報!$F:$F,$A16,作業日報!$I:$I,"○",作業日報!$A:$A,参加者名簿!BH$1)</f>
        <v>0</v>
      </c>
      <c r="BI16" s="160">
        <f>SUMIFS(作業日報!$C:$C,作業日報!$B:$B,$A16,作業日報!$E:$E,"○",作業日報!$A:$A,参加者名簿!BI$1)+SUMIFS(作業日報!$G:$G,作業日報!$F:$F,$A16,作業日報!$I:$I,"○",作業日報!$A:$A,参加者名簿!BI$1)</f>
        <v>0</v>
      </c>
      <c r="BJ16" s="160">
        <f>SUMIFS(作業日報!$C:$C,作業日報!$B:$B,$A16,作業日報!$E:$E,"○",作業日報!$A:$A,参加者名簿!BJ$1)+SUMIFS(作業日報!$G:$G,作業日報!$F:$F,$A16,作業日報!$I:$I,"○",作業日報!$A:$A,参加者名簿!BJ$1)</f>
        <v>0</v>
      </c>
      <c r="BK16" s="160">
        <f>SUMIFS(作業日報!$C:$C,作業日報!$B:$B,$A16,作業日報!$E:$E,"○",作業日報!$A:$A,参加者名簿!BK$1)+SUMIFS(作業日報!$G:$G,作業日報!$F:$F,$A16,作業日報!$I:$I,"○",作業日報!$A:$A,参加者名簿!BK$1)</f>
        <v>0</v>
      </c>
      <c r="BL16" s="160">
        <f>SUMIFS(作業日報!$C:$C,作業日報!$B:$B,$A16,作業日報!$E:$E,"○",作業日報!$A:$A,参加者名簿!BL$1)+SUMIFS(作業日報!$G:$G,作業日報!$F:$F,$A16,作業日報!$I:$I,"○",作業日報!$A:$A,参加者名簿!BL$1)</f>
        <v>0</v>
      </c>
    </row>
    <row r="17" spans="1:64">
      <c r="A17" s="173"/>
      <c r="B17" s="177"/>
      <c r="C17" s="178"/>
      <c r="D17" s="120">
        <f t="shared" si="0"/>
        <v>0</v>
      </c>
      <c r="E17" s="159">
        <f>SUMIFS(作業日報!$C:$C,作業日報!$B:$B,$A17,作業日報!$E:$E,"○",作業日報!$A:$A,参加者名簿!E$1)+SUMIFS(作業日報!$G:$G,作業日報!$F:$F,$A17,作業日報!$I:$I,"○",作業日報!$A:$A,参加者名簿!E$1)</f>
        <v>0</v>
      </c>
      <c r="F17" s="160">
        <f>SUMIFS(作業日報!$C:$C,作業日報!$B:$B,$A17,作業日報!$E:$E,"○",作業日報!$A:$A,参加者名簿!F$1)+SUMIFS(作業日報!$G:$G,作業日報!$F:$F,$A17,作業日報!$I:$I,"○",作業日報!$A:$A,参加者名簿!F$1)</f>
        <v>0</v>
      </c>
      <c r="G17" s="160">
        <f>SUMIFS(作業日報!$C:$C,作業日報!$B:$B,$A17,作業日報!$E:$E,"○",作業日報!$A:$A,参加者名簿!G$1)+SUMIFS(作業日報!$G:$G,作業日報!$F:$F,$A17,作業日報!$I:$I,"○",作業日報!$A:$A,参加者名簿!G$1)</f>
        <v>0</v>
      </c>
      <c r="H17" s="160">
        <f>SUMIFS(作業日報!$C:$C,作業日報!$B:$B,$A17,作業日報!$E:$E,"○",作業日報!$A:$A,参加者名簿!H$1)+SUMIFS(作業日報!$G:$G,作業日報!$F:$F,$A17,作業日報!$I:$I,"○",作業日報!$A:$A,参加者名簿!H$1)</f>
        <v>0</v>
      </c>
      <c r="I17" s="160">
        <f>SUMIFS(作業日報!$C:$C,作業日報!$B:$B,$A17,作業日報!$E:$E,"○",作業日報!$A:$A,参加者名簿!I$1)+SUMIFS(作業日報!$G:$G,作業日報!$F:$F,$A17,作業日報!$I:$I,"○",作業日報!$A:$A,参加者名簿!I$1)</f>
        <v>0</v>
      </c>
      <c r="J17" s="160">
        <f>SUMIFS(作業日報!$C:$C,作業日報!$B:$B,$A17,作業日報!$E:$E,"○",作業日報!$A:$A,参加者名簿!J$1)+SUMIFS(作業日報!$G:$G,作業日報!$F:$F,$A17,作業日報!$I:$I,"○",作業日報!$A:$A,参加者名簿!J$1)</f>
        <v>0</v>
      </c>
      <c r="K17" s="160">
        <f>SUMIFS(作業日報!$C:$C,作業日報!$B:$B,$A17,作業日報!$E:$E,"○",作業日報!$A:$A,参加者名簿!K$1)+SUMIFS(作業日報!$G:$G,作業日報!$F:$F,$A17,作業日報!$I:$I,"○",作業日報!$A:$A,参加者名簿!K$1)</f>
        <v>0</v>
      </c>
      <c r="L17" s="160">
        <f>SUMIFS(作業日報!$C:$C,作業日報!$B:$B,$A17,作業日報!$E:$E,"○",作業日報!$A:$A,参加者名簿!L$1)+SUMIFS(作業日報!$G:$G,作業日報!$F:$F,$A17,作業日報!$I:$I,"○",作業日報!$A:$A,参加者名簿!L$1)</f>
        <v>0</v>
      </c>
      <c r="M17" s="160">
        <f>SUMIFS(作業日報!$C:$C,作業日報!$B:$B,$A17,作業日報!$E:$E,"○",作業日報!$A:$A,参加者名簿!M$1)+SUMIFS(作業日報!$G:$G,作業日報!$F:$F,$A17,作業日報!$I:$I,"○",作業日報!$A:$A,参加者名簿!M$1)</f>
        <v>0</v>
      </c>
      <c r="N17" s="160">
        <f>SUMIFS(作業日報!$C:$C,作業日報!$B:$B,$A17,作業日報!$E:$E,"○",作業日報!$A:$A,参加者名簿!N$1)+SUMIFS(作業日報!$G:$G,作業日報!$F:$F,$A17,作業日報!$I:$I,"○",作業日報!$A:$A,参加者名簿!N$1)</f>
        <v>0</v>
      </c>
      <c r="O17" s="160">
        <f>SUMIFS(作業日報!$C:$C,作業日報!$B:$B,$A17,作業日報!$E:$E,"○",作業日報!$A:$A,参加者名簿!O$1)+SUMIFS(作業日報!$G:$G,作業日報!$F:$F,$A17,作業日報!$I:$I,"○",作業日報!$A:$A,参加者名簿!O$1)</f>
        <v>0</v>
      </c>
      <c r="P17" s="160">
        <f>SUMIFS(作業日報!$C:$C,作業日報!$B:$B,$A17,作業日報!$E:$E,"○",作業日報!$A:$A,参加者名簿!P$1)+SUMIFS(作業日報!$G:$G,作業日報!$F:$F,$A17,作業日報!$I:$I,"○",作業日報!$A:$A,参加者名簿!P$1)</f>
        <v>0</v>
      </c>
      <c r="Q17" s="160">
        <f>SUMIFS(作業日報!$C:$C,作業日報!$B:$B,$A17,作業日報!$E:$E,"○",作業日報!$A:$A,参加者名簿!Q$1)+SUMIFS(作業日報!$G:$G,作業日報!$F:$F,$A17,作業日報!$I:$I,"○",作業日報!$A:$A,参加者名簿!Q$1)</f>
        <v>0</v>
      </c>
      <c r="R17" s="160">
        <f>SUMIFS(作業日報!$C:$C,作業日報!$B:$B,$A17,作業日報!$E:$E,"○",作業日報!$A:$A,参加者名簿!R$1)+SUMIFS(作業日報!$G:$G,作業日報!$F:$F,$A17,作業日報!$I:$I,"○",作業日報!$A:$A,参加者名簿!R$1)</f>
        <v>0</v>
      </c>
      <c r="S17" s="160">
        <f>SUMIFS(作業日報!$C:$C,作業日報!$B:$B,$A17,作業日報!$E:$E,"○",作業日報!$A:$A,参加者名簿!S$1)+SUMIFS(作業日報!$G:$G,作業日報!$F:$F,$A17,作業日報!$I:$I,"○",作業日報!$A:$A,参加者名簿!S$1)</f>
        <v>0</v>
      </c>
      <c r="T17" s="160">
        <f>SUMIFS(作業日報!$C:$C,作業日報!$B:$B,$A17,作業日報!$E:$E,"○",作業日報!$A:$A,参加者名簿!T$1)+SUMIFS(作業日報!$G:$G,作業日報!$F:$F,$A17,作業日報!$I:$I,"○",作業日報!$A:$A,参加者名簿!T$1)</f>
        <v>0</v>
      </c>
      <c r="U17" s="160">
        <f>SUMIFS(作業日報!$C:$C,作業日報!$B:$B,$A17,作業日報!$E:$E,"○",作業日報!$A:$A,参加者名簿!U$1)+SUMIFS(作業日報!$G:$G,作業日報!$F:$F,$A17,作業日報!$I:$I,"○",作業日報!$A:$A,参加者名簿!U$1)</f>
        <v>0</v>
      </c>
      <c r="V17" s="160">
        <f>SUMIFS(作業日報!$C:$C,作業日報!$B:$B,$A17,作業日報!$E:$E,"○",作業日報!$A:$A,参加者名簿!V$1)+SUMIFS(作業日報!$G:$G,作業日報!$F:$F,$A17,作業日報!$I:$I,"○",作業日報!$A:$A,参加者名簿!V$1)</f>
        <v>0</v>
      </c>
      <c r="W17" s="160">
        <f>SUMIFS(作業日報!$C:$C,作業日報!$B:$B,$A17,作業日報!$E:$E,"○",作業日報!$A:$A,参加者名簿!W$1)+SUMIFS(作業日報!$G:$G,作業日報!$F:$F,$A17,作業日報!$I:$I,"○",作業日報!$A:$A,参加者名簿!W$1)</f>
        <v>0</v>
      </c>
      <c r="X17" s="160">
        <f>SUMIFS(作業日報!$C:$C,作業日報!$B:$B,$A17,作業日報!$E:$E,"○",作業日報!$A:$A,参加者名簿!X$1)+SUMIFS(作業日報!$G:$G,作業日報!$F:$F,$A17,作業日報!$I:$I,"○",作業日報!$A:$A,参加者名簿!X$1)</f>
        <v>0</v>
      </c>
      <c r="Y17" s="160">
        <f>SUMIFS(作業日報!$C:$C,作業日報!$B:$B,$A17,作業日報!$E:$E,"○",作業日報!$A:$A,参加者名簿!Y$1)+SUMIFS(作業日報!$G:$G,作業日報!$F:$F,$A17,作業日報!$I:$I,"○",作業日報!$A:$A,参加者名簿!Y$1)</f>
        <v>0</v>
      </c>
      <c r="Z17" s="160">
        <f>SUMIFS(作業日報!$C:$C,作業日報!$B:$B,$A17,作業日報!$E:$E,"○",作業日報!$A:$A,参加者名簿!Z$1)+SUMIFS(作業日報!$G:$G,作業日報!$F:$F,$A17,作業日報!$I:$I,"○",作業日報!$A:$A,参加者名簿!Z$1)</f>
        <v>0</v>
      </c>
      <c r="AA17" s="160">
        <f>SUMIFS(作業日報!$C:$C,作業日報!$B:$B,$A17,作業日報!$E:$E,"○",作業日報!$A:$A,参加者名簿!AA$1)+SUMIFS(作業日報!$G:$G,作業日報!$F:$F,$A17,作業日報!$I:$I,"○",作業日報!$A:$A,参加者名簿!AA$1)</f>
        <v>0</v>
      </c>
      <c r="AB17" s="160">
        <f>SUMIFS(作業日報!$C:$C,作業日報!$B:$B,$A17,作業日報!$E:$E,"○",作業日報!$A:$A,参加者名簿!AB$1)+SUMIFS(作業日報!$G:$G,作業日報!$F:$F,$A17,作業日報!$I:$I,"○",作業日報!$A:$A,参加者名簿!AB$1)</f>
        <v>0</v>
      </c>
      <c r="AC17" s="160">
        <f>SUMIFS(作業日報!$C:$C,作業日報!$B:$B,$A17,作業日報!$E:$E,"○",作業日報!$A:$A,参加者名簿!AC$1)+SUMIFS(作業日報!$G:$G,作業日報!$F:$F,$A17,作業日報!$I:$I,"○",作業日報!$A:$A,参加者名簿!AC$1)</f>
        <v>0</v>
      </c>
      <c r="AD17" s="160">
        <f>SUMIFS(作業日報!$C:$C,作業日報!$B:$B,$A17,作業日報!$E:$E,"○",作業日報!$A:$A,参加者名簿!AD$1)+SUMIFS(作業日報!$G:$G,作業日報!$F:$F,$A17,作業日報!$I:$I,"○",作業日報!$A:$A,参加者名簿!AD$1)</f>
        <v>0</v>
      </c>
      <c r="AE17" s="160">
        <f>SUMIFS(作業日報!$C:$C,作業日報!$B:$B,$A17,作業日報!$E:$E,"○",作業日報!$A:$A,参加者名簿!AE$1)+SUMIFS(作業日報!$G:$G,作業日報!$F:$F,$A17,作業日報!$I:$I,"○",作業日報!$A:$A,参加者名簿!AE$1)</f>
        <v>0</v>
      </c>
      <c r="AF17" s="160">
        <f>SUMIFS(作業日報!$C:$C,作業日報!$B:$B,$A17,作業日報!$E:$E,"○",作業日報!$A:$A,参加者名簿!AF$1)+SUMIFS(作業日報!$G:$G,作業日報!$F:$F,$A17,作業日報!$I:$I,"○",作業日報!$A:$A,参加者名簿!AF$1)</f>
        <v>0</v>
      </c>
      <c r="AG17" s="160">
        <f>SUMIFS(作業日報!$C:$C,作業日報!$B:$B,$A17,作業日報!$E:$E,"○",作業日報!$A:$A,参加者名簿!AG$1)+SUMIFS(作業日報!$G:$G,作業日報!$F:$F,$A17,作業日報!$I:$I,"○",作業日報!$A:$A,参加者名簿!AG$1)</f>
        <v>0</v>
      </c>
      <c r="AH17" s="160">
        <f>SUMIFS(作業日報!$C:$C,作業日報!$B:$B,$A17,作業日報!$E:$E,"○",作業日報!$A:$A,参加者名簿!AH$1)+SUMIFS(作業日報!$G:$G,作業日報!$F:$F,$A17,作業日報!$I:$I,"○",作業日報!$A:$A,参加者名簿!AH$1)</f>
        <v>0</v>
      </c>
      <c r="AI17" s="160">
        <f>SUMIFS(作業日報!$C:$C,作業日報!$B:$B,$A17,作業日報!$E:$E,"○",作業日報!$A:$A,参加者名簿!AI$1)+SUMIFS(作業日報!$G:$G,作業日報!$F:$F,$A17,作業日報!$I:$I,"○",作業日報!$A:$A,参加者名簿!AI$1)</f>
        <v>0</v>
      </c>
      <c r="AJ17" s="160">
        <f>SUMIFS(作業日報!$C:$C,作業日報!$B:$B,$A17,作業日報!$E:$E,"○",作業日報!$A:$A,参加者名簿!AJ$1)+SUMIFS(作業日報!$G:$G,作業日報!$F:$F,$A17,作業日報!$I:$I,"○",作業日報!$A:$A,参加者名簿!AJ$1)</f>
        <v>0</v>
      </c>
      <c r="AK17" s="160">
        <f>SUMIFS(作業日報!$C:$C,作業日報!$B:$B,$A17,作業日報!$E:$E,"○",作業日報!$A:$A,参加者名簿!AK$1)+SUMIFS(作業日報!$G:$G,作業日報!$F:$F,$A17,作業日報!$I:$I,"○",作業日報!$A:$A,参加者名簿!AK$1)</f>
        <v>0</v>
      </c>
      <c r="AL17" s="160">
        <f>SUMIFS(作業日報!$C:$C,作業日報!$B:$B,$A17,作業日報!$E:$E,"○",作業日報!$A:$A,参加者名簿!AL$1)+SUMIFS(作業日報!$G:$G,作業日報!$F:$F,$A17,作業日報!$I:$I,"○",作業日報!$A:$A,参加者名簿!AL$1)</f>
        <v>0</v>
      </c>
      <c r="AM17" s="160">
        <f>SUMIFS(作業日報!$C:$C,作業日報!$B:$B,$A17,作業日報!$E:$E,"○",作業日報!$A:$A,参加者名簿!AM$1)+SUMIFS(作業日報!$G:$G,作業日報!$F:$F,$A17,作業日報!$I:$I,"○",作業日報!$A:$A,参加者名簿!AM$1)</f>
        <v>0</v>
      </c>
      <c r="AN17" s="160">
        <f>SUMIFS(作業日報!$C:$C,作業日報!$B:$B,$A17,作業日報!$E:$E,"○",作業日報!$A:$A,参加者名簿!AN$1)+SUMIFS(作業日報!$G:$G,作業日報!$F:$F,$A17,作業日報!$I:$I,"○",作業日報!$A:$A,参加者名簿!AN$1)</f>
        <v>0</v>
      </c>
      <c r="AO17" s="160">
        <f>SUMIFS(作業日報!$C:$C,作業日報!$B:$B,$A17,作業日報!$E:$E,"○",作業日報!$A:$A,参加者名簿!AO$1)+SUMIFS(作業日報!$G:$G,作業日報!$F:$F,$A17,作業日報!$I:$I,"○",作業日報!$A:$A,参加者名簿!AO$1)</f>
        <v>0</v>
      </c>
      <c r="AP17" s="160">
        <f>SUMIFS(作業日報!$C:$C,作業日報!$B:$B,$A17,作業日報!$E:$E,"○",作業日報!$A:$A,参加者名簿!AP$1)+SUMIFS(作業日報!$G:$G,作業日報!$F:$F,$A17,作業日報!$I:$I,"○",作業日報!$A:$A,参加者名簿!AP$1)</f>
        <v>0</v>
      </c>
      <c r="AQ17" s="160">
        <f>SUMIFS(作業日報!$C:$C,作業日報!$B:$B,$A17,作業日報!$E:$E,"○",作業日報!$A:$A,参加者名簿!AQ$1)+SUMIFS(作業日報!$G:$G,作業日報!$F:$F,$A17,作業日報!$I:$I,"○",作業日報!$A:$A,参加者名簿!AQ$1)</f>
        <v>0</v>
      </c>
      <c r="AR17" s="160">
        <f>SUMIFS(作業日報!$C:$C,作業日報!$B:$B,$A17,作業日報!$E:$E,"○",作業日報!$A:$A,参加者名簿!AR$1)+SUMIFS(作業日報!$G:$G,作業日報!$F:$F,$A17,作業日報!$I:$I,"○",作業日報!$A:$A,参加者名簿!AR$1)</f>
        <v>0</v>
      </c>
      <c r="AS17" s="160">
        <f>SUMIFS(作業日報!$C:$C,作業日報!$B:$B,$A17,作業日報!$E:$E,"○",作業日報!$A:$A,参加者名簿!AS$1)+SUMIFS(作業日報!$G:$G,作業日報!$F:$F,$A17,作業日報!$I:$I,"○",作業日報!$A:$A,参加者名簿!AS$1)</f>
        <v>0</v>
      </c>
      <c r="AT17" s="160">
        <f>SUMIFS(作業日報!$C:$C,作業日報!$B:$B,$A17,作業日報!$E:$E,"○",作業日報!$A:$A,参加者名簿!AT$1)+SUMIFS(作業日報!$G:$G,作業日報!$F:$F,$A17,作業日報!$I:$I,"○",作業日報!$A:$A,参加者名簿!AT$1)</f>
        <v>0</v>
      </c>
      <c r="AU17" s="160">
        <f>SUMIFS(作業日報!$C:$C,作業日報!$B:$B,$A17,作業日報!$E:$E,"○",作業日報!$A:$A,参加者名簿!AU$1)+SUMIFS(作業日報!$G:$G,作業日報!$F:$F,$A17,作業日報!$I:$I,"○",作業日報!$A:$A,参加者名簿!AU$1)</f>
        <v>0</v>
      </c>
      <c r="AV17" s="160">
        <f>SUMIFS(作業日報!$C:$C,作業日報!$B:$B,$A17,作業日報!$E:$E,"○",作業日報!$A:$A,参加者名簿!AV$1)+SUMIFS(作業日報!$G:$G,作業日報!$F:$F,$A17,作業日報!$I:$I,"○",作業日報!$A:$A,参加者名簿!AV$1)</f>
        <v>0</v>
      </c>
      <c r="AW17" s="160">
        <f>SUMIFS(作業日報!$C:$C,作業日報!$B:$B,$A17,作業日報!$E:$E,"○",作業日報!$A:$A,参加者名簿!AW$1)+SUMIFS(作業日報!$G:$G,作業日報!$F:$F,$A17,作業日報!$I:$I,"○",作業日報!$A:$A,参加者名簿!AW$1)</f>
        <v>0</v>
      </c>
      <c r="AX17" s="160">
        <f>SUMIFS(作業日報!$C:$C,作業日報!$B:$B,$A17,作業日報!$E:$E,"○",作業日報!$A:$A,参加者名簿!AX$1)+SUMIFS(作業日報!$G:$G,作業日報!$F:$F,$A17,作業日報!$I:$I,"○",作業日報!$A:$A,参加者名簿!AX$1)</f>
        <v>0</v>
      </c>
      <c r="AY17" s="160">
        <f>SUMIFS(作業日報!$C:$C,作業日報!$B:$B,$A17,作業日報!$E:$E,"○",作業日報!$A:$A,参加者名簿!AY$1)+SUMIFS(作業日報!$G:$G,作業日報!$F:$F,$A17,作業日報!$I:$I,"○",作業日報!$A:$A,参加者名簿!AY$1)</f>
        <v>0</v>
      </c>
      <c r="AZ17" s="160">
        <f>SUMIFS(作業日報!$C:$C,作業日報!$B:$B,$A17,作業日報!$E:$E,"○",作業日報!$A:$A,参加者名簿!AZ$1)+SUMIFS(作業日報!$G:$G,作業日報!$F:$F,$A17,作業日報!$I:$I,"○",作業日報!$A:$A,参加者名簿!AZ$1)</f>
        <v>0</v>
      </c>
      <c r="BA17" s="160">
        <f>SUMIFS(作業日報!$C:$C,作業日報!$B:$B,$A17,作業日報!$E:$E,"○",作業日報!$A:$A,参加者名簿!BA$1)+SUMIFS(作業日報!$G:$G,作業日報!$F:$F,$A17,作業日報!$I:$I,"○",作業日報!$A:$A,参加者名簿!BA$1)</f>
        <v>0</v>
      </c>
      <c r="BB17" s="160">
        <f>SUMIFS(作業日報!$C:$C,作業日報!$B:$B,$A17,作業日報!$E:$E,"○",作業日報!$A:$A,参加者名簿!BB$1)+SUMIFS(作業日報!$G:$G,作業日報!$F:$F,$A17,作業日報!$I:$I,"○",作業日報!$A:$A,参加者名簿!BB$1)</f>
        <v>0</v>
      </c>
      <c r="BC17" s="160">
        <f>SUMIFS(作業日報!$C:$C,作業日報!$B:$B,$A17,作業日報!$E:$E,"○",作業日報!$A:$A,参加者名簿!BC$1)+SUMIFS(作業日報!$G:$G,作業日報!$F:$F,$A17,作業日報!$I:$I,"○",作業日報!$A:$A,参加者名簿!BC$1)</f>
        <v>0</v>
      </c>
      <c r="BD17" s="160">
        <f>SUMIFS(作業日報!$C:$C,作業日報!$B:$B,$A17,作業日報!$E:$E,"○",作業日報!$A:$A,参加者名簿!BD$1)+SUMIFS(作業日報!$G:$G,作業日報!$F:$F,$A17,作業日報!$I:$I,"○",作業日報!$A:$A,参加者名簿!BD$1)</f>
        <v>0</v>
      </c>
      <c r="BE17" s="160">
        <f>SUMIFS(作業日報!$C:$C,作業日報!$B:$B,$A17,作業日報!$E:$E,"○",作業日報!$A:$A,参加者名簿!BE$1)+SUMIFS(作業日報!$G:$G,作業日報!$F:$F,$A17,作業日報!$I:$I,"○",作業日報!$A:$A,参加者名簿!BE$1)</f>
        <v>0</v>
      </c>
      <c r="BF17" s="160">
        <f>SUMIFS(作業日報!$C:$C,作業日報!$B:$B,$A17,作業日報!$E:$E,"○",作業日報!$A:$A,参加者名簿!BF$1)+SUMIFS(作業日報!$G:$G,作業日報!$F:$F,$A17,作業日報!$I:$I,"○",作業日報!$A:$A,参加者名簿!BF$1)</f>
        <v>0</v>
      </c>
      <c r="BG17" s="160">
        <f>SUMIFS(作業日報!$C:$C,作業日報!$B:$B,$A17,作業日報!$E:$E,"○",作業日報!$A:$A,参加者名簿!BG$1)+SUMIFS(作業日報!$G:$G,作業日報!$F:$F,$A17,作業日報!$I:$I,"○",作業日報!$A:$A,参加者名簿!BG$1)</f>
        <v>0</v>
      </c>
      <c r="BH17" s="160">
        <f>SUMIFS(作業日報!$C:$C,作業日報!$B:$B,$A17,作業日報!$E:$E,"○",作業日報!$A:$A,参加者名簿!BH$1)+SUMIFS(作業日報!$G:$G,作業日報!$F:$F,$A17,作業日報!$I:$I,"○",作業日報!$A:$A,参加者名簿!BH$1)</f>
        <v>0</v>
      </c>
      <c r="BI17" s="160">
        <f>SUMIFS(作業日報!$C:$C,作業日報!$B:$B,$A17,作業日報!$E:$E,"○",作業日報!$A:$A,参加者名簿!BI$1)+SUMIFS(作業日報!$G:$G,作業日報!$F:$F,$A17,作業日報!$I:$I,"○",作業日報!$A:$A,参加者名簿!BI$1)</f>
        <v>0</v>
      </c>
      <c r="BJ17" s="160">
        <f>SUMIFS(作業日報!$C:$C,作業日報!$B:$B,$A17,作業日報!$E:$E,"○",作業日報!$A:$A,参加者名簿!BJ$1)+SUMIFS(作業日報!$G:$G,作業日報!$F:$F,$A17,作業日報!$I:$I,"○",作業日報!$A:$A,参加者名簿!BJ$1)</f>
        <v>0</v>
      </c>
      <c r="BK17" s="160">
        <f>SUMIFS(作業日報!$C:$C,作業日報!$B:$B,$A17,作業日報!$E:$E,"○",作業日報!$A:$A,参加者名簿!BK$1)+SUMIFS(作業日報!$G:$G,作業日報!$F:$F,$A17,作業日報!$I:$I,"○",作業日報!$A:$A,参加者名簿!BK$1)</f>
        <v>0</v>
      </c>
      <c r="BL17" s="160">
        <f>SUMIFS(作業日報!$C:$C,作業日報!$B:$B,$A17,作業日報!$E:$E,"○",作業日報!$A:$A,参加者名簿!BL$1)+SUMIFS(作業日報!$G:$G,作業日報!$F:$F,$A17,作業日報!$I:$I,"○",作業日報!$A:$A,参加者名簿!BL$1)</f>
        <v>0</v>
      </c>
    </row>
    <row r="18" spans="1:64">
      <c r="A18" s="176"/>
      <c r="B18" s="177"/>
      <c r="C18" s="178"/>
      <c r="D18" s="120">
        <f t="shared" si="0"/>
        <v>0</v>
      </c>
      <c r="E18" s="159">
        <f>SUMIFS(作業日報!$C:$C,作業日報!$B:$B,$A18,作業日報!$E:$E,"○",作業日報!$A:$A,参加者名簿!E$1)+SUMIFS(作業日報!$G:$G,作業日報!$F:$F,$A18,作業日報!$I:$I,"○",作業日報!$A:$A,参加者名簿!E$1)</f>
        <v>0</v>
      </c>
      <c r="F18" s="160">
        <f>SUMIFS(作業日報!$C:$C,作業日報!$B:$B,$A18,作業日報!$E:$E,"○",作業日報!$A:$A,参加者名簿!F$1)+SUMIFS(作業日報!$G:$G,作業日報!$F:$F,$A18,作業日報!$I:$I,"○",作業日報!$A:$A,参加者名簿!F$1)</f>
        <v>0</v>
      </c>
      <c r="G18" s="160">
        <f>SUMIFS(作業日報!$C:$C,作業日報!$B:$B,$A18,作業日報!$E:$E,"○",作業日報!$A:$A,参加者名簿!G$1)+SUMIFS(作業日報!$G:$G,作業日報!$F:$F,$A18,作業日報!$I:$I,"○",作業日報!$A:$A,参加者名簿!G$1)</f>
        <v>0</v>
      </c>
      <c r="H18" s="160">
        <f>SUMIFS(作業日報!$C:$C,作業日報!$B:$B,$A18,作業日報!$E:$E,"○",作業日報!$A:$A,参加者名簿!H$1)+SUMIFS(作業日報!$G:$G,作業日報!$F:$F,$A18,作業日報!$I:$I,"○",作業日報!$A:$A,参加者名簿!H$1)</f>
        <v>0</v>
      </c>
      <c r="I18" s="160">
        <f>SUMIFS(作業日報!$C:$C,作業日報!$B:$B,$A18,作業日報!$E:$E,"○",作業日報!$A:$A,参加者名簿!I$1)+SUMIFS(作業日報!$G:$G,作業日報!$F:$F,$A18,作業日報!$I:$I,"○",作業日報!$A:$A,参加者名簿!I$1)</f>
        <v>0</v>
      </c>
      <c r="J18" s="160">
        <f>SUMIFS(作業日報!$C:$C,作業日報!$B:$B,$A18,作業日報!$E:$E,"○",作業日報!$A:$A,参加者名簿!J$1)+SUMIFS(作業日報!$G:$G,作業日報!$F:$F,$A18,作業日報!$I:$I,"○",作業日報!$A:$A,参加者名簿!J$1)</f>
        <v>0</v>
      </c>
      <c r="K18" s="160">
        <f>SUMIFS(作業日報!$C:$C,作業日報!$B:$B,$A18,作業日報!$E:$E,"○",作業日報!$A:$A,参加者名簿!K$1)+SUMIFS(作業日報!$G:$G,作業日報!$F:$F,$A18,作業日報!$I:$I,"○",作業日報!$A:$A,参加者名簿!K$1)</f>
        <v>0</v>
      </c>
      <c r="L18" s="160">
        <f>SUMIFS(作業日報!$C:$C,作業日報!$B:$B,$A18,作業日報!$E:$E,"○",作業日報!$A:$A,参加者名簿!L$1)+SUMIFS(作業日報!$G:$G,作業日報!$F:$F,$A18,作業日報!$I:$I,"○",作業日報!$A:$A,参加者名簿!L$1)</f>
        <v>0</v>
      </c>
      <c r="M18" s="160">
        <f>SUMIFS(作業日報!$C:$C,作業日報!$B:$B,$A18,作業日報!$E:$E,"○",作業日報!$A:$A,参加者名簿!M$1)+SUMIFS(作業日報!$G:$G,作業日報!$F:$F,$A18,作業日報!$I:$I,"○",作業日報!$A:$A,参加者名簿!M$1)</f>
        <v>0</v>
      </c>
      <c r="N18" s="160">
        <f>SUMIFS(作業日報!$C:$C,作業日報!$B:$B,$A18,作業日報!$E:$E,"○",作業日報!$A:$A,参加者名簿!N$1)+SUMIFS(作業日報!$G:$G,作業日報!$F:$F,$A18,作業日報!$I:$I,"○",作業日報!$A:$A,参加者名簿!N$1)</f>
        <v>0</v>
      </c>
      <c r="O18" s="160">
        <f>SUMIFS(作業日報!$C:$C,作業日報!$B:$B,$A18,作業日報!$E:$E,"○",作業日報!$A:$A,参加者名簿!O$1)+SUMIFS(作業日報!$G:$G,作業日報!$F:$F,$A18,作業日報!$I:$I,"○",作業日報!$A:$A,参加者名簿!O$1)</f>
        <v>0</v>
      </c>
      <c r="P18" s="160">
        <f>SUMIFS(作業日報!$C:$C,作業日報!$B:$B,$A18,作業日報!$E:$E,"○",作業日報!$A:$A,参加者名簿!P$1)+SUMIFS(作業日報!$G:$G,作業日報!$F:$F,$A18,作業日報!$I:$I,"○",作業日報!$A:$A,参加者名簿!P$1)</f>
        <v>0</v>
      </c>
      <c r="Q18" s="160">
        <f>SUMIFS(作業日報!$C:$C,作業日報!$B:$B,$A18,作業日報!$E:$E,"○",作業日報!$A:$A,参加者名簿!Q$1)+SUMIFS(作業日報!$G:$G,作業日報!$F:$F,$A18,作業日報!$I:$I,"○",作業日報!$A:$A,参加者名簿!Q$1)</f>
        <v>0</v>
      </c>
      <c r="R18" s="160">
        <f>SUMIFS(作業日報!$C:$C,作業日報!$B:$B,$A18,作業日報!$E:$E,"○",作業日報!$A:$A,参加者名簿!R$1)+SUMIFS(作業日報!$G:$G,作業日報!$F:$F,$A18,作業日報!$I:$I,"○",作業日報!$A:$A,参加者名簿!R$1)</f>
        <v>0</v>
      </c>
      <c r="S18" s="160">
        <f>SUMIFS(作業日報!$C:$C,作業日報!$B:$B,$A18,作業日報!$E:$E,"○",作業日報!$A:$A,参加者名簿!S$1)+SUMIFS(作業日報!$G:$G,作業日報!$F:$F,$A18,作業日報!$I:$I,"○",作業日報!$A:$A,参加者名簿!S$1)</f>
        <v>0</v>
      </c>
      <c r="T18" s="160">
        <f>SUMIFS(作業日報!$C:$C,作業日報!$B:$B,$A18,作業日報!$E:$E,"○",作業日報!$A:$A,参加者名簿!T$1)+SUMIFS(作業日報!$G:$G,作業日報!$F:$F,$A18,作業日報!$I:$I,"○",作業日報!$A:$A,参加者名簿!T$1)</f>
        <v>0</v>
      </c>
      <c r="U18" s="160">
        <f>SUMIFS(作業日報!$C:$C,作業日報!$B:$B,$A18,作業日報!$E:$E,"○",作業日報!$A:$A,参加者名簿!U$1)+SUMIFS(作業日報!$G:$G,作業日報!$F:$F,$A18,作業日報!$I:$I,"○",作業日報!$A:$A,参加者名簿!U$1)</f>
        <v>0</v>
      </c>
      <c r="V18" s="160">
        <f>SUMIFS(作業日報!$C:$C,作業日報!$B:$B,$A18,作業日報!$E:$E,"○",作業日報!$A:$A,参加者名簿!V$1)+SUMIFS(作業日報!$G:$G,作業日報!$F:$F,$A18,作業日報!$I:$I,"○",作業日報!$A:$A,参加者名簿!V$1)</f>
        <v>0</v>
      </c>
      <c r="W18" s="160">
        <f>SUMIFS(作業日報!$C:$C,作業日報!$B:$B,$A18,作業日報!$E:$E,"○",作業日報!$A:$A,参加者名簿!W$1)+SUMIFS(作業日報!$G:$G,作業日報!$F:$F,$A18,作業日報!$I:$I,"○",作業日報!$A:$A,参加者名簿!W$1)</f>
        <v>0</v>
      </c>
      <c r="X18" s="160">
        <f>SUMIFS(作業日報!$C:$C,作業日報!$B:$B,$A18,作業日報!$E:$E,"○",作業日報!$A:$A,参加者名簿!X$1)+SUMIFS(作業日報!$G:$G,作業日報!$F:$F,$A18,作業日報!$I:$I,"○",作業日報!$A:$A,参加者名簿!X$1)</f>
        <v>0</v>
      </c>
      <c r="Y18" s="160">
        <f>SUMIFS(作業日報!$C:$C,作業日報!$B:$B,$A18,作業日報!$E:$E,"○",作業日報!$A:$A,参加者名簿!Y$1)+SUMIFS(作業日報!$G:$G,作業日報!$F:$F,$A18,作業日報!$I:$I,"○",作業日報!$A:$A,参加者名簿!Y$1)</f>
        <v>0</v>
      </c>
      <c r="Z18" s="160">
        <f>SUMIFS(作業日報!$C:$C,作業日報!$B:$B,$A18,作業日報!$E:$E,"○",作業日報!$A:$A,参加者名簿!Z$1)+SUMIFS(作業日報!$G:$G,作業日報!$F:$F,$A18,作業日報!$I:$I,"○",作業日報!$A:$A,参加者名簿!Z$1)</f>
        <v>0</v>
      </c>
      <c r="AA18" s="160">
        <f>SUMIFS(作業日報!$C:$C,作業日報!$B:$B,$A18,作業日報!$E:$E,"○",作業日報!$A:$A,参加者名簿!AA$1)+SUMIFS(作業日報!$G:$G,作業日報!$F:$F,$A18,作業日報!$I:$I,"○",作業日報!$A:$A,参加者名簿!AA$1)</f>
        <v>0</v>
      </c>
      <c r="AB18" s="160">
        <f>SUMIFS(作業日報!$C:$C,作業日報!$B:$B,$A18,作業日報!$E:$E,"○",作業日報!$A:$A,参加者名簿!AB$1)+SUMIFS(作業日報!$G:$G,作業日報!$F:$F,$A18,作業日報!$I:$I,"○",作業日報!$A:$A,参加者名簿!AB$1)</f>
        <v>0</v>
      </c>
      <c r="AC18" s="160">
        <f>SUMIFS(作業日報!$C:$C,作業日報!$B:$B,$A18,作業日報!$E:$E,"○",作業日報!$A:$A,参加者名簿!AC$1)+SUMIFS(作業日報!$G:$G,作業日報!$F:$F,$A18,作業日報!$I:$I,"○",作業日報!$A:$A,参加者名簿!AC$1)</f>
        <v>0</v>
      </c>
      <c r="AD18" s="160">
        <f>SUMIFS(作業日報!$C:$C,作業日報!$B:$B,$A18,作業日報!$E:$E,"○",作業日報!$A:$A,参加者名簿!AD$1)+SUMIFS(作業日報!$G:$G,作業日報!$F:$F,$A18,作業日報!$I:$I,"○",作業日報!$A:$A,参加者名簿!AD$1)</f>
        <v>0</v>
      </c>
      <c r="AE18" s="160">
        <f>SUMIFS(作業日報!$C:$C,作業日報!$B:$B,$A18,作業日報!$E:$E,"○",作業日報!$A:$A,参加者名簿!AE$1)+SUMIFS(作業日報!$G:$G,作業日報!$F:$F,$A18,作業日報!$I:$I,"○",作業日報!$A:$A,参加者名簿!AE$1)</f>
        <v>0</v>
      </c>
      <c r="AF18" s="160">
        <f>SUMIFS(作業日報!$C:$C,作業日報!$B:$B,$A18,作業日報!$E:$E,"○",作業日報!$A:$A,参加者名簿!AF$1)+SUMIFS(作業日報!$G:$G,作業日報!$F:$F,$A18,作業日報!$I:$I,"○",作業日報!$A:$A,参加者名簿!AF$1)</f>
        <v>0</v>
      </c>
      <c r="AG18" s="160">
        <f>SUMIFS(作業日報!$C:$C,作業日報!$B:$B,$A18,作業日報!$E:$E,"○",作業日報!$A:$A,参加者名簿!AG$1)+SUMIFS(作業日報!$G:$G,作業日報!$F:$F,$A18,作業日報!$I:$I,"○",作業日報!$A:$A,参加者名簿!AG$1)</f>
        <v>0</v>
      </c>
      <c r="AH18" s="160">
        <f>SUMIFS(作業日報!$C:$C,作業日報!$B:$B,$A18,作業日報!$E:$E,"○",作業日報!$A:$A,参加者名簿!AH$1)+SUMIFS(作業日報!$G:$G,作業日報!$F:$F,$A18,作業日報!$I:$I,"○",作業日報!$A:$A,参加者名簿!AH$1)</f>
        <v>0</v>
      </c>
      <c r="AI18" s="160">
        <f>SUMIFS(作業日報!$C:$C,作業日報!$B:$B,$A18,作業日報!$E:$E,"○",作業日報!$A:$A,参加者名簿!AI$1)+SUMIFS(作業日報!$G:$G,作業日報!$F:$F,$A18,作業日報!$I:$I,"○",作業日報!$A:$A,参加者名簿!AI$1)</f>
        <v>0</v>
      </c>
      <c r="AJ18" s="160">
        <f>SUMIFS(作業日報!$C:$C,作業日報!$B:$B,$A18,作業日報!$E:$E,"○",作業日報!$A:$A,参加者名簿!AJ$1)+SUMIFS(作業日報!$G:$G,作業日報!$F:$F,$A18,作業日報!$I:$I,"○",作業日報!$A:$A,参加者名簿!AJ$1)</f>
        <v>0</v>
      </c>
      <c r="AK18" s="160">
        <f>SUMIFS(作業日報!$C:$C,作業日報!$B:$B,$A18,作業日報!$E:$E,"○",作業日報!$A:$A,参加者名簿!AK$1)+SUMIFS(作業日報!$G:$G,作業日報!$F:$F,$A18,作業日報!$I:$I,"○",作業日報!$A:$A,参加者名簿!AK$1)</f>
        <v>0</v>
      </c>
      <c r="AL18" s="160">
        <f>SUMIFS(作業日報!$C:$C,作業日報!$B:$B,$A18,作業日報!$E:$E,"○",作業日報!$A:$A,参加者名簿!AL$1)+SUMIFS(作業日報!$G:$G,作業日報!$F:$F,$A18,作業日報!$I:$I,"○",作業日報!$A:$A,参加者名簿!AL$1)</f>
        <v>0</v>
      </c>
      <c r="AM18" s="160">
        <f>SUMIFS(作業日報!$C:$C,作業日報!$B:$B,$A18,作業日報!$E:$E,"○",作業日報!$A:$A,参加者名簿!AM$1)+SUMIFS(作業日報!$G:$G,作業日報!$F:$F,$A18,作業日報!$I:$I,"○",作業日報!$A:$A,参加者名簿!AM$1)</f>
        <v>0</v>
      </c>
      <c r="AN18" s="160">
        <f>SUMIFS(作業日報!$C:$C,作業日報!$B:$B,$A18,作業日報!$E:$E,"○",作業日報!$A:$A,参加者名簿!AN$1)+SUMIFS(作業日報!$G:$G,作業日報!$F:$F,$A18,作業日報!$I:$I,"○",作業日報!$A:$A,参加者名簿!AN$1)</f>
        <v>0</v>
      </c>
      <c r="AO18" s="160">
        <f>SUMIFS(作業日報!$C:$C,作業日報!$B:$B,$A18,作業日報!$E:$E,"○",作業日報!$A:$A,参加者名簿!AO$1)+SUMIFS(作業日報!$G:$G,作業日報!$F:$F,$A18,作業日報!$I:$I,"○",作業日報!$A:$A,参加者名簿!AO$1)</f>
        <v>0</v>
      </c>
      <c r="AP18" s="160">
        <f>SUMIFS(作業日報!$C:$C,作業日報!$B:$B,$A18,作業日報!$E:$E,"○",作業日報!$A:$A,参加者名簿!AP$1)+SUMIFS(作業日報!$G:$G,作業日報!$F:$F,$A18,作業日報!$I:$I,"○",作業日報!$A:$A,参加者名簿!AP$1)</f>
        <v>0</v>
      </c>
      <c r="AQ18" s="160">
        <f>SUMIFS(作業日報!$C:$C,作業日報!$B:$B,$A18,作業日報!$E:$E,"○",作業日報!$A:$A,参加者名簿!AQ$1)+SUMIFS(作業日報!$G:$G,作業日報!$F:$F,$A18,作業日報!$I:$I,"○",作業日報!$A:$A,参加者名簿!AQ$1)</f>
        <v>0</v>
      </c>
      <c r="AR18" s="160">
        <f>SUMIFS(作業日報!$C:$C,作業日報!$B:$B,$A18,作業日報!$E:$E,"○",作業日報!$A:$A,参加者名簿!AR$1)+SUMIFS(作業日報!$G:$G,作業日報!$F:$F,$A18,作業日報!$I:$I,"○",作業日報!$A:$A,参加者名簿!AR$1)</f>
        <v>0</v>
      </c>
      <c r="AS18" s="160">
        <f>SUMIFS(作業日報!$C:$C,作業日報!$B:$B,$A18,作業日報!$E:$E,"○",作業日報!$A:$A,参加者名簿!AS$1)+SUMIFS(作業日報!$G:$G,作業日報!$F:$F,$A18,作業日報!$I:$I,"○",作業日報!$A:$A,参加者名簿!AS$1)</f>
        <v>0</v>
      </c>
      <c r="AT18" s="160">
        <f>SUMIFS(作業日報!$C:$C,作業日報!$B:$B,$A18,作業日報!$E:$E,"○",作業日報!$A:$A,参加者名簿!AT$1)+SUMIFS(作業日報!$G:$G,作業日報!$F:$F,$A18,作業日報!$I:$I,"○",作業日報!$A:$A,参加者名簿!AT$1)</f>
        <v>0</v>
      </c>
      <c r="AU18" s="160">
        <f>SUMIFS(作業日報!$C:$C,作業日報!$B:$B,$A18,作業日報!$E:$E,"○",作業日報!$A:$A,参加者名簿!AU$1)+SUMIFS(作業日報!$G:$G,作業日報!$F:$F,$A18,作業日報!$I:$I,"○",作業日報!$A:$A,参加者名簿!AU$1)</f>
        <v>0</v>
      </c>
      <c r="AV18" s="160">
        <f>SUMIFS(作業日報!$C:$C,作業日報!$B:$B,$A18,作業日報!$E:$E,"○",作業日報!$A:$A,参加者名簿!AV$1)+SUMIFS(作業日報!$G:$G,作業日報!$F:$F,$A18,作業日報!$I:$I,"○",作業日報!$A:$A,参加者名簿!AV$1)</f>
        <v>0</v>
      </c>
      <c r="AW18" s="160">
        <f>SUMIFS(作業日報!$C:$C,作業日報!$B:$B,$A18,作業日報!$E:$E,"○",作業日報!$A:$A,参加者名簿!AW$1)+SUMIFS(作業日報!$G:$G,作業日報!$F:$F,$A18,作業日報!$I:$I,"○",作業日報!$A:$A,参加者名簿!AW$1)</f>
        <v>0</v>
      </c>
      <c r="AX18" s="160">
        <f>SUMIFS(作業日報!$C:$C,作業日報!$B:$B,$A18,作業日報!$E:$E,"○",作業日報!$A:$A,参加者名簿!AX$1)+SUMIFS(作業日報!$G:$G,作業日報!$F:$F,$A18,作業日報!$I:$I,"○",作業日報!$A:$A,参加者名簿!AX$1)</f>
        <v>0</v>
      </c>
      <c r="AY18" s="160">
        <f>SUMIFS(作業日報!$C:$C,作業日報!$B:$B,$A18,作業日報!$E:$E,"○",作業日報!$A:$A,参加者名簿!AY$1)+SUMIFS(作業日報!$G:$G,作業日報!$F:$F,$A18,作業日報!$I:$I,"○",作業日報!$A:$A,参加者名簿!AY$1)</f>
        <v>0</v>
      </c>
      <c r="AZ18" s="160">
        <f>SUMIFS(作業日報!$C:$C,作業日報!$B:$B,$A18,作業日報!$E:$E,"○",作業日報!$A:$A,参加者名簿!AZ$1)+SUMIFS(作業日報!$G:$G,作業日報!$F:$F,$A18,作業日報!$I:$I,"○",作業日報!$A:$A,参加者名簿!AZ$1)</f>
        <v>0</v>
      </c>
      <c r="BA18" s="160">
        <f>SUMIFS(作業日報!$C:$C,作業日報!$B:$B,$A18,作業日報!$E:$E,"○",作業日報!$A:$A,参加者名簿!BA$1)+SUMIFS(作業日報!$G:$G,作業日報!$F:$F,$A18,作業日報!$I:$I,"○",作業日報!$A:$A,参加者名簿!BA$1)</f>
        <v>0</v>
      </c>
      <c r="BB18" s="160">
        <f>SUMIFS(作業日報!$C:$C,作業日報!$B:$B,$A18,作業日報!$E:$E,"○",作業日報!$A:$A,参加者名簿!BB$1)+SUMIFS(作業日報!$G:$G,作業日報!$F:$F,$A18,作業日報!$I:$I,"○",作業日報!$A:$A,参加者名簿!BB$1)</f>
        <v>0</v>
      </c>
      <c r="BC18" s="160">
        <f>SUMIFS(作業日報!$C:$C,作業日報!$B:$B,$A18,作業日報!$E:$E,"○",作業日報!$A:$A,参加者名簿!BC$1)+SUMIFS(作業日報!$G:$G,作業日報!$F:$F,$A18,作業日報!$I:$I,"○",作業日報!$A:$A,参加者名簿!BC$1)</f>
        <v>0</v>
      </c>
      <c r="BD18" s="160">
        <f>SUMIFS(作業日報!$C:$C,作業日報!$B:$B,$A18,作業日報!$E:$E,"○",作業日報!$A:$A,参加者名簿!BD$1)+SUMIFS(作業日報!$G:$G,作業日報!$F:$F,$A18,作業日報!$I:$I,"○",作業日報!$A:$A,参加者名簿!BD$1)</f>
        <v>0</v>
      </c>
      <c r="BE18" s="160">
        <f>SUMIFS(作業日報!$C:$C,作業日報!$B:$B,$A18,作業日報!$E:$E,"○",作業日報!$A:$A,参加者名簿!BE$1)+SUMIFS(作業日報!$G:$G,作業日報!$F:$F,$A18,作業日報!$I:$I,"○",作業日報!$A:$A,参加者名簿!BE$1)</f>
        <v>0</v>
      </c>
      <c r="BF18" s="160">
        <f>SUMIFS(作業日報!$C:$C,作業日報!$B:$B,$A18,作業日報!$E:$E,"○",作業日報!$A:$A,参加者名簿!BF$1)+SUMIFS(作業日報!$G:$G,作業日報!$F:$F,$A18,作業日報!$I:$I,"○",作業日報!$A:$A,参加者名簿!BF$1)</f>
        <v>0</v>
      </c>
      <c r="BG18" s="160">
        <f>SUMIFS(作業日報!$C:$C,作業日報!$B:$B,$A18,作業日報!$E:$E,"○",作業日報!$A:$A,参加者名簿!BG$1)+SUMIFS(作業日報!$G:$G,作業日報!$F:$F,$A18,作業日報!$I:$I,"○",作業日報!$A:$A,参加者名簿!BG$1)</f>
        <v>0</v>
      </c>
      <c r="BH18" s="160">
        <f>SUMIFS(作業日報!$C:$C,作業日報!$B:$B,$A18,作業日報!$E:$E,"○",作業日報!$A:$A,参加者名簿!BH$1)+SUMIFS(作業日報!$G:$G,作業日報!$F:$F,$A18,作業日報!$I:$I,"○",作業日報!$A:$A,参加者名簿!BH$1)</f>
        <v>0</v>
      </c>
      <c r="BI18" s="160">
        <f>SUMIFS(作業日報!$C:$C,作業日報!$B:$B,$A18,作業日報!$E:$E,"○",作業日報!$A:$A,参加者名簿!BI$1)+SUMIFS(作業日報!$G:$G,作業日報!$F:$F,$A18,作業日報!$I:$I,"○",作業日報!$A:$A,参加者名簿!BI$1)</f>
        <v>0</v>
      </c>
      <c r="BJ18" s="160">
        <f>SUMIFS(作業日報!$C:$C,作業日報!$B:$B,$A18,作業日報!$E:$E,"○",作業日報!$A:$A,参加者名簿!BJ$1)+SUMIFS(作業日報!$G:$G,作業日報!$F:$F,$A18,作業日報!$I:$I,"○",作業日報!$A:$A,参加者名簿!BJ$1)</f>
        <v>0</v>
      </c>
      <c r="BK18" s="160">
        <f>SUMIFS(作業日報!$C:$C,作業日報!$B:$B,$A18,作業日報!$E:$E,"○",作業日報!$A:$A,参加者名簿!BK$1)+SUMIFS(作業日報!$G:$G,作業日報!$F:$F,$A18,作業日報!$I:$I,"○",作業日報!$A:$A,参加者名簿!BK$1)</f>
        <v>0</v>
      </c>
      <c r="BL18" s="160">
        <f>SUMIFS(作業日報!$C:$C,作業日報!$B:$B,$A18,作業日報!$E:$E,"○",作業日報!$A:$A,参加者名簿!BL$1)+SUMIFS(作業日報!$G:$G,作業日報!$F:$F,$A18,作業日報!$I:$I,"○",作業日報!$A:$A,参加者名簿!BL$1)</f>
        <v>0</v>
      </c>
    </row>
    <row r="19" spans="1:64">
      <c r="A19" s="173"/>
      <c r="B19" s="177"/>
      <c r="C19" s="178"/>
      <c r="D19" s="120">
        <f t="shared" si="0"/>
        <v>0</v>
      </c>
      <c r="E19" s="159">
        <f>SUMIFS(作業日報!$C:$C,作業日報!$B:$B,$A19,作業日報!$E:$E,"○",作業日報!$A:$A,参加者名簿!E$1)+SUMIFS(作業日報!$G:$G,作業日報!$F:$F,$A19,作業日報!$I:$I,"○",作業日報!$A:$A,参加者名簿!E$1)</f>
        <v>0</v>
      </c>
      <c r="F19" s="160">
        <f>SUMIFS(作業日報!$C:$C,作業日報!$B:$B,$A19,作業日報!$E:$E,"○",作業日報!$A:$A,参加者名簿!F$1)+SUMIFS(作業日報!$G:$G,作業日報!$F:$F,$A19,作業日報!$I:$I,"○",作業日報!$A:$A,参加者名簿!F$1)</f>
        <v>0</v>
      </c>
      <c r="G19" s="160">
        <f>SUMIFS(作業日報!$C:$C,作業日報!$B:$B,$A19,作業日報!$E:$E,"○",作業日報!$A:$A,参加者名簿!G$1)+SUMIFS(作業日報!$G:$G,作業日報!$F:$F,$A19,作業日報!$I:$I,"○",作業日報!$A:$A,参加者名簿!G$1)</f>
        <v>0</v>
      </c>
      <c r="H19" s="160">
        <f>SUMIFS(作業日報!$C:$C,作業日報!$B:$B,$A19,作業日報!$E:$E,"○",作業日報!$A:$A,参加者名簿!H$1)+SUMIFS(作業日報!$G:$G,作業日報!$F:$F,$A19,作業日報!$I:$I,"○",作業日報!$A:$A,参加者名簿!H$1)</f>
        <v>0</v>
      </c>
      <c r="I19" s="160">
        <f>SUMIFS(作業日報!$C:$C,作業日報!$B:$B,$A19,作業日報!$E:$E,"○",作業日報!$A:$A,参加者名簿!I$1)+SUMIFS(作業日報!$G:$G,作業日報!$F:$F,$A19,作業日報!$I:$I,"○",作業日報!$A:$A,参加者名簿!I$1)</f>
        <v>0</v>
      </c>
      <c r="J19" s="160">
        <f>SUMIFS(作業日報!$C:$C,作業日報!$B:$B,$A19,作業日報!$E:$E,"○",作業日報!$A:$A,参加者名簿!J$1)+SUMIFS(作業日報!$G:$G,作業日報!$F:$F,$A19,作業日報!$I:$I,"○",作業日報!$A:$A,参加者名簿!J$1)</f>
        <v>0</v>
      </c>
      <c r="K19" s="160">
        <f>SUMIFS(作業日報!$C:$C,作業日報!$B:$B,$A19,作業日報!$E:$E,"○",作業日報!$A:$A,参加者名簿!K$1)+SUMIFS(作業日報!$G:$G,作業日報!$F:$F,$A19,作業日報!$I:$I,"○",作業日報!$A:$A,参加者名簿!K$1)</f>
        <v>0</v>
      </c>
      <c r="L19" s="160">
        <f>SUMIFS(作業日報!$C:$C,作業日報!$B:$B,$A19,作業日報!$E:$E,"○",作業日報!$A:$A,参加者名簿!L$1)+SUMIFS(作業日報!$G:$G,作業日報!$F:$F,$A19,作業日報!$I:$I,"○",作業日報!$A:$A,参加者名簿!L$1)</f>
        <v>0</v>
      </c>
      <c r="M19" s="160">
        <f>SUMIFS(作業日報!$C:$C,作業日報!$B:$B,$A19,作業日報!$E:$E,"○",作業日報!$A:$A,参加者名簿!M$1)+SUMIFS(作業日報!$G:$G,作業日報!$F:$F,$A19,作業日報!$I:$I,"○",作業日報!$A:$A,参加者名簿!M$1)</f>
        <v>0</v>
      </c>
      <c r="N19" s="160">
        <f>SUMIFS(作業日報!$C:$C,作業日報!$B:$B,$A19,作業日報!$E:$E,"○",作業日報!$A:$A,参加者名簿!N$1)+SUMIFS(作業日報!$G:$G,作業日報!$F:$F,$A19,作業日報!$I:$I,"○",作業日報!$A:$A,参加者名簿!N$1)</f>
        <v>0</v>
      </c>
      <c r="O19" s="160">
        <f>SUMIFS(作業日報!$C:$C,作業日報!$B:$B,$A19,作業日報!$E:$E,"○",作業日報!$A:$A,参加者名簿!O$1)+SUMIFS(作業日報!$G:$G,作業日報!$F:$F,$A19,作業日報!$I:$I,"○",作業日報!$A:$A,参加者名簿!O$1)</f>
        <v>0</v>
      </c>
      <c r="P19" s="160">
        <f>SUMIFS(作業日報!$C:$C,作業日報!$B:$B,$A19,作業日報!$E:$E,"○",作業日報!$A:$A,参加者名簿!P$1)+SUMIFS(作業日報!$G:$G,作業日報!$F:$F,$A19,作業日報!$I:$I,"○",作業日報!$A:$A,参加者名簿!P$1)</f>
        <v>0</v>
      </c>
      <c r="Q19" s="160">
        <f>SUMIFS(作業日報!$C:$C,作業日報!$B:$B,$A19,作業日報!$E:$E,"○",作業日報!$A:$A,参加者名簿!Q$1)+SUMIFS(作業日報!$G:$G,作業日報!$F:$F,$A19,作業日報!$I:$I,"○",作業日報!$A:$A,参加者名簿!Q$1)</f>
        <v>0</v>
      </c>
      <c r="R19" s="160">
        <f>SUMIFS(作業日報!$C:$C,作業日報!$B:$B,$A19,作業日報!$E:$E,"○",作業日報!$A:$A,参加者名簿!R$1)+SUMIFS(作業日報!$G:$G,作業日報!$F:$F,$A19,作業日報!$I:$I,"○",作業日報!$A:$A,参加者名簿!R$1)</f>
        <v>0</v>
      </c>
      <c r="S19" s="160">
        <f>SUMIFS(作業日報!$C:$C,作業日報!$B:$B,$A19,作業日報!$E:$E,"○",作業日報!$A:$A,参加者名簿!S$1)+SUMIFS(作業日報!$G:$G,作業日報!$F:$F,$A19,作業日報!$I:$I,"○",作業日報!$A:$A,参加者名簿!S$1)</f>
        <v>0</v>
      </c>
      <c r="T19" s="160">
        <f>SUMIFS(作業日報!$C:$C,作業日報!$B:$B,$A19,作業日報!$E:$E,"○",作業日報!$A:$A,参加者名簿!T$1)+SUMIFS(作業日報!$G:$G,作業日報!$F:$F,$A19,作業日報!$I:$I,"○",作業日報!$A:$A,参加者名簿!T$1)</f>
        <v>0</v>
      </c>
      <c r="U19" s="160">
        <f>SUMIFS(作業日報!$C:$C,作業日報!$B:$B,$A19,作業日報!$E:$E,"○",作業日報!$A:$A,参加者名簿!U$1)+SUMIFS(作業日報!$G:$G,作業日報!$F:$F,$A19,作業日報!$I:$I,"○",作業日報!$A:$A,参加者名簿!U$1)</f>
        <v>0</v>
      </c>
      <c r="V19" s="160">
        <f>SUMIFS(作業日報!$C:$C,作業日報!$B:$B,$A19,作業日報!$E:$E,"○",作業日報!$A:$A,参加者名簿!V$1)+SUMIFS(作業日報!$G:$G,作業日報!$F:$F,$A19,作業日報!$I:$I,"○",作業日報!$A:$A,参加者名簿!V$1)</f>
        <v>0</v>
      </c>
      <c r="W19" s="160">
        <f>SUMIFS(作業日報!$C:$C,作業日報!$B:$B,$A19,作業日報!$E:$E,"○",作業日報!$A:$A,参加者名簿!W$1)+SUMIFS(作業日報!$G:$G,作業日報!$F:$F,$A19,作業日報!$I:$I,"○",作業日報!$A:$A,参加者名簿!W$1)</f>
        <v>0</v>
      </c>
      <c r="X19" s="160">
        <f>SUMIFS(作業日報!$C:$C,作業日報!$B:$B,$A19,作業日報!$E:$E,"○",作業日報!$A:$A,参加者名簿!X$1)+SUMIFS(作業日報!$G:$G,作業日報!$F:$F,$A19,作業日報!$I:$I,"○",作業日報!$A:$A,参加者名簿!X$1)</f>
        <v>0</v>
      </c>
      <c r="Y19" s="160">
        <f>SUMIFS(作業日報!$C:$C,作業日報!$B:$B,$A19,作業日報!$E:$E,"○",作業日報!$A:$A,参加者名簿!Y$1)+SUMIFS(作業日報!$G:$G,作業日報!$F:$F,$A19,作業日報!$I:$I,"○",作業日報!$A:$A,参加者名簿!Y$1)</f>
        <v>0</v>
      </c>
      <c r="Z19" s="160">
        <f>SUMIFS(作業日報!$C:$C,作業日報!$B:$B,$A19,作業日報!$E:$E,"○",作業日報!$A:$A,参加者名簿!Z$1)+SUMIFS(作業日報!$G:$G,作業日報!$F:$F,$A19,作業日報!$I:$I,"○",作業日報!$A:$A,参加者名簿!Z$1)</f>
        <v>0</v>
      </c>
      <c r="AA19" s="160">
        <f>SUMIFS(作業日報!$C:$C,作業日報!$B:$B,$A19,作業日報!$E:$E,"○",作業日報!$A:$A,参加者名簿!AA$1)+SUMIFS(作業日報!$G:$G,作業日報!$F:$F,$A19,作業日報!$I:$I,"○",作業日報!$A:$A,参加者名簿!AA$1)</f>
        <v>0</v>
      </c>
      <c r="AB19" s="160">
        <f>SUMIFS(作業日報!$C:$C,作業日報!$B:$B,$A19,作業日報!$E:$E,"○",作業日報!$A:$A,参加者名簿!AB$1)+SUMIFS(作業日報!$G:$G,作業日報!$F:$F,$A19,作業日報!$I:$I,"○",作業日報!$A:$A,参加者名簿!AB$1)</f>
        <v>0</v>
      </c>
      <c r="AC19" s="160">
        <f>SUMIFS(作業日報!$C:$C,作業日報!$B:$B,$A19,作業日報!$E:$E,"○",作業日報!$A:$A,参加者名簿!AC$1)+SUMIFS(作業日報!$G:$G,作業日報!$F:$F,$A19,作業日報!$I:$I,"○",作業日報!$A:$A,参加者名簿!AC$1)</f>
        <v>0</v>
      </c>
      <c r="AD19" s="160">
        <f>SUMIFS(作業日報!$C:$C,作業日報!$B:$B,$A19,作業日報!$E:$E,"○",作業日報!$A:$A,参加者名簿!AD$1)+SUMIFS(作業日報!$G:$G,作業日報!$F:$F,$A19,作業日報!$I:$I,"○",作業日報!$A:$A,参加者名簿!AD$1)</f>
        <v>0</v>
      </c>
      <c r="AE19" s="160">
        <f>SUMIFS(作業日報!$C:$C,作業日報!$B:$B,$A19,作業日報!$E:$E,"○",作業日報!$A:$A,参加者名簿!AE$1)+SUMIFS(作業日報!$G:$G,作業日報!$F:$F,$A19,作業日報!$I:$I,"○",作業日報!$A:$A,参加者名簿!AE$1)</f>
        <v>0</v>
      </c>
      <c r="AF19" s="160">
        <f>SUMIFS(作業日報!$C:$C,作業日報!$B:$B,$A19,作業日報!$E:$E,"○",作業日報!$A:$A,参加者名簿!AF$1)+SUMIFS(作業日報!$G:$G,作業日報!$F:$F,$A19,作業日報!$I:$I,"○",作業日報!$A:$A,参加者名簿!AF$1)</f>
        <v>0</v>
      </c>
      <c r="AG19" s="160">
        <f>SUMIFS(作業日報!$C:$C,作業日報!$B:$B,$A19,作業日報!$E:$E,"○",作業日報!$A:$A,参加者名簿!AG$1)+SUMIFS(作業日報!$G:$G,作業日報!$F:$F,$A19,作業日報!$I:$I,"○",作業日報!$A:$A,参加者名簿!AG$1)</f>
        <v>0</v>
      </c>
      <c r="AH19" s="160">
        <f>SUMIFS(作業日報!$C:$C,作業日報!$B:$B,$A19,作業日報!$E:$E,"○",作業日報!$A:$A,参加者名簿!AH$1)+SUMIFS(作業日報!$G:$G,作業日報!$F:$F,$A19,作業日報!$I:$I,"○",作業日報!$A:$A,参加者名簿!AH$1)</f>
        <v>0</v>
      </c>
      <c r="AI19" s="160">
        <f>SUMIFS(作業日報!$C:$C,作業日報!$B:$B,$A19,作業日報!$E:$E,"○",作業日報!$A:$A,参加者名簿!AI$1)+SUMIFS(作業日報!$G:$G,作業日報!$F:$F,$A19,作業日報!$I:$I,"○",作業日報!$A:$A,参加者名簿!AI$1)</f>
        <v>0</v>
      </c>
      <c r="AJ19" s="160">
        <f>SUMIFS(作業日報!$C:$C,作業日報!$B:$B,$A19,作業日報!$E:$E,"○",作業日報!$A:$A,参加者名簿!AJ$1)+SUMIFS(作業日報!$G:$G,作業日報!$F:$F,$A19,作業日報!$I:$I,"○",作業日報!$A:$A,参加者名簿!AJ$1)</f>
        <v>0</v>
      </c>
      <c r="AK19" s="160">
        <f>SUMIFS(作業日報!$C:$C,作業日報!$B:$B,$A19,作業日報!$E:$E,"○",作業日報!$A:$A,参加者名簿!AK$1)+SUMIFS(作業日報!$G:$G,作業日報!$F:$F,$A19,作業日報!$I:$I,"○",作業日報!$A:$A,参加者名簿!AK$1)</f>
        <v>0</v>
      </c>
      <c r="AL19" s="160">
        <f>SUMIFS(作業日報!$C:$C,作業日報!$B:$B,$A19,作業日報!$E:$E,"○",作業日報!$A:$A,参加者名簿!AL$1)+SUMIFS(作業日報!$G:$G,作業日報!$F:$F,$A19,作業日報!$I:$I,"○",作業日報!$A:$A,参加者名簿!AL$1)</f>
        <v>0</v>
      </c>
      <c r="AM19" s="160">
        <f>SUMIFS(作業日報!$C:$C,作業日報!$B:$B,$A19,作業日報!$E:$E,"○",作業日報!$A:$A,参加者名簿!AM$1)+SUMIFS(作業日報!$G:$G,作業日報!$F:$F,$A19,作業日報!$I:$I,"○",作業日報!$A:$A,参加者名簿!AM$1)</f>
        <v>0</v>
      </c>
      <c r="AN19" s="160">
        <f>SUMIFS(作業日報!$C:$C,作業日報!$B:$B,$A19,作業日報!$E:$E,"○",作業日報!$A:$A,参加者名簿!AN$1)+SUMIFS(作業日報!$G:$G,作業日報!$F:$F,$A19,作業日報!$I:$I,"○",作業日報!$A:$A,参加者名簿!AN$1)</f>
        <v>0</v>
      </c>
      <c r="AO19" s="160">
        <f>SUMIFS(作業日報!$C:$C,作業日報!$B:$B,$A19,作業日報!$E:$E,"○",作業日報!$A:$A,参加者名簿!AO$1)+SUMIFS(作業日報!$G:$G,作業日報!$F:$F,$A19,作業日報!$I:$I,"○",作業日報!$A:$A,参加者名簿!AO$1)</f>
        <v>0</v>
      </c>
      <c r="AP19" s="160">
        <f>SUMIFS(作業日報!$C:$C,作業日報!$B:$B,$A19,作業日報!$E:$E,"○",作業日報!$A:$A,参加者名簿!AP$1)+SUMIFS(作業日報!$G:$G,作業日報!$F:$F,$A19,作業日報!$I:$I,"○",作業日報!$A:$A,参加者名簿!AP$1)</f>
        <v>0</v>
      </c>
      <c r="AQ19" s="160">
        <f>SUMIFS(作業日報!$C:$C,作業日報!$B:$B,$A19,作業日報!$E:$E,"○",作業日報!$A:$A,参加者名簿!AQ$1)+SUMIFS(作業日報!$G:$G,作業日報!$F:$F,$A19,作業日報!$I:$I,"○",作業日報!$A:$A,参加者名簿!AQ$1)</f>
        <v>0</v>
      </c>
      <c r="AR19" s="160">
        <f>SUMIFS(作業日報!$C:$C,作業日報!$B:$B,$A19,作業日報!$E:$E,"○",作業日報!$A:$A,参加者名簿!AR$1)+SUMIFS(作業日報!$G:$G,作業日報!$F:$F,$A19,作業日報!$I:$I,"○",作業日報!$A:$A,参加者名簿!AR$1)</f>
        <v>0</v>
      </c>
      <c r="AS19" s="160">
        <f>SUMIFS(作業日報!$C:$C,作業日報!$B:$B,$A19,作業日報!$E:$E,"○",作業日報!$A:$A,参加者名簿!AS$1)+SUMIFS(作業日報!$G:$G,作業日報!$F:$F,$A19,作業日報!$I:$I,"○",作業日報!$A:$A,参加者名簿!AS$1)</f>
        <v>0</v>
      </c>
      <c r="AT19" s="160">
        <f>SUMIFS(作業日報!$C:$C,作業日報!$B:$B,$A19,作業日報!$E:$E,"○",作業日報!$A:$A,参加者名簿!AT$1)+SUMIFS(作業日報!$G:$G,作業日報!$F:$F,$A19,作業日報!$I:$I,"○",作業日報!$A:$A,参加者名簿!AT$1)</f>
        <v>0</v>
      </c>
      <c r="AU19" s="160">
        <f>SUMIFS(作業日報!$C:$C,作業日報!$B:$B,$A19,作業日報!$E:$E,"○",作業日報!$A:$A,参加者名簿!AU$1)+SUMIFS(作業日報!$G:$G,作業日報!$F:$F,$A19,作業日報!$I:$I,"○",作業日報!$A:$A,参加者名簿!AU$1)</f>
        <v>0</v>
      </c>
      <c r="AV19" s="160">
        <f>SUMIFS(作業日報!$C:$C,作業日報!$B:$B,$A19,作業日報!$E:$E,"○",作業日報!$A:$A,参加者名簿!AV$1)+SUMIFS(作業日報!$G:$G,作業日報!$F:$F,$A19,作業日報!$I:$I,"○",作業日報!$A:$A,参加者名簿!AV$1)</f>
        <v>0</v>
      </c>
      <c r="AW19" s="160">
        <f>SUMIFS(作業日報!$C:$C,作業日報!$B:$B,$A19,作業日報!$E:$E,"○",作業日報!$A:$A,参加者名簿!AW$1)+SUMIFS(作業日報!$G:$G,作業日報!$F:$F,$A19,作業日報!$I:$I,"○",作業日報!$A:$A,参加者名簿!AW$1)</f>
        <v>0</v>
      </c>
      <c r="AX19" s="160">
        <f>SUMIFS(作業日報!$C:$C,作業日報!$B:$B,$A19,作業日報!$E:$E,"○",作業日報!$A:$A,参加者名簿!AX$1)+SUMIFS(作業日報!$G:$G,作業日報!$F:$F,$A19,作業日報!$I:$I,"○",作業日報!$A:$A,参加者名簿!AX$1)</f>
        <v>0</v>
      </c>
      <c r="AY19" s="160">
        <f>SUMIFS(作業日報!$C:$C,作業日報!$B:$B,$A19,作業日報!$E:$E,"○",作業日報!$A:$A,参加者名簿!AY$1)+SUMIFS(作業日報!$G:$G,作業日報!$F:$F,$A19,作業日報!$I:$I,"○",作業日報!$A:$A,参加者名簿!AY$1)</f>
        <v>0</v>
      </c>
      <c r="AZ19" s="160">
        <f>SUMIFS(作業日報!$C:$C,作業日報!$B:$B,$A19,作業日報!$E:$E,"○",作業日報!$A:$A,参加者名簿!AZ$1)+SUMIFS(作業日報!$G:$G,作業日報!$F:$F,$A19,作業日報!$I:$I,"○",作業日報!$A:$A,参加者名簿!AZ$1)</f>
        <v>0</v>
      </c>
      <c r="BA19" s="160">
        <f>SUMIFS(作業日報!$C:$C,作業日報!$B:$B,$A19,作業日報!$E:$E,"○",作業日報!$A:$A,参加者名簿!BA$1)+SUMIFS(作業日報!$G:$G,作業日報!$F:$F,$A19,作業日報!$I:$I,"○",作業日報!$A:$A,参加者名簿!BA$1)</f>
        <v>0</v>
      </c>
      <c r="BB19" s="160">
        <f>SUMIFS(作業日報!$C:$C,作業日報!$B:$B,$A19,作業日報!$E:$E,"○",作業日報!$A:$A,参加者名簿!BB$1)+SUMIFS(作業日報!$G:$G,作業日報!$F:$F,$A19,作業日報!$I:$I,"○",作業日報!$A:$A,参加者名簿!BB$1)</f>
        <v>0</v>
      </c>
      <c r="BC19" s="160">
        <f>SUMIFS(作業日報!$C:$C,作業日報!$B:$B,$A19,作業日報!$E:$E,"○",作業日報!$A:$A,参加者名簿!BC$1)+SUMIFS(作業日報!$G:$G,作業日報!$F:$F,$A19,作業日報!$I:$I,"○",作業日報!$A:$A,参加者名簿!BC$1)</f>
        <v>0</v>
      </c>
      <c r="BD19" s="160">
        <f>SUMIFS(作業日報!$C:$C,作業日報!$B:$B,$A19,作業日報!$E:$E,"○",作業日報!$A:$A,参加者名簿!BD$1)+SUMIFS(作業日報!$G:$G,作業日報!$F:$F,$A19,作業日報!$I:$I,"○",作業日報!$A:$A,参加者名簿!BD$1)</f>
        <v>0</v>
      </c>
      <c r="BE19" s="160">
        <f>SUMIFS(作業日報!$C:$C,作業日報!$B:$B,$A19,作業日報!$E:$E,"○",作業日報!$A:$A,参加者名簿!BE$1)+SUMIFS(作業日報!$G:$G,作業日報!$F:$F,$A19,作業日報!$I:$I,"○",作業日報!$A:$A,参加者名簿!BE$1)</f>
        <v>0</v>
      </c>
      <c r="BF19" s="160">
        <f>SUMIFS(作業日報!$C:$C,作業日報!$B:$B,$A19,作業日報!$E:$E,"○",作業日報!$A:$A,参加者名簿!BF$1)+SUMIFS(作業日報!$G:$G,作業日報!$F:$F,$A19,作業日報!$I:$I,"○",作業日報!$A:$A,参加者名簿!BF$1)</f>
        <v>0</v>
      </c>
      <c r="BG19" s="160">
        <f>SUMIFS(作業日報!$C:$C,作業日報!$B:$B,$A19,作業日報!$E:$E,"○",作業日報!$A:$A,参加者名簿!BG$1)+SUMIFS(作業日報!$G:$G,作業日報!$F:$F,$A19,作業日報!$I:$I,"○",作業日報!$A:$A,参加者名簿!BG$1)</f>
        <v>0</v>
      </c>
      <c r="BH19" s="160">
        <f>SUMIFS(作業日報!$C:$C,作業日報!$B:$B,$A19,作業日報!$E:$E,"○",作業日報!$A:$A,参加者名簿!BH$1)+SUMIFS(作業日報!$G:$G,作業日報!$F:$F,$A19,作業日報!$I:$I,"○",作業日報!$A:$A,参加者名簿!BH$1)</f>
        <v>0</v>
      </c>
      <c r="BI19" s="160">
        <f>SUMIFS(作業日報!$C:$C,作業日報!$B:$B,$A19,作業日報!$E:$E,"○",作業日報!$A:$A,参加者名簿!BI$1)+SUMIFS(作業日報!$G:$G,作業日報!$F:$F,$A19,作業日報!$I:$I,"○",作業日報!$A:$A,参加者名簿!BI$1)</f>
        <v>0</v>
      </c>
      <c r="BJ19" s="160">
        <f>SUMIFS(作業日報!$C:$C,作業日報!$B:$B,$A19,作業日報!$E:$E,"○",作業日報!$A:$A,参加者名簿!BJ$1)+SUMIFS(作業日報!$G:$G,作業日報!$F:$F,$A19,作業日報!$I:$I,"○",作業日報!$A:$A,参加者名簿!BJ$1)</f>
        <v>0</v>
      </c>
      <c r="BK19" s="160">
        <f>SUMIFS(作業日報!$C:$C,作業日報!$B:$B,$A19,作業日報!$E:$E,"○",作業日報!$A:$A,参加者名簿!BK$1)+SUMIFS(作業日報!$G:$G,作業日報!$F:$F,$A19,作業日報!$I:$I,"○",作業日報!$A:$A,参加者名簿!BK$1)</f>
        <v>0</v>
      </c>
      <c r="BL19" s="160">
        <f>SUMIFS(作業日報!$C:$C,作業日報!$B:$B,$A19,作業日報!$E:$E,"○",作業日報!$A:$A,参加者名簿!BL$1)+SUMIFS(作業日報!$G:$G,作業日報!$F:$F,$A19,作業日報!$I:$I,"○",作業日報!$A:$A,参加者名簿!BL$1)</f>
        <v>0</v>
      </c>
    </row>
    <row r="20" spans="1:64">
      <c r="A20" s="176"/>
      <c r="B20" s="177"/>
      <c r="C20" s="178"/>
      <c r="D20" s="120">
        <f t="shared" si="0"/>
        <v>0</v>
      </c>
      <c r="E20" s="159">
        <f>SUMIFS(作業日報!$C:$C,作業日報!$B:$B,$A20,作業日報!$E:$E,"○",作業日報!$A:$A,参加者名簿!E$1)+SUMIFS(作業日報!$G:$G,作業日報!$F:$F,$A20,作業日報!$I:$I,"○",作業日報!$A:$A,参加者名簿!E$1)</f>
        <v>0</v>
      </c>
      <c r="F20" s="160">
        <f>SUMIFS(作業日報!$C:$C,作業日報!$B:$B,$A20,作業日報!$E:$E,"○",作業日報!$A:$A,参加者名簿!F$1)+SUMIFS(作業日報!$G:$G,作業日報!$F:$F,$A20,作業日報!$I:$I,"○",作業日報!$A:$A,参加者名簿!F$1)</f>
        <v>0</v>
      </c>
      <c r="G20" s="160">
        <f>SUMIFS(作業日報!$C:$C,作業日報!$B:$B,$A20,作業日報!$E:$E,"○",作業日報!$A:$A,参加者名簿!G$1)+SUMIFS(作業日報!$G:$G,作業日報!$F:$F,$A20,作業日報!$I:$I,"○",作業日報!$A:$A,参加者名簿!G$1)</f>
        <v>0</v>
      </c>
      <c r="H20" s="160">
        <f>SUMIFS(作業日報!$C:$C,作業日報!$B:$B,$A20,作業日報!$E:$E,"○",作業日報!$A:$A,参加者名簿!H$1)+SUMIFS(作業日報!$G:$G,作業日報!$F:$F,$A20,作業日報!$I:$I,"○",作業日報!$A:$A,参加者名簿!H$1)</f>
        <v>0</v>
      </c>
      <c r="I20" s="160">
        <f>SUMIFS(作業日報!$C:$C,作業日報!$B:$B,$A20,作業日報!$E:$E,"○",作業日報!$A:$A,参加者名簿!I$1)+SUMIFS(作業日報!$G:$G,作業日報!$F:$F,$A20,作業日報!$I:$I,"○",作業日報!$A:$A,参加者名簿!I$1)</f>
        <v>0</v>
      </c>
      <c r="J20" s="160">
        <f>SUMIFS(作業日報!$C:$C,作業日報!$B:$B,$A20,作業日報!$E:$E,"○",作業日報!$A:$A,参加者名簿!J$1)+SUMIFS(作業日報!$G:$G,作業日報!$F:$F,$A20,作業日報!$I:$I,"○",作業日報!$A:$A,参加者名簿!J$1)</f>
        <v>0</v>
      </c>
      <c r="K20" s="160">
        <f>SUMIFS(作業日報!$C:$C,作業日報!$B:$B,$A20,作業日報!$E:$E,"○",作業日報!$A:$A,参加者名簿!K$1)+SUMIFS(作業日報!$G:$G,作業日報!$F:$F,$A20,作業日報!$I:$I,"○",作業日報!$A:$A,参加者名簿!K$1)</f>
        <v>0</v>
      </c>
      <c r="L20" s="160">
        <f>SUMIFS(作業日報!$C:$C,作業日報!$B:$B,$A20,作業日報!$E:$E,"○",作業日報!$A:$A,参加者名簿!L$1)+SUMIFS(作業日報!$G:$G,作業日報!$F:$F,$A20,作業日報!$I:$I,"○",作業日報!$A:$A,参加者名簿!L$1)</f>
        <v>0</v>
      </c>
      <c r="M20" s="160">
        <f>SUMIFS(作業日報!$C:$C,作業日報!$B:$B,$A20,作業日報!$E:$E,"○",作業日報!$A:$A,参加者名簿!M$1)+SUMIFS(作業日報!$G:$G,作業日報!$F:$F,$A20,作業日報!$I:$I,"○",作業日報!$A:$A,参加者名簿!M$1)</f>
        <v>0</v>
      </c>
      <c r="N20" s="160">
        <f>SUMIFS(作業日報!$C:$C,作業日報!$B:$B,$A20,作業日報!$E:$E,"○",作業日報!$A:$A,参加者名簿!N$1)+SUMIFS(作業日報!$G:$G,作業日報!$F:$F,$A20,作業日報!$I:$I,"○",作業日報!$A:$A,参加者名簿!N$1)</f>
        <v>0</v>
      </c>
      <c r="O20" s="160">
        <f>SUMIFS(作業日報!$C:$C,作業日報!$B:$B,$A20,作業日報!$E:$E,"○",作業日報!$A:$A,参加者名簿!O$1)+SUMIFS(作業日報!$G:$G,作業日報!$F:$F,$A20,作業日報!$I:$I,"○",作業日報!$A:$A,参加者名簿!O$1)</f>
        <v>0</v>
      </c>
      <c r="P20" s="160">
        <f>SUMIFS(作業日報!$C:$C,作業日報!$B:$B,$A20,作業日報!$E:$E,"○",作業日報!$A:$A,参加者名簿!P$1)+SUMIFS(作業日報!$G:$G,作業日報!$F:$F,$A20,作業日報!$I:$I,"○",作業日報!$A:$A,参加者名簿!P$1)</f>
        <v>0</v>
      </c>
      <c r="Q20" s="160">
        <f>SUMIFS(作業日報!$C:$C,作業日報!$B:$B,$A20,作業日報!$E:$E,"○",作業日報!$A:$A,参加者名簿!Q$1)+SUMIFS(作業日報!$G:$G,作業日報!$F:$F,$A20,作業日報!$I:$I,"○",作業日報!$A:$A,参加者名簿!Q$1)</f>
        <v>0</v>
      </c>
      <c r="R20" s="160">
        <f>SUMIFS(作業日報!$C:$C,作業日報!$B:$B,$A20,作業日報!$E:$E,"○",作業日報!$A:$A,参加者名簿!R$1)+SUMIFS(作業日報!$G:$G,作業日報!$F:$F,$A20,作業日報!$I:$I,"○",作業日報!$A:$A,参加者名簿!R$1)</f>
        <v>0</v>
      </c>
      <c r="S20" s="160">
        <f>SUMIFS(作業日報!$C:$C,作業日報!$B:$B,$A20,作業日報!$E:$E,"○",作業日報!$A:$A,参加者名簿!S$1)+SUMIFS(作業日報!$G:$G,作業日報!$F:$F,$A20,作業日報!$I:$I,"○",作業日報!$A:$A,参加者名簿!S$1)</f>
        <v>0</v>
      </c>
      <c r="T20" s="160">
        <f>SUMIFS(作業日報!$C:$C,作業日報!$B:$B,$A20,作業日報!$E:$E,"○",作業日報!$A:$A,参加者名簿!T$1)+SUMIFS(作業日報!$G:$G,作業日報!$F:$F,$A20,作業日報!$I:$I,"○",作業日報!$A:$A,参加者名簿!T$1)</f>
        <v>0</v>
      </c>
      <c r="U20" s="160">
        <f>SUMIFS(作業日報!$C:$C,作業日報!$B:$B,$A20,作業日報!$E:$E,"○",作業日報!$A:$A,参加者名簿!U$1)+SUMIFS(作業日報!$G:$G,作業日報!$F:$F,$A20,作業日報!$I:$I,"○",作業日報!$A:$A,参加者名簿!U$1)</f>
        <v>0</v>
      </c>
      <c r="V20" s="160">
        <f>SUMIFS(作業日報!$C:$C,作業日報!$B:$B,$A20,作業日報!$E:$E,"○",作業日報!$A:$A,参加者名簿!V$1)+SUMIFS(作業日報!$G:$G,作業日報!$F:$F,$A20,作業日報!$I:$I,"○",作業日報!$A:$A,参加者名簿!V$1)</f>
        <v>0</v>
      </c>
      <c r="W20" s="160">
        <f>SUMIFS(作業日報!$C:$C,作業日報!$B:$B,$A20,作業日報!$E:$E,"○",作業日報!$A:$A,参加者名簿!W$1)+SUMIFS(作業日報!$G:$G,作業日報!$F:$F,$A20,作業日報!$I:$I,"○",作業日報!$A:$A,参加者名簿!W$1)</f>
        <v>0</v>
      </c>
      <c r="X20" s="160">
        <f>SUMIFS(作業日報!$C:$C,作業日報!$B:$B,$A20,作業日報!$E:$E,"○",作業日報!$A:$A,参加者名簿!X$1)+SUMIFS(作業日報!$G:$G,作業日報!$F:$F,$A20,作業日報!$I:$I,"○",作業日報!$A:$A,参加者名簿!X$1)</f>
        <v>0</v>
      </c>
      <c r="Y20" s="160">
        <f>SUMIFS(作業日報!$C:$C,作業日報!$B:$B,$A20,作業日報!$E:$E,"○",作業日報!$A:$A,参加者名簿!Y$1)+SUMIFS(作業日報!$G:$G,作業日報!$F:$F,$A20,作業日報!$I:$I,"○",作業日報!$A:$A,参加者名簿!Y$1)</f>
        <v>0</v>
      </c>
      <c r="Z20" s="160">
        <f>SUMIFS(作業日報!$C:$C,作業日報!$B:$B,$A20,作業日報!$E:$E,"○",作業日報!$A:$A,参加者名簿!Z$1)+SUMIFS(作業日報!$G:$G,作業日報!$F:$F,$A20,作業日報!$I:$I,"○",作業日報!$A:$A,参加者名簿!Z$1)</f>
        <v>0</v>
      </c>
      <c r="AA20" s="160">
        <f>SUMIFS(作業日報!$C:$C,作業日報!$B:$B,$A20,作業日報!$E:$E,"○",作業日報!$A:$A,参加者名簿!AA$1)+SUMIFS(作業日報!$G:$G,作業日報!$F:$F,$A20,作業日報!$I:$I,"○",作業日報!$A:$A,参加者名簿!AA$1)</f>
        <v>0</v>
      </c>
      <c r="AB20" s="160">
        <f>SUMIFS(作業日報!$C:$C,作業日報!$B:$B,$A20,作業日報!$E:$E,"○",作業日報!$A:$A,参加者名簿!AB$1)+SUMIFS(作業日報!$G:$G,作業日報!$F:$F,$A20,作業日報!$I:$I,"○",作業日報!$A:$A,参加者名簿!AB$1)</f>
        <v>0</v>
      </c>
      <c r="AC20" s="160">
        <f>SUMIFS(作業日報!$C:$C,作業日報!$B:$B,$A20,作業日報!$E:$E,"○",作業日報!$A:$A,参加者名簿!AC$1)+SUMIFS(作業日報!$G:$G,作業日報!$F:$F,$A20,作業日報!$I:$I,"○",作業日報!$A:$A,参加者名簿!AC$1)</f>
        <v>0</v>
      </c>
      <c r="AD20" s="160">
        <f>SUMIFS(作業日報!$C:$C,作業日報!$B:$B,$A20,作業日報!$E:$E,"○",作業日報!$A:$A,参加者名簿!AD$1)+SUMIFS(作業日報!$G:$G,作業日報!$F:$F,$A20,作業日報!$I:$I,"○",作業日報!$A:$A,参加者名簿!AD$1)</f>
        <v>0</v>
      </c>
      <c r="AE20" s="160">
        <f>SUMIFS(作業日報!$C:$C,作業日報!$B:$B,$A20,作業日報!$E:$E,"○",作業日報!$A:$A,参加者名簿!AE$1)+SUMIFS(作業日報!$G:$G,作業日報!$F:$F,$A20,作業日報!$I:$I,"○",作業日報!$A:$A,参加者名簿!AE$1)</f>
        <v>0</v>
      </c>
      <c r="AF20" s="160">
        <f>SUMIFS(作業日報!$C:$C,作業日報!$B:$B,$A20,作業日報!$E:$E,"○",作業日報!$A:$A,参加者名簿!AF$1)+SUMIFS(作業日報!$G:$G,作業日報!$F:$F,$A20,作業日報!$I:$I,"○",作業日報!$A:$A,参加者名簿!AF$1)</f>
        <v>0</v>
      </c>
      <c r="AG20" s="160">
        <f>SUMIFS(作業日報!$C:$C,作業日報!$B:$B,$A20,作業日報!$E:$E,"○",作業日報!$A:$A,参加者名簿!AG$1)+SUMIFS(作業日報!$G:$G,作業日報!$F:$F,$A20,作業日報!$I:$I,"○",作業日報!$A:$A,参加者名簿!AG$1)</f>
        <v>0</v>
      </c>
      <c r="AH20" s="160">
        <f>SUMIFS(作業日報!$C:$C,作業日報!$B:$B,$A20,作業日報!$E:$E,"○",作業日報!$A:$A,参加者名簿!AH$1)+SUMIFS(作業日報!$G:$G,作業日報!$F:$F,$A20,作業日報!$I:$I,"○",作業日報!$A:$A,参加者名簿!AH$1)</f>
        <v>0</v>
      </c>
      <c r="AI20" s="160">
        <f>SUMIFS(作業日報!$C:$C,作業日報!$B:$B,$A20,作業日報!$E:$E,"○",作業日報!$A:$A,参加者名簿!AI$1)+SUMIFS(作業日報!$G:$G,作業日報!$F:$F,$A20,作業日報!$I:$I,"○",作業日報!$A:$A,参加者名簿!AI$1)</f>
        <v>0</v>
      </c>
      <c r="AJ20" s="160">
        <f>SUMIFS(作業日報!$C:$C,作業日報!$B:$B,$A20,作業日報!$E:$E,"○",作業日報!$A:$A,参加者名簿!AJ$1)+SUMIFS(作業日報!$G:$G,作業日報!$F:$F,$A20,作業日報!$I:$I,"○",作業日報!$A:$A,参加者名簿!AJ$1)</f>
        <v>0</v>
      </c>
      <c r="AK20" s="160">
        <f>SUMIFS(作業日報!$C:$C,作業日報!$B:$B,$A20,作業日報!$E:$E,"○",作業日報!$A:$A,参加者名簿!AK$1)+SUMIFS(作業日報!$G:$G,作業日報!$F:$F,$A20,作業日報!$I:$I,"○",作業日報!$A:$A,参加者名簿!AK$1)</f>
        <v>0</v>
      </c>
      <c r="AL20" s="160">
        <f>SUMIFS(作業日報!$C:$C,作業日報!$B:$B,$A20,作業日報!$E:$E,"○",作業日報!$A:$A,参加者名簿!AL$1)+SUMIFS(作業日報!$G:$G,作業日報!$F:$F,$A20,作業日報!$I:$I,"○",作業日報!$A:$A,参加者名簿!AL$1)</f>
        <v>0</v>
      </c>
      <c r="AM20" s="160">
        <f>SUMIFS(作業日報!$C:$C,作業日報!$B:$B,$A20,作業日報!$E:$E,"○",作業日報!$A:$A,参加者名簿!AM$1)+SUMIFS(作業日報!$G:$G,作業日報!$F:$F,$A20,作業日報!$I:$I,"○",作業日報!$A:$A,参加者名簿!AM$1)</f>
        <v>0</v>
      </c>
      <c r="AN20" s="160">
        <f>SUMIFS(作業日報!$C:$C,作業日報!$B:$B,$A20,作業日報!$E:$E,"○",作業日報!$A:$A,参加者名簿!AN$1)+SUMIFS(作業日報!$G:$G,作業日報!$F:$F,$A20,作業日報!$I:$I,"○",作業日報!$A:$A,参加者名簿!AN$1)</f>
        <v>0</v>
      </c>
      <c r="AO20" s="160">
        <f>SUMIFS(作業日報!$C:$C,作業日報!$B:$B,$A20,作業日報!$E:$E,"○",作業日報!$A:$A,参加者名簿!AO$1)+SUMIFS(作業日報!$G:$G,作業日報!$F:$F,$A20,作業日報!$I:$I,"○",作業日報!$A:$A,参加者名簿!AO$1)</f>
        <v>0</v>
      </c>
      <c r="AP20" s="160">
        <f>SUMIFS(作業日報!$C:$C,作業日報!$B:$B,$A20,作業日報!$E:$E,"○",作業日報!$A:$A,参加者名簿!AP$1)+SUMIFS(作業日報!$G:$G,作業日報!$F:$F,$A20,作業日報!$I:$I,"○",作業日報!$A:$A,参加者名簿!AP$1)</f>
        <v>0</v>
      </c>
      <c r="AQ20" s="160">
        <f>SUMIFS(作業日報!$C:$C,作業日報!$B:$B,$A20,作業日報!$E:$E,"○",作業日報!$A:$A,参加者名簿!AQ$1)+SUMIFS(作業日報!$G:$G,作業日報!$F:$F,$A20,作業日報!$I:$I,"○",作業日報!$A:$A,参加者名簿!AQ$1)</f>
        <v>0</v>
      </c>
      <c r="AR20" s="160">
        <f>SUMIFS(作業日報!$C:$C,作業日報!$B:$B,$A20,作業日報!$E:$E,"○",作業日報!$A:$A,参加者名簿!AR$1)+SUMIFS(作業日報!$G:$G,作業日報!$F:$F,$A20,作業日報!$I:$I,"○",作業日報!$A:$A,参加者名簿!AR$1)</f>
        <v>0</v>
      </c>
      <c r="AS20" s="160">
        <f>SUMIFS(作業日報!$C:$C,作業日報!$B:$B,$A20,作業日報!$E:$E,"○",作業日報!$A:$A,参加者名簿!AS$1)+SUMIFS(作業日報!$G:$G,作業日報!$F:$F,$A20,作業日報!$I:$I,"○",作業日報!$A:$A,参加者名簿!AS$1)</f>
        <v>0</v>
      </c>
      <c r="AT20" s="160">
        <f>SUMIFS(作業日報!$C:$C,作業日報!$B:$B,$A20,作業日報!$E:$E,"○",作業日報!$A:$A,参加者名簿!AT$1)+SUMIFS(作業日報!$G:$G,作業日報!$F:$F,$A20,作業日報!$I:$I,"○",作業日報!$A:$A,参加者名簿!AT$1)</f>
        <v>0</v>
      </c>
      <c r="AU20" s="160">
        <f>SUMIFS(作業日報!$C:$C,作業日報!$B:$B,$A20,作業日報!$E:$E,"○",作業日報!$A:$A,参加者名簿!AU$1)+SUMIFS(作業日報!$G:$G,作業日報!$F:$F,$A20,作業日報!$I:$I,"○",作業日報!$A:$A,参加者名簿!AU$1)</f>
        <v>0</v>
      </c>
      <c r="AV20" s="160">
        <f>SUMIFS(作業日報!$C:$C,作業日報!$B:$B,$A20,作業日報!$E:$E,"○",作業日報!$A:$A,参加者名簿!AV$1)+SUMIFS(作業日報!$G:$G,作業日報!$F:$F,$A20,作業日報!$I:$I,"○",作業日報!$A:$A,参加者名簿!AV$1)</f>
        <v>0</v>
      </c>
      <c r="AW20" s="160">
        <f>SUMIFS(作業日報!$C:$C,作業日報!$B:$B,$A20,作業日報!$E:$E,"○",作業日報!$A:$A,参加者名簿!AW$1)+SUMIFS(作業日報!$G:$G,作業日報!$F:$F,$A20,作業日報!$I:$I,"○",作業日報!$A:$A,参加者名簿!AW$1)</f>
        <v>0</v>
      </c>
      <c r="AX20" s="160">
        <f>SUMIFS(作業日報!$C:$C,作業日報!$B:$B,$A20,作業日報!$E:$E,"○",作業日報!$A:$A,参加者名簿!AX$1)+SUMIFS(作業日報!$G:$G,作業日報!$F:$F,$A20,作業日報!$I:$I,"○",作業日報!$A:$A,参加者名簿!AX$1)</f>
        <v>0</v>
      </c>
      <c r="AY20" s="160">
        <f>SUMIFS(作業日報!$C:$C,作業日報!$B:$B,$A20,作業日報!$E:$E,"○",作業日報!$A:$A,参加者名簿!AY$1)+SUMIFS(作業日報!$G:$G,作業日報!$F:$F,$A20,作業日報!$I:$I,"○",作業日報!$A:$A,参加者名簿!AY$1)</f>
        <v>0</v>
      </c>
      <c r="AZ20" s="160">
        <f>SUMIFS(作業日報!$C:$C,作業日報!$B:$B,$A20,作業日報!$E:$E,"○",作業日報!$A:$A,参加者名簿!AZ$1)+SUMIFS(作業日報!$G:$G,作業日報!$F:$F,$A20,作業日報!$I:$I,"○",作業日報!$A:$A,参加者名簿!AZ$1)</f>
        <v>0</v>
      </c>
      <c r="BA20" s="160">
        <f>SUMIFS(作業日報!$C:$C,作業日報!$B:$B,$A20,作業日報!$E:$E,"○",作業日報!$A:$A,参加者名簿!BA$1)+SUMIFS(作業日報!$G:$G,作業日報!$F:$F,$A20,作業日報!$I:$I,"○",作業日報!$A:$A,参加者名簿!BA$1)</f>
        <v>0</v>
      </c>
      <c r="BB20" s="160">
        <f>SUMIFS(作業日報!$C:$C,作業日報!$B:$B,$A20,作業日報!$E:$E,"○",作業日報!$A:$A,参加者名簿!BB$1)+SUMIFS(作業日報!$G:$G,作業日報!$F:$F,$A20,作業日報!$I:$I,"○",作業日報!$A:$A,参加者名簿!BB$1)</f>
        <v>0</v>
      </c>
      <c r="BC20" s="160">
        <f>SUMIFS(作業日報!$C:$C,作業日報!$B:$B,$A20,作業日報!$E:$E,"○",作業日報!$A:$A,参加者名簿!BC$1)+SUMIFS(作業日報!$G:$G,作業日報!$F:$F,$A20,作業日報!$I:$I,"○",作業日報!$A:$A,参加者名簿!BC$1)</f>
        <v>0</v>
      </c>
      <c r="BD20" s="160">
        <f>SUMIFS(作業日報!$C:$C,作業日報!$B:$B,$A20,作業日報!$E:$E,"○",作業日報!$A:$A,参加者名簿!BD$1)+SUMIFS(作業日報!$G:$G,作業日報!$F:$F,$A20,作業日報!$I:$I,"○",作業日報!$A:$A,参加者名簿!BD$1)</f>
        <v>0</v>
      </c>
      <c r="BE20" s="160">
        <f>SUMIFS(作業日報!$C:$C,作業日報!$B:$B,$A20,作業日報!$E:$E,"○",作業日報!$A:$A,参加者名簿!BE$1)+SUMIFS(作業日報!$G:$G,作業日報!$F:$F,$A20,作業日報!$I:$I,"○",作業日報!$A:$A,参加者名簿!BE$1)</f>
        <v>0</v>
      </c>
      <c r="BF20" s="160">
        <f>SUMIFS(作業日報!$C:$C,作業日報!$B:$B,$A20,作業日報!$E:$E,"○",作業日報!$A:$A,参加者名簿!BF$1)+SUMIFS(作業日報!$G:$G,作業日報!$F:$F,$A20,作業日報!$I:$I,"○",作業日報!$A:$A,参加者名簿!BF$1)</f>
        <v>0</v>
      </c>
      <c r="BG20" s="160">
        <f>SUMIFS(作業日報!$C:$C,作業日報!$B:$B,$A20,作業日報!$E:$E,"○",作業日報!$A:$A,参加者名簿!BG$1)+SUMIFS(作業日報!$G:$G,作業日報!$F:$F,$A20,作業日報!$I:$I,"○",作業日報!$A:$A,参加者名簿!BG$1)</f>
        <v>0</v>
      </c>
      <c r="BH20" s="160">
        <f>SUMIFS(作業日報!$C:$C,作業日報!$B:$B,$A20,作業日報!$E:$E,"○",作業日報!$A:$A,参加者名簿!BH$1)+SUMIFS(作業日報!$G:$G,作業日報!$F:$F,$A20,作業日報!$I:$I,"○",作業日報!$A:$A,参加者名簿!BH$1)</f>
        <v>0</v>
      </c>
      <c r="BI20" s="160">
        <f>SUMIFS(作業日報!$C:$C,作業日報!$B:$B,$A20,作業日報!$E:$E,"○",作業日報!$A:$A,参加者名簿!BI$1)+SUMIFS(作業日報!$G:$G,作業日報!$F:$F,$A20,作業日報!$I:$I,"○",作業日報!$A:$A,参加者名簿!BI$1)</f>
        <v>0</v>
      </c>
      <c r="BJ20" s="160">
        <f>SUMIFS(作業日報!$C:$C,作業日報!$B:$B,$A20,作業日報!$E:$E,"○",作業日報!$A:$A,参加者名簿!BJ$1)+SUMIFS(作業日報!$G:$G,作業日報!$F:$F,$A20,作業日報!$I:$I,"○",作業日報!$A:$A,参加者名簿!BJ$1)</f>
        <v>0</v>
      </c>
      <c r="BK20" s="160">
        <f>SUMIFS(作業日報!$C:$C,作業日報!$B:$B,$A20,作業日報!$E:$E,"○",作業日報!$A:$A,参加者名簿!BK$1)+SUMIFS(作業日報!$G:$G,作業日報!$F:$F,$A20,作業日報!$I:$I,"○",作業日報!$A:$A,参加者名簿!BK$1)</f>
        <v>0</v>
      </c>
      <c r="BL20" s="160">
        <f>SUMIFS(作業日報!$C:$C,作業日報!$B:$B,$A20,作業日報!$E:$E,"○",作業日報!$A:$A,参加者名簿!BL$1)+SUMIFS(作業日報!$G:$G,作業日報!$F:$F,$A20,作業日報!$I:$I,"○",作業日報!$A:$A,参加者名簿!BL$1)</f>
        <v>0</v>
      </c>
    </row>
    <row r="21" spans="1:64">
      <c r="A21" s="173"/>
      <c r="B21" s="177"/>
      <c r="C21" s="178"/>
      <c r="D21" s="120">
        <f t="shared" si="0"/>
        <v>0</v>
      </c>
      <c r="E21" s="159">
        <f>SUMIFS(作業日報!$C:$C,作業日報!$B:$B,$A21,作業日報!$E:$E,"○",作業日報!$A:$A,参加者名簿!E$1)+SUMIFS(作業日報!$G:$G,作業日報!$F:$F,$A21,作業日報!$I:$I,"○",作業日報!$A:$A,参加者名簿!E$1)</f>
        <v>0</v>
      </c>
      <c r="F21" s="160">
        <f>SUMIFS(作業日報!$C:$C,作業日報!$B:$B,$A21,作業日報!$E:$E,"○",作業日報!$A:$A,参加者名簿!F$1)+SUMIFS(作業日報!$G:$G,作業日報!$F:$F,$A21,作業日報!$I:$I,"○",作業日報!$A:$A,参加者名簿!F$1)</f>
        <v>0</v>
      </c>
      <c r="G21" s="160">
        <f>SUMIFS(作業日報!$C:$C,作業日報!$B:$B,$A21,作業日報!$E:$E,"○",作業日報!$A:$A,参加者名簿!G$1)+SUMIFS(作業日報!$G:$G,作業日報!$F:$F,$A21,作業日報!$I:$I,"○",作業日報!$A:$A,参加者名簿!G$1)</f>
        <v>0</v>
      </c>
      <c r="H21" s="160">
        <f>SUMIFS(作業日報!$C:$C,作業日報!$B:$B,$A21,作業日報!$E:$E,"○",作業日報!$A:$A,参加者名簿!H$1)+SUMIFS(作業日報!$G:$G,作業日報!$F:$F,$A21,作業日報!$I:$I,"○",作業日報!$A:$A,参加者名簿!H$1)</f>
        <v>0</v>
      </c>
      <c r="I21" s="160">
        <f>SUMIFS(作業日報!$C:$C,作業日報!$B:$B,$A21,作業日報!$E:$E,"○",作業日報!$A:$A,参加者名簿!I$1)+SUMIFS(作業日報!$G:$G,作業日報!$F:$F,$A21,作業日報!$I:$I,"○",作業日報!$A:$A,参加者名簿!I$1)</f>
        <v>0</v>
      </c>
      <c r="J21" s="160">
        <f>SUMIFS(作業日報!$C:$C,作業日報!$B:$B,$A21,作業日報!$E:$E,"○",作業日報!$A:$A,参加者名簿!J$1)+SUMIFS(作業日報!$G:$G,作業日報!$F:$F,$A21,作業日報!$I:$I,"○",作業日報!$A:$A,参加者名簿!J$1)</f>
        <v>0</v>
      </c>
      <c r="K21" s="160">
        <f>SUMIFS(作業日報!$C:$C,作業日報!$B:$B,$A21,作業日報!$E:$E,"○",作業日報!$A:$A,参加者名簿!K$1)+SUMIFS(作業日報!$G:$G,作業日報!$F:$F,$A21,作業日報!$I:$I,"○",作業日報!$A:$A,参加者名簿!K$1)</f>
        <v>0</v>
      </c>
      <c r="L21" s="160">
        <f>SUMIFS(作業日報!$C:$C,作業日報!$B:$B,$A21,作業日報!$E:$E,"○",作業日報!$A:$A,参加者名簿!L$1)+SUMIFS(作業日報!$G:$G,作業日報!$F:$F,$A21,作業日報!$I:$I,"○",作業日報!$A:$A,参加者名簿!L$1)</f>
        <v>0</v>
      </c>
      <c r="M21" s="160">
        <f>SUMIFS(作業日報!$C:$C,作業日報!$B:$B,$A21,作業日報!$E:$E,"○",作業日報!$A:$A,参加者名簿!M$1)+SUMIFS(作業日報!$G:$G,作業日報!$F:$F,$A21,作業日報!$I:$I,"○",作業日報!$A:$A,参加者名簿!M$1)</f>
        <v>0</v>
      </c>
      <c r="N21" s="160">
        <f>SUMIFS(作業日報!$C:$C,作業日報!$B:$B,$A21,作業日報!$E:$E,"○",作業日報!$A:$A,参加者名簿!N$1)+SUMIFS(作業日報!$G:$G,作業日報!$F:$F,$A21,作業日報!$I:$I,"○",作業日報!$A:$A,参加者名簿!N$1)</f>
        <v>0</v>
      </c>
      <c r="O21" s="160">
        <f>SUMIFS(作業日報!$C:$C,作業日報!$B:$B,$A21,作業日報!$E:$E,"○",作業日報!$A:$A,参加者名簿!O$1)+SUMIFS(作業日報!$G:$G,作業日報!$F:$F,$A21,作業日報!$I:$I,"○",作業日報!$A:$A,参加者名簿!O$1)</f>
        <v>0</v>
      </c>
      <c r="P21" s="160">
        <f>SUMIFS(作業日報!$C:$C,作業日報!$B:$B,$A21,作業日報!$E:$E,"○",作業日報!$A:$A,参加者名簿!P$1)+SUMIFS(作業日報!$G:$G,作業日報!$F:$F,$A21,作業日報!$I:$I,"○",作業日報!$A:$A,参加者名簿!P$1)</f>
        <v>0</v>
      </c>
      <c r="Q21" s="160">
        <f>SUMIFS(作業日報!$C:$C,作業日報!$B:$B,$A21,作業日報!$E:$E,"○",作業日報!$A:$A,参加者名簿!Q$1)+SUMIFS(作業日報!$G:$G,作業日報!$F:$F,$A21,作業日報!$I:$I,"○",作業日報!$A:$A,参加者名簿!Q$1)</f>
        <v>0</v>
      </c>
      <c r="R21" s="160">
        <f>SUMIFS(作業日報!$C:$C,作業日報!$B:$B,$A21,作業日報!$E:$E,"○",作業日報!$A:$A,参加者名簿!R$1)+SUMIFS(作業日報!$G:$G,作業日報!$F:$F,$A21,作業日報!$I:$I,"○",作業日報!$A:$A,参加者名簿!R$1)</f>
        <v>0</v>
      </c>
      <c r="S21" s="160">
        <f>SUMIFS(作業日報!$C:$C,作業日報!$B:$B,$A21,作業日報!$E:$E,"○",作業日報!$A:$A,参加者名簿!S$1)+SUMIFS(作業日報!$G:$G,作業日報!$F:$F,$A21,作業日報!$I:$I,"○",作業日報!$A:$A,参加者名簿!S$1)</f>
        <v>0</v>
      </c>
      <c r="T21" s="160">
        <f>SUMIFS(作業日報!$C:$C,作業日報!$B:$B,$A21,作業日報!$E:$E,"○",作業日報!$A:$A,参加者名簿!T$1)+SUMIFS(作業日報!$G:$G,作業日報!$F:$F,$A21,作業日報!$I:$I,"○",作業日報!$A:$A,参加者名簿!T$1)</f>
        <v>0</v>
      </c>
      <c r="U21" s="160">
        <f>SUMIFS(作業日報!$C:$C,作業日報!$B:$B,$A21,作業日報!$E:$E,"○",作業日報!$A:$A,参加者名簿!U$1)+SUMIFS(作業日報!$G:$G,作業日報!$F:$F,$A21,作業日報!$I:$I,"○",作業日報!$A:$A,参加者名簿!U$1)</f>
        <v>0</v>
      </c>
      <c r="V21" s="160">
        <f>SUMIFS(作業日報!$C:$C,作業日報!$B:$B,$A21,作業日報!$E:$E,"○",作業日報!$A:$A,参加者名簿!V$1)+SUMIFS(作業日報!$G:$G,作業日報!$F:$F,$A21,作業日報!$I:$I,"○",作業日報!$A:$A,参加者名簿!V$1)</f>
        <v>0</v>
      </c>
      <c r="W21" s="160">
        <f>SUMIFS(作業日報!$C:$C,作業日報!$B:$B,$A21,作業日報!$E:$E,"○",作業日報!$A:$A,参加者名簿!W$1)+SUMIFS(作業日報!$G:$G,作業日報!$F:$F,$A21,作業日報!$I:$I,"○",作業日報!$A:$A,参加者名簿!W$1)</f>
        <v>0</v>
      </c>
      <c r="X21" s="160">
        <f>SUMIFS(作業日報!$C:$C,作業日報!$B:$B,$A21,作業日報!$E:$E,"○",作業日報!$A:$A,参加者名簿!X$1)+SUMIFS(作業日報!$G:$G,作業日報!$F:$F,$A21,作業日報!$I:$I,"○",作業日報!$A:$A,参加者名簿!X$1)</f>
        <v>0</v>
      </c>
      <c r="Y21" s="160">
        <f>SUMIFS(作業日報!$C:$C,作業日報!$B:$B,$A21,作業日報!$E:$E,"○",作業日報!$A:$A,参加者名簿!Y$1)+SUMIFS(作業日報!$G:$G,作業日報!$F:$F,$A21,作業日報!$I:$I,"○",作業日報!$A:$A,参加者名簿!Y$1)</f>
        <v>0</v>
      </c>
      <c r="Z21" s="160">
        <f>SUMIFS(作業日報!$C:$C,作業日報!$B:$B,$A21,作業日報!$E:$E,"○",作業日報!$A:$A,参加者名簿!Z$1)+SUMIFS(作業日報!$G:$G,作業日報!$F:$F,$A21,作業日報!$I:$I,"○",作業日報!$A:$A,参加者名簿!Z$1)</f>
        <v>0</v>
      </c>
      <c r="AA21" s="160">
        <f>SUMIFS(作業日報!$C:$C,作業日報!$B:$B,$A21,作業日報!$E:$E,"○",作業日報!$A:$A,参加者名簿!AA$1)+SUMIFS(作業日報!$G:$G,作業日報!$F:$F,$A21,作業日報!$I:$I,"○",作業日報!$A:$A,参加者名簿!AA$1)</f>
        <v>0</v>
      </c>
      <c r="AB21" s="160">
        <f>SUMIFS(作業日報!$C:$C,作業日報!$B:$B,$A21,作業日報!$E:$E,"○",作業日報!$A:$A,参加者名簿!AB$1)+SUMIFS(作業日報!$G:$G,作業日報!$F:$F,$A21,作業日報!$I:$I,"○",作業日報!$A:$A,参加者名簿!AB$1)</f>
        <v>0</v>
      </c>
      <c r="AC21" s="160">
        <f>SUMIFS(作業日報!$C:$C,作業日報!$B:$B,$A21,作業日報!$E:$E,"○",作業日報!$A:$A,参加者名簿!AC$1)+SUMIFS(作業日報!$G:$G,作業日報!$F:$F,$A21,作業日報!$I:$I,"○",作業日報!$A:$A,参加者名簿!AC$1)</f>
        <v>0</v>
      </c>
      <c r="AD21" s="160">
        <f>SUMIFS(作業日報!$C:$C,作業日報!$B:$B,$A21,作業日報!$E:$E,"○",作業日報!$A:$A,参加者名簿!AD$1)+SUMIFS(作業日報!$G:$G,作業日報!$F:$F,$A21,作業日報!$I:$I,"○",作業日報!$A:$A,参加者名簿!AD$1)</f>
        <v>0</v>
      </c>
      <c r="AE21" s="160">
        <f>SUMIFS(作業日報!$C:$C,作業日報!$B:$B,$A21,作業日報!$E:$E,"○",作業日報!$A:$A,参加者名簿!AE$1)+SUMIFS(作業日報!$G:$G,作業日報!$F:$F,$A21,作業日報!$I:$I,"○",作業日報!$A:$A,参加者名簿!AE$1)</f>
        <v>0</v>
      </c>
      <c r="AF21" s="160">
        <f>SUMIFS(作業日報!$C:$C,作業日報!$B:$B,$A21,作業日報!$E:$E,"○",作業日報!$A:$A,参加者名簿!AF$1)+SUMIFS(作業日報!$G:$G,作業日報!$F:$F,$A21,作業日報!$I:$I,"○",作業日報!$A:$A,参加者名簿!AF$1)</f>
        <v>0</v>
      </c>
      <c r="AG21" s="160">
        <f>SUMIFS(作業日報!$C:$C,作業日報!$B:$B,$A21,作業日報!$E:$E,"○",作業日報!$A:$A,参加者名簿!AG$1)+SUMIFS(作業日報!$G:$G,作業日報!$F:$F,$A21,作業日報!$I:$I,"○",作業日報!$A:$A,参加者名簿!AG$1)</f>
        <v>0</v>
      </c>
      <c r="AH21" s="160">
        <f>SUMIFS(作業日報!$C:$C,作業日報!$B:$B,$A21,作業日報!$E:$E,"○",作業日報!$A:$A,参加者名簿!AH$1)+SUMIFS(作業日報!$G:$G,作業日報!$F:$F,$A21,作業日報!$I:$I,"○",作業日報!$A:$A,参加者名簿!AH$1)</f>
        <v>0</v>
      </c>
      <c r="AI21" s="160">
        <f>SUMIFS(作業日報!$C:$C,作業日報!$B:$B,$A21,作業日報!$E:$E,"○",作業日報!$A:$A,参加者名簿!AI$1)+SUMIFS(作業日報!$G:$G,作業日報!$F:$F,$A21,作業日報!$I:$I,"○",作業日報!$A:$A,参加者名簿!AI$1)</f>
        <v>0</v>
      </c>
      <c r="AJ21" s="160">
        <f>SUMIFS(作業日報!$C:$C,作業日報!$B:$B,$A21,作業日報!$E:$E,"○",作業日報!$A:$A,参加者名簿!AJ$1)+SUMIFS(作業日報!$G:$G,作業日報!$F:$F,$A21,作業日報!$I:$I,"○",作業日報!$A:$A,参加者名簿!AJ$1)</f>
        <v>0</v>
      </c>
      <c r="AK21" s="160">
        <f>SUMIFS(作業日報!$C:$C,作業日報!$B:$B,$A21,作業日報!$E:$E,"○",作業日報!$A:$A,参加者名簿!AK$1)+SUMIFS(作業日報!$G:$G,作業日報!$F:$F,$A21,作業日報!$I:$I,"○",作業日報!$A:$A,参加者名簿!AK$1)</f>
        <v>0</v>
      </c>
      <c r="AL21" s="160">
        <f>SUMIFS(作業日報!$C:$C,作業日報!$B:$B,$A21,作業日報!$E:$E,"○",作業日報!$A:$A,参加者名簿!AL$1)+SUMIFS(作業日報!$G:$G,作業日報!$F:$F,$A21,作業日報!$I:$I,"○",作業日報!$A:$A,参加者名簿!AL$1)</f>
        <v>0</v>
      </c>
      <c r="AM21" s="160">
        <f>SUMIFS(作業日報!$C:$C,作業日報!$B:$B,$A21,作業日報!$E:$E,"○",作業日報!$A:$A,参加者名簿!AM$1)+SUMIFS(作業日報!$G:$G,作業日報!$F:$F,$A21,作業日報!$I:$I,"○",作業日報!$A:$A,参加者名簿!AM$1)</f>
        <v>0</v>
      </c>
      <c r="AN21" s="160">
        <f>SUMIFS(作業日報!$C:$C,作業日報!$B:$B,$A21,作業日報!$E:$E,"○",作業日報!$A:$A,参加者名簿!AN$1)+SUMIFS(作業日報!$G:$G,作業日報!$F:$F,$A21,作業日報!$I:$I,"○",作業日報!$A:$A,参加者名簿!AN$1)</f>
        <v>0</v>
      </c>
      <c r="AO21" s="160">
        <f>SUMIFS(作業日報!$C:$C,作業日報!$B:$B,$A21,作業日報!$E:$E,"○",作業日報!$A:$A,参加者名簿!AO$1)+SUMIFS(作業日報!$G:$G,作業日報!$F:$F,$A21,作業日報!$I:$I,"○",作業日報!$A:$A,参加者名簿!AO$1)</f>
        <v>0</v>
      </c>
      <c r="AP21" s="160">
        <f>SUMIFS(作業日報!$C:$C,作業日報!$B:$B,$A21,作業日報!$E:$E,"○",作業日報!$A:$A,参加者名簿!AP$1)+SUMIFS(作業日報!$G:$G,作業日報!$F:$F,$A21,作業日報!$I:$I,"○",作業日報!$A:$A,参加者名簿!AP$1)</f>
        <v>0</v>
      </c>
      <c r="AQ21" s="160">
        <f>SUMIFS(作業日報!$C:$C,作業日報!$B:$B,$A21,作業日報!$E:$E,"○",作業日報!$A:$A,参加者名簿!AQ$1)+SUMIFS(作業日報!$G:$G,作業日報!$F:$F,$A21,作業日報!$I:$I,"○",作業日報!$A:$A,参加者名簿!AQ$1)</f>
        <v>0</v>
      </c>
      <c r="AR21" s="160">
        <f>SUMIFS(作業日報!$C:$C,作業日報!$B:$B,$A21,作業日報!$E:$E,"○",作業日報!$A:$A,参加者名簿!AR$1)+SUMIFS(作業日報!$G:$G,作業日報!$F:$F,$A21,作業日報!$I:$I,"○",作業日報!$A:$A,参加者名簿!AR$1)</f>
        <v>0</v>
      </c>
      <c r="AS21" s="160">
        <f>SUMIFS(作業日報!$C:$C,作業日報!$B:$B,$A21,作業日報!$E:$E,"○",作業日報!$A:$A,参加者名簿!AS$1)+SUMIFS(作業日報!$G:$G,作業日報!$F:$F,$A21,作業日報!$I:$I,"○",作業日報!$A:$A,参加者名簿!AS$1)</f>
        <v>0</v>
      </c>
      <c r="AT21" s="160">
        <f>SUMIFS(作業日報!$C:$C,作業日報!$B:$B,$A21,作業日報!$E:$E,"○",作業日報!$A:$A,参加者名簿!AT$1)+SUMIFS(作業日報!$G:$G,作業日報!$F:$F,$A21,作業日報!$I:$I,"○",作業日報!$A:$A,参加者名簿!AT$1)</f>
        <v>0</v>
      </c>
      <c r="AU21" s="160">
        <f>SUMIFS(作業日報!$C:$C,作業日報!$B:$B,$A21,作業日報!$E:$E,"○",作業日報!$A:$A,参加者名簿!AU$1)+SUMIFS(作業日報!$G:$G,作業日報!$F:$F,$A21,作業日報!$I:$I,"○",作業日報!$A:$A,参加者名簿!AU$1)</f>
        <v>0</v>
      </c>
      <c r="AV21" s="160">
        <f>SUMIFS(作業日報!$C:$C,作業日報!$B:$B,$A21,作業日報!$E:$E,"○",作業日報!$A:$A,参加者名簿!AV$1)+SUMIFS(作業日報!$G:$G,作業日報!$F:$F,$A21,作業日報!$I:$I,"○",作業日報!$A:$A,参加者名簿!AV$1)</f>
        <v>0</v>
      </c>
      <c r="AW21" s="160">
        <f>SUMIFS(作業日報!$C:$C,作業日報!$B:$B,$A21,作業日報!$E:$E,"○",作業日報!$A:$A,参加者名簿!AW$1)+SUMIFS(作業日報!$G:$G,作業日報!$F:$F,$A21,作業日報!$I:$I,"○",作業日報!$A:$A,参加者名簿!AW$1)</f>
        <v>0</v>
      </c>
      <c r="AX21" s="160">
        <f>SUMIFS(作業日報!$C:$C,作業日報!$B:$B,$A21,作業日報!$E:$E,"○",作業日報!$A:$A,参加者名簿!AX$1)+SUMIFS(作業日報!$G:$G,作業日報!$F:$F,$A21,作業日報!$I:$I,"○",作業日報!$A:$A,参加者名簿!AX$1)</f>
        <v>0</v>
      </c>
      <c r="AY21" s="160">
        <f>SUMIFS(作業日報!$C:$C,作業日報!$B:$B,$A21,作業日報!$E:$E,"○",作業日報!$A:$A,参加者名簿!AY$1)+SUMIFS(作業日報!$G:$G,作業日報!$F:$F,$A21,作業日報!$I:$I,"○",作業日報!$A:$A,参加者名簿!AY$1)</f>
        <v>0</v>
      </c>
      <c r="AZ21" s="160">
        <f>SUMIFS(作業日報!$C:$C,作業日報!$B:$B,$A21,作業日報!$E:$E,"○",作業日報!$A:$A,参加者名簿!AZ$1)+SUMIFS(作業日報!$G:$G,作業日報!$F:$F,$A21,作業日報!$I:$I,"○",作業日報!$A:$A,参加者名簿!AZ$1)</f>
        <v>0</v>
      </c>
      <c r="BA21" s="160">
        <f>SUMIFS(作業日報!$C:$C,作業日報!$B:$B,$A21,作業日報!$E:$E,"○",作業日報!$A:$A,参加者名簿!BA$1)+SUMIFS(作業日報!$G:$G,作業日報!$F:$F,$A21,作業日報!$I:$I,"○",作業日報!$A:$A,参加者名簿!BA$1)</f>
        <v>0</v>
      </c>
      <c r="BB21" s="160">
        <f>SUMIFS(作業日報!$C:$C,作業日報!$B:$B,$A21,作業日報!$E:$E,"○",作業日報!$A:$A,参加者名簿!BB$1)+SUMIFS(作業日報!$G:$G,作業日報!$F:$F,$A21,作業日報!$I:$I,"○",作業日報!$A:$A,参加者名簿!BB$1)</f>
        <v>0</v>
      </c>
      <c r="BC21" s="160">
        <f>SUMIFS(作業日報!$C:$C,作業日報!$B:$B,$A21,作業日報!$E:$E,"○",作業日報!$A:$A,参加者名簿!BC$1)+SUMIFS(作業日報!$G:$G,作業日報!$F:$F,$A21,作業日報!$I:$I,"○",作業日報!$A:$A,参加者名簿!BC$1)</f>
        <v>0</v>
      </c>
      <c r="BD21" s="160">
        <f>SUMIFS(作業日報!$C:$C,作業日報!$B:$B,$A21,作業日報!$E:$E,"○",作業日報!$A:$A,参加者名簿!BD$1)+SUMIFS(作業日報!$G:$G,作業日報!$F:$F,$A21,作業日報!$I:$I,"○",作業日報!$A:$A,参加者名簿!BD$1)</f>
        <v>0</v>
      </c>
      <c r="BE21" s="160">
        <f>SUMIFS(作業日報!$C:$C,作業日報!$B:$B,$A21,作業日報!$E:$E,"○",作業日報!$A:$A,参加者名簿!BE$1)+SUMIFS(作業日報!$G:$G,作業日報!$F:$F,$A21,作業日報!$I:$I,"○",作業日報!$A:$A,参加者名簿!BE$1)</f>
        <v>0</v>
      </c>
      <c r="BF21" s="160">
        <f>SUMIFS(作業日報!$C:$C,作業日報!$B:$B,$A21,作業日報!$E:$E,"○",作業日報!$A:$A,参加者名簿!BF$1)+SUMIFS(作業日報!$G:$G,作業日報!$F:$F,$A21,作業日報!$I:$I,"○",作業日報!$A:$A,参加者名簿!BF$1)</f>
        <v>0</v>
      </c>
      <c r="BG21" s="160">
        <f>SUMIFS(作業日報!$C:$C,作業日報!$B:$B,$A21,作業日報!$E:$E,"○",作業日報!$A:$A,参加者名簿!BG$1)+SUMIFS(作業日報!$G:$G,作業日報!$F:$F,$A21,作業日報!$I:$I,"○",作業日報!$A:$A,参加者名簿!BG$1)</f>
        <v>0</v>
      </c>
      <c r="BH21" s="160">
        <f>SUMIFS(作業日報!$C:$C,作業日報!$B:$B,$A21,作業日報!$E:$E,"○",作業日報!$A:$A,参加者名簿!BH$1)+SUMIFS(作業日報!$G:$G,作業日報!$F:$F,$A21,作業日報!$I:$I,"○",作業日報!$A:$A,参加者名簿!BH$1)</f>
        <v>0</v>
      </c>
      <c r="BI21" s="160">
        <f>SUMIFS(作業日報!$C:$C,作業日報!$B:$B,$A21,作業日報!$E:$E,"○",作業日報!$A:$A,参加者名簿!BI$1)+SUMIFS(作業日報!$G:$G,作業日報!$F:$F,$A21,作業日報!$I:$I,"○",作業日報!$A:$A,参加者名簿!BI$1)</f>
        <v>0</v>
      </c>
      <c r="BJ21" s="160">
        <f>SUMIFS(作業日報!$C:$C,作業日報!$B:$B,$A21,作業日報!$E:$E,"○",作業日報!$A:$A,参加者名簿!BJ$1)+SUMIFS(作業日報!$G:$G,作業日報!$F:$F,$A21,作業日報!$I:$I,"○",作業日報!$A:$A,参加者名簿!BJ$1)</f>
        <v>0</v>
      </c>
      <c r="BK21" s="160">
        <f>SUMIFS(作業日報!$C:$C,作業日報!$B:$B,$A21,作業日報!$E:$E,"○",作業日報!$A:$A,参加者名簿!BK$1)+SUMIFS(作業日報!$G:$G,作業日報!$F:$F,$A21,作業日報!$I:$I,"○",作業日報!$A:$A,参加者名簿!BK$1)</f>
        <v>0</v>
      </c>
      <c r="BL21" s="160">
        <f>SUMIFS(作業日報!$C:$C,作業日報!$B:$B,$A21,作業日報!$E:$E,"○",作業日報!$A:$A,参加者名簿!BL$1)+SUMIFS(作業日報!$G:$G,作業日報!$F:$F,$A21,作業日報!$I:$I,"○",作業日報!$A:$A,参加者名簿!BL$1)</f>
        <v>0</v>
      </c>
    </row>
    <row r="22" spans="1:64">
      <c r="A22" s="176"/>
      <c r="B22" s="177"/>
      <c r="C22" s="178"/>
      <c r="D22" s="120">
        <f t="shared" si="0"/>
        <v>0</v>
      </c>
      <c r="E22" s="159">
        <f>SUMIFS(作業日報!$C:$C,作業日報!$B:$B,$A22,作業日報!$E:$E,"○",作業日報!$A:$A,参加者名簿!E$1)+SUMIFS(作業日報!$G:$G,作業日報!$F:$F,$A22,作業日報!$I:$I,"○",作業日報!$A:$A,参加者名簿!E$1)</f>
        <v>0</v>
      </c>
      <c r="F22" s="160">
        <f>SUMIFS(作業日報!$C:$C,作業日報!$B:$B,$A22,作業日報!$E:$E,"○",作業日報!$A:$A,参加者名簿!F$1)+SUMIFS(作業日報!$G:$G,作業日報!$F:$F,$A22,作業日報!$I:$I,"○",作業日報!$A:$A,参加者名簿!F$1)</f>
        <v>0</v>
      </c>
      <c r="G22" s="160">
        <f>SUMIFS(作業日報!$C:$C,作業日報!$B:$B,$A22,作業日報!$E:$E,"○",作業日報!$A:$A,参加者名簿!G$1)+SUMIFS(作業日報!$G:$G,作業日報!$F:$F,$A22,作業日報!$I:$I,"○",作業日報!$A:$A,参加者名簿!G$1)</f>
        <v>0</v>
      </c>
      <c r="H22" s="160">
        <f>SUMIFS(作業日報!$C:$C,作業日報!$B:$B,$A22,作業日報!$E:$E,"○",作業日報!$A:$A,参加者名簿!H$1)+SUMIFS(作業日報!$G:$G,作業日報!$F:$F,$A22,作業日報!$I:$I,"○",作業日報!$A:$A,参加者名簿!H$1)</f>
        <v>0</v>
      </c>
      <c r="I22" s="160">
        <f>SUMIFS(作業日報!$C:$C,作業日報!$B:$B,$A22,作業日報!$E:$E,"○",作業日報!$A:$A,参加者名簿!I$1)+SUMIFS(作業日報!$G:$G,作業日報!$F:$F,$A22,作業日報!$I:$I,"○",作業日報!$A:$A,参加者名簿!I$1)</f>
        <v>0</v>
      </c>
      <c r="J22" s="160">
        <f>SUMIFS(作業日報!$C:$C,作業日報!$B:$B,$A22,作業日報!$E:$E,"○",作業日報!$A:$A,参加者名簿!J$1)+SUMIFS(作業日報!$G:$G,作業日報!$F:$F,$A22,作業日報!$I:$I,"○",作業日報!$A:$A,参加者名簿!J$1)</f>
        <v>0</v>
      </c>
      <c r="K22" s="160">
        <f>SUMIFS(作業日報!$C:$C,作業日報!$B:$B,$A22,作業日報!$E:$E,"○",作業日報!$A:$A,参加者名簿!K$1)+SUMIFS(作業日報!$G:$G,作業日報!$F:$F,$A22,作業日報!$I:$I,"○",作業日報!$A:$A,参加者名簿!K$1)</f>
        <v>0</v>
      </c>
      <c r="L22" s="160">
        <f>SUMIFS(作業日報!$C:$C,作業日報!$B:$B,$A22,作業日報!$E:$E,"○",作業日報!$A:$A,参加者名簿!L$1)+SUMIFS(作業日報!$G:$G,作業日報!$F:$F,$A22,作業日報!$I:$I,"○",作業日報!$A:$A,参加者名簿!L$1)</f>
        <v>0</v>
      </c>
      <c r="M22" s="160">
        <f>SUMIFS(作業日報!$C:$C,作業日報!$B:$B,$A22,作業日報!$E:$E,"○",作業日報!$A:$A,参加者名簿!M$1)+SUMIFS(作業日報!$G:$G,作業日報!$F:$F,$A22,作業日報!$I:$I,"○",作業日報!$A:$A,参加者名簿!M$1)</f>
        <v>0</v>
      </c>
      <c r="N22" s="160">
        <f>SUMIFS(作業日報!$C:$C,作業日報!$B:$B,$A22,作業日報!$E:$E,"○",作業日報!$A:$A,参加者名簿!N$1)+SUMIFS(作業日報!$G:$G,作業日報!$F:$F,$A22,作業日報!$I:$I,"○",作業日報!$A:$A,参加者名簿!N$1)</f>
        <v>0</v>
      </c>
      <c r="O22" s="160">
        <f>SUMIFS(作業日報!$C:$C,作業日報!$B:$B,$A22,作業日報!$E:$E,"○",作業日報!$A:$A,参加者名簿!O$1)+SUMIFS(作業日報!$G:$G,作業日報!$F:$F,$A22,作業日報!$I:$I,"○",作業日報!$A:$A,参加者名簿!O$1)</f>
        <v>0</v>
      </c>
      <c r="P22" s="160">
        <f>SUMIFS(作業日報!$C:$C,作業日報!$B:$B,$A22,作業日報!$E:$E,"○",作業日報!$A:$A,参加者名簿!P$1)+SUMIFS(作業日報!$G:$G,作業日報!$F:$F,$A22,作業日報!$I:$I,"○",作業日報!$A:$A,参加者名簿!P$1)</f>
        <v>0</v>
      </c>
      <c r="Q22" s="160">
        <f>SUMIFS(作業日報!$C:$C,作業日報!$B:$B,$A22,作業日報!$E:$E,"○",作業日報!$A:$A,参加者名簿!Q$1)+SUMIFS(作業日報!$G:$G,作業日報!$F:$F,$A22,作業日報!$I:$I,"○",作業日報!$A:$A,参加者名簿!Q$1)</f>
        <v>0</v>
      </c>
      <c r="R22" s="160">
        <f>SUMIFS(作業日報!$C:$C,作業日報!$B:$B,$A22,作業日報!$E:$E,"○",作業日報!$A:$A,参加者名簿!R$1)+SUMIFS(作業日報!$G:$G,作業日報!$F:$F,$A22,作業日報!$I:$I,"○",作業日報!$A:$A,参加者名簿!R$1)</f>
        <v>0</v>
      </c>
      <c r="S22" s="160">
        <f>SUMIFS(作業日報!$C:$C,作業日報!$B:$B,$A22,作業日報!$E:$E,"○",作業日報!$A:$A,参加者名簿!S$1)+SUMIFS(作業日報!$G:$G,作業日報!$F:$F,$A22,作業日報!$I:$I,"○",作業日報!$A:$A,参加者名簿!S$1)</f>
        <v>0</v>
      </c>
      <c r="T22" s="160">
        <f>SUMIFS(作業日報!$C:$C,作業日報!$B:$B,$A22,作業日報!$E:$E,"○",作業日報!$A:$A,参加者名簿!T$1)+SUMIFS(作業日報!$G:$G,作業日報!$F:$F,$A22,作業日報!$I:$I,"○",作業日報!$A:$A,参加者名簿!T$1)</f>
        <v>0</v>
      </c>
      <c r="U22" s="160">
        <f>SUMIFS(作業日報!$C:$C,作業日報!$B:$B,$A22,作業日報!$E:$E,"○",作業日報!$A:$A,参加者名簿!U$1)+SUMIFS(作業日報!$G:$G,作業日報!$F:$F,$A22,作業日報!$I:$I,"○",作業日報!$A:$A,参加者名簿!U$1)</f>
        <v>0</v>
      </c>
      <c r="V22" s="160">
        <f>SUMIFS(作業日報!$C:$C,作業日報!$B:$B,$A22,作業日報!$E:$E,"○",作業日報!$A:$A,参加者名簿!V$1)+SUMIFS(作業日報!$G:$G,作業日報!$F:$F,$A22,作業日報!$I:$I,"○",作業日報!$A:$A,参加者名簿!V$1)</f>
        <v>0</v>
      </c>
      <c r="W22" s="160">
        <f>SUMIFS(作業日報!$C:$C,作業日報!$B:$B,$A22,作業日報!$E:$E,"○",作業日報!$A:$A,参加者名簿!W$1)+SUMIFS(作業日報!$G:$G,作業日報!$F:$F,$A22,作業日報!$I:$I,"○",作業日報!$A:$A,参加者名簿!W$1)</f>
        <v>0</v>
      </c>
      <c r="X22" s="160">
        <f>SUMIFS(作業日報!$C:$C,作業日報!$B:$B,$A22,作業日報!$E:$E,"○",作業日報!$A:$A,参加者名簿!X$1)+SUMIFS(作業日報!$G:$G,作業日報!$F:$F,$A22,作業日報!$I:$I,"○",作業日報!$A:$A,参加者名簿!X$1)</f>
        <v>0</v>
      </c>
      <c r="Y22" s="160">
        <f>SUMIFS(作業日報!$C:$C,作業日報!$B:$B,$A22,作業日報!$E:$E,"○",作業日報!$A:$A,参加者名簿!Y$1)+SUMIFS(作業日報!$G:$G,作業日報!$F:$F,$A22,作業日報!$I:$I,"○",作業日報!$A:$A,参加者名簿!Y$1)</f>
        <v>0</v>
      </c>
      <c r="Z22" s="160">
        <f>SUMIFS(作業日報!$C:$C,作業日報!$B:$B,$A22,作業日報!$E:$E,"○",作業日報!$A:$A,参加者名簿!Z$1)+SUMIFS(作業日報!$G:$G,作業日報!$F:$F,$A22,作業日報!$I:$I,"○",作業日報!$A:$A,参加者名簿!Z$1)</f>
        <v>0</v>
      </c>
      <c r="AA22" s="160">
        <f>SUMIFS(作業日報!$C:$C,作業日報!$B:$B,$A22,作業日報!$E:$E,"○",作業日報!$A:$A,参加者名簿!AA$1)+SUMIFS(作業日報!$G:$G,作業日報!$F:$F,$A22,作業日報!$I:$I,"○",作業日報!$A:$A,参加者名簿!AA$1)</f>
        <v>0</v>
      </c>
      <c r="AB22" s="160">
        <f>SUMIFS(作業日報!$C:$C,作業日報!$B:$B,$A22,作業日報!$E:$E,"○",作業日報!$A:$A,参加者名簿!AB$1)+SUMIFS(作業日報!$G:$G,作業日報!$F:$F,$A22,作業日報!$I:$I,"○",作業日報!$A:$A,参加者名簿!AB$1)</f>
        <v>0</v>
      </c>
      <c r="AC22" s="160">
        <f>SUMIFS(作業日報!$C:$C,作業日報!$B:$B,$A22,作業日報!$E:$E,"○",作業日報!$A:$A,参加者名簿!AC$1)+SUMIFS(作業日報!$G:$G,作業日報!$F:$F,$A22,作業日報!$I:$I,"○",作業日報!$A:$A,参加者名簿!AC$1)</f>
        <v>0</v>
      </c>
      <c r="AD22" s="160">
        <f>SUMIFS(作業日報!$C:$C,作業日報!$B:$B,$A22,作業日報!$E:$E,"○",作業日報!$A:$A,参加者名簿!AD$1)+SUMIFS(作業日報!$G:$G,作業日報!$F:$F,$A22,作業日報!$I:$I,"○",作業日報!$A:$A,参加者名簿!AD$1)</f>
        <v>0</v>
      </c>
      <c r="AE22" s="160">
        <f>SUMIFS(作業日報!$C:$C,作業日報!$B:$B,$A22,作業日報!$E:$E,"○",作業日報!$A:$A,参加者名簿!AE$1)+SUMIFS(作業日報!$G:$G,作業日報!$F:$F,$A22,作業日報!$I:$I,"○",作業日報!$A:$A,参加者名簿!AE$1)</f>
        <v>0</v>
      </c>
      <c r="AF22" s="160">
        <f>SUMIFS(作業日報!$C:$C,作業日報!$B:$B,$A22,作業日報!$E:$E,"○",作業日報!$A:$A,参加者名簿!AF$1)+SUMIFS(作業日報!$G:$G,作業日報!$F:$F,$A22,作業日報!$I:$I,"○",作業日報!$A:$A,参加者名簿!AF$1)</f>
        <v>0</v>
      </c>
      <c r="AG22" s="160">
        <f>SUMIFS(作業日報!$C:$C,作業日報!$B:$B,$A22,作業日報!$E:$E,"○",作業日報!$A:$A,参加者名簿!AG$1)+SUMIFS(作業日報!$G:$G,作業日報!$F:$F,$A22,作業日報!$I:$I,"○",作業日報!$A:$A,参加者名簿!AG$1)</f>
        <v>0</v>
      </c>
      <c r="AH22" s="160">
        <f>SUMIFS(作業日報!$C:$C,作業日報!$B:$B,$A22,作業日報!$E:$E,"○",作業日報!$A:$A,参加者名簿!AH$1)+SUMIFS(作業日報!$G:$G,作業日報!$F:$F,$A22,作業日報!$I:$I,"○",作業日報!$A:$A,参加者名簿!AH$1)</f>
        <v>0</v>
      </c>
      <c r="AI22" s="160">
        <f>SUMIFS(作業日報!$C:$C,作業日報!$B:$B,$A22,作業日報!$E:$E,"○",作業日報!$A:$A,参加者名簿!AI$1)+SUMIFS(作業日報!$G:$G,作業日報!$F:$F,$A22,作業日報!$I:$I,"○",作業日報!$A:$A,参加者名簿!AI$1)</f>
        <v>0</v>
      </c>
      <c r="AJ22" s="160">
        <f>SUMIFS(作業日報!$C:$C,作業日報!$B:$B,$A22,作業日報!$E:$E,"○",作業日報!$A:$A,参加者名簿!AJ$1)+SUMIFS(作業日報!$G:$G,作業日報!$F:$F,$A22,作業日報!$I:$I,"○",作業日報!$A:$A,参加者名簿!AJ$1)</f>
        <v>0</v>
      </c>
      <c r="AK22" s="160">
        <f>SUMIFS(作業日報!$C:$C,作業日報!$B:$B,$A22,作業日報!$E:$E,"○",作業日報!$A:$A,参加者名簿!AK$1)+SUMIFS(作業日報!$G:$G,作業日報!$F:$F,$A22,作業日報!$I:$I,"○",作業日報!$A:$A,参加者名簿!AK$1)</f>
        <v>0</v>
      </c>
      <c r="AL22" s="160">
        <f>SUMIFS(作業日報!$C:$C,作業日報!$B:$B,$A22,作業日報!$E:$E,"○",作業日報!$A:$A,参加者名簿!AL$1)+SUMIFS(作業日報!$G:$G,作業日報!$F:$F,$A22,作業日報!$I:$I,"○",作業日報!$A:$A,参加者名簿!AL$1)</f>
        <v>0</v>
      </c>
      <c r="AM22" s="160">
        <f>SUMIFS(作業日報!$C:$C,作業日報!$B:$B,$A22,作業日報!$E:$E,"○",作業日報!$A:$A,参加者名簿!AM$1)+SUMIFS(作業日報!$G:$G,作業日報!$F:$F,$A22,作業日報!$I:$I,"○",作業日報!$A:$A,参加者名簿!AM$1)</f>
        <v>0</v>
      </c>
      <c r="AN22" s="160">
        <f>SUMIFS(作業日報!$C:$C,作業日報!$B:$B,$A22,作業日報!$E:$E,"○",作業日報!$A:$A,参加者名簿!AN$1)+SUMIFS(作業日報!$G:$G,作業日報!$F:$F,$A22,作業日報!$I:$I,"○",作業日報!$A:$A,参加者名簿!AN$1)</f>
        <v>0</v>
      </c>
      <c r="AO22" s="160">
        <f>SUMIFS(作業日報!$C:$C,作業日報!$B:$B,$A22,作業日報!$E:$E,"○",作業日報!$A:$A,参加者名簿!AO$1)+SUMIFS(作業日報!$G:$G,作業日報!$F:$F,$A22,作業日報!$I:$I,"○",作業日報!$A:$A,参加者名簿!AO$1)</f>
        <v>0</v>
      </c>
      <c r="AP22" s="160">
        <f>SUMIFS(作業日報!$C:$C,作業日報!$B:$B,$A22,作業日報!$E:$E,"○",作業日報!$A:$A,参加者名簿!AP$1)+SUMIFS(作業日報!$G:$G,作業日報!$F:$F,$A22,作業日報!$I:$I,"○",作業日報!$A:$A,参加者名簿!AP$1)</f>
        <v>0</v>
      </c>
      <c r="AQ22" s="160">
        <f>SUMIFS(作業日報!$C:$C,作業日報!$B:$B,$A22,作業日報!$E:$E,"○",作業日報!$A:$A,参加者名簿!AQ$1)+SUMIFS(作業日報!$G:$G,作業日報!$F:$F,$A22,作業日報!$I:$I,"○",作業日報!$A:$A,参加者名簿!AQ$1)</f>
        <v>0</v>
      </c>
      <c r="AR22" s="160">
        <f>SUMIFS(作業日報!$C:$C,作業日報!$B:$B,$A22,作業日報!$E:$E,"○",作業日報!$A:$A,参加者名簿!AR$1)+SUMIFS(作業日報!$G:$G,作業日報!$F:$F,$A22,作業日報!$I:$I,"○",作業日報!$A:$A,参加者名簿!AR$1)</f>
        <v>0</v>
      </c>
      <c r="AS22" s="160">
        <f>SUMIFS(作業日報!$C:$C,作業日報!$B:$B,$A22,作業日報!$E:$E,"○",作業日報!$A:$A,参加者名簿!AS$1)+SUMIFS(作業日報!$G:$G,作業日報!$F:$F,$A22,作業日報!$I:$I,"○",作業日報!$A:$A,参加者名簿!AS$1)</f>
        <v>0</v>
      </c>
      <c r="AT22" s="160">
        <f>SUMIFS(作業日報!$C:$C,作業日報!$B:$B,$A22,作業日報!$E:$E,"○",作業日報!$A:$A,参加者名簿!AT$1)+SUMIFS(作業日報!$G:$G,作業日報!$F:$F,$A22,作業日報!$I:$I,"○",作業日報!$A:$A,参加者名簿!AT$1)</f>
        <v>0</v>
      </c>
      <c r="AU22" s="160">
        <f>SUMIFS(作業日報!$C:$C,作業日報!$B:$B,$A22,作業日報!$E:$E,"○",作業日報!$A:$A,参加者名簿!AU$1)+SUMIFS(作業日報!$G:$G,作業日報!$F:$F,$A22,作業日報!$I:$I,"○",作業日報!$A:$A,参加者名簿!AU$1)</f>
        <v>0</v>
      </c>
      <c r="AV22" s="160">
        <f>SUMIFS(作業日報!$C:$C,作業日報!$B:$B,$A22,作業日報!$E:$E,"○",作業日報!$A:$A,参加者名簿!AV$1)+SUMIFS(作業日報!$G:$G,作業日報!$F:$F,$A22,作業日報!$I:$I,"○",作業日報!$A:$A,参加者名簿!AV$1)</f>
        <v>0</v>
      </c>
      <c r="AW22" s="160">
        <f>SUMIFS(作業日報!$C:$C,作業日報!$B:$B,$A22,作業日報!$E:$E,"○",作業日報!$A:$A,参加者名簿!AW$1)+SUMIFS(作業日報!$G:$G,作業日報!$F:$F,$A22,作業日報!$I:$I,"○",作業日報!$A:$A,参加者名簿!AW$1)</f>
        <v>0</v>
      </c>
      <c r="AX22" s="160">
        <f>SUMIFS(作業日報!$C:$C,作業日報!$B:$B,$A22,作業日報!$E:$E,"○",作業日報!$A:$A,参加者名簿!AX$1)+SUMIFS(作業日報!$G:$G,作業日報!$F:$F,$A22,作業日報!$I:$I,"○",作業日報!$A:$A,参加者名簿!AX$1)</f>
        <v>0</v>
      </c>
      <c r="AY22" s="160">
        <f>SUMIFS(作業日報!$C:$C,作業日報!$B:$B,$A22,作業日報!$E:$E,"○",作業日報!$A:$A,参加者名簿!AY$1)+SUMIFS(作業日報!$G:$G,作業日報!$F:$F,$A22,作業日報!$I:$I,"○",作業日報!$A:$A,参加者名簿!AY$1)</f>
        <v>0</v>
      </c>
      <c r="AZ22" s="160">
        <f>SUMIFS(作業日報!$C:$C,作業日報!$B:$B,$A22,作業日報!$E:$E,"○",作業日報!$A:$A,参加者名簿!AZ$1)+SUMIFS(作業日報!$G:$G,作業日報!$F:$F,$A22,作業日報!$I:$I,"○",作業日報!$A:$A,参加者名簿!AZ$1)</f>
        <v>0</v>
      </c>
      <c r="BA22" s="160">
        <f>SUMIFS(作業日報!$C:$C,作業日報!$B:$B,$A22,作業日報!$E:$E,"○",作業日報!$A:$A,参加者名簿!BA$1)+SUMIFS(作業日報!$G:$G,作業日報!$F:$F,$A22,作業日報!$I:$I,"○",作業日報!$A:$A,参加者名簿!BA$1)</f>
        <v>0</v>
      </c>
      <c r="BB22" s="160">
        <f>SUMIFS(作業日報!$C:$C,作業日報!$B:$B,$A22,作業日報!$E:$E,"○",作業日報!$A:$A,参加者名簿!BB$1)+SUMIFS(作業日報!$G:$G,作業日報!$F:$F,$A22,作業日報!$I:$I,"○",作業日報!$A:$A,参加者名簿!BB$1)</f>
        <v>0</v>
      </c>
      <c r="BC22" s="160">
        <f>SUMIFS(作業日報!$C:$C,作業日報!$B:$B,$A22,作業日報!$E:$E,"○",作業日報!$A:$A,参加者名簿!BC$1)+SUMIFS(作業日報!$G:$G,作業日報!$F:$F,$A22,作業日報!$I:$I,"○",作業日報!$A:$A,参加者名簿!BC$1)</f>
        <v>0</v>
      </c>
      <c r="BD22" s="160">
        <f>SUMIFS(作業日報!$C:$C,作業日報!$B:$B,$A22,作業日報!$E:$E,"○",作業日報!$A:$A,参加者名簿!BD$1)+SUMIFS(作業日報!$G:$G,作業日報!$F:$F,$A22,作業日報!$I:$I,"○",作業日報!$A:$A,参加者名簿!BD$1)</f>
        <v>0</v>
      </c>
      <c r="BE22" s="160">
        <f>SUMIFS(作業日報!$C:$C,作業日報!$B:$B,$A22,作業日報!$E:$E,"○",作業日報!$A:$A,参加者名簿!BE$1)+SUMIFS(作業日報!$G:$G,作業日報!$F:$F,$A22,作業日報!$I:$I,"○",作業日報!$A:$A,参加者名簿!BE$1)</f>
        <v>0</v>
      </c>
      <c r="BF22" s="160">
        <f>SUMIFS(作業日報!$C:$C,作業日報!$B:$B,$A22,作業日報!$E:$E,"○",作業日報!$A:$A,参加者名簿!BF$1)+SUMIFS(作業日報!$G:$G,作業日報!$F:$F,$A22,作業日報!$I:$I,"○",作業日報!$A:$A,参加者名簿!BF$1)</f>
        <v>0</v>
      </c>
      <c r="BG22" s="160">
        <f>SUMIFS(作業日報!$C:$C,作業日報!$B:$B,$A22,作業日報!$E:$E,"○",作業日報!$A:$A,参加者名簿!BG$1)+SUMIFS(作業日報!$G:$G,作業日報!$F:$F,$A22,作業日報!$I:$I,"○",作業日報!$A:$A,参加者名簿!BG$1)</f>
        <v>0</v>
      </c>
      <c r="BH22" s="160">
        <f>SUMIFS(作業日報!$C:$C,作業日報!$B:$B,$A22,作業日報!$E:$E,"○",作業日報!$A:$A,参加者名簿!BH$1)+SUMIFS(作業日報!$G:$G,作業日報!$F:$F,$A22,作業日報!$I:$I,"○",作業日報!$A:$A,参加者名簿!BH$1)</f>
        <v>0</v>
      </c>
      <c r="BI22" s="160">
        <f>SUMIFS(作業日報!$C:$C,作業日報!$B:$B,$A22,作業日報!$E:$E,"○",作業日報!$A:$A,参加者名簿!BI$1)+SUMIFS(作業日報!$G:$G,作業日報!$F:$F,$A22,作業日報!$I:$I,"○",作業日報!$A:$A,参加者名簿!BI$1)</f>
        <v>0</v>
      </c>
      <c r="BJ22" s="160">
        <f>SUMIFS(作業日報!$C:$C,作業日報!$B:$B,$A22,作業日報!$E:$E,"○",作業日報!$A:$A,参加者名簿!BJ$1)+SUMIFS(作業日報!$G:$G,作業日報!$F:$F,$A22,作業日報!$I:$I,"○",作業日報!$A:$A,参加者名簿!BJ$1)</f>
        <v>0</v>
      </c>
      <c r="BK22" s="160">
        <f>SUMIFS(作業日報!$C:$C,作業日報!$B:$B,$A22,作業日報!$E:$E,"○",作業日報!$A:$A,参加者名簿!BK$1)+SUMIFS(作業日報!$G:$G,作業日報!$F:$F,$A22,作業日報!$I:$I,"○",作業日報!$A:$A,参加者名簿!BK$1)</f>
        <v>0</v>
      </c>
      <c r="BL22" s="160">
        <f>SUMIFS(作業日報!$C:$C,作業日報!$B:$B,$A22,作業日報!$E:$E,"○",作業日報!$A:$A,参加者名簿!BL$1)+SUMIFS(作業日報!$G:$G,作業日報!$F:$F,$A22,作業日報!$I:$I,"○",作業日報!$A:$A,参加者名簿!BL$1)</f>
        <v>0</v>
      </c>
    </row>
    <row r="23" spans="1:64">
      <c r="A23" s="173"/>
      <c r="B23" s="177"/>
      <c r="C23" s="178"/>
      <c r="D23" s="120">
        <f t="shared" si="0"/>
        <v>0</v>
      </c>
      <c r="E23" s="159">
        <f>SUMIFS(作業日報!$C:$C,作業日報!$B:$B,$A23,作業日報!$E:$E,"○",作業日報!$A:$A,参加者名簿!E$1)+SUMIFS(作業日報!$G:$G,作業日報!$F:$F,$A23,作業日報!$I:$I,"○",作業日報!$A:$A,参加者名簿!E$1)</f>
        <v>0</v>
      </c>
      <c r="F23" s="160">
        <f>SUMIFS(作業日報!$C:$C,作業日報!$B:$B,$A23,作業日報!$E:$E,"○",作業日報!$A:$A,参加者名簿!F$1)+SUMIFS(作業日報!$G:$G,作業日報!$F:$F,$A23,作業日報!$I:$I,"○",作業日報!$A:$A,参加者名簿!F$1)</f>
        <v>0</v>
      </c>
      <c r="G23" s="160">
        <f>SUMIFS(作業日報!$C:$C,作業日報!$B:$B,$A23,作業日報!$E:$E,"○",作業日報!$A:$A,参加者名簿!G$1)+SUMIFS(作業日報!$G:$G,作業日報!$F:$F,$A23,作業日報!$I:$I,"○",作業日報!$A:$A,参加者名簿!G$1)</f>
        <v>0</v>
      </c>
      <c r="H23" s="160">
        <f>SUMIFS(作業日報!$C:$C,作業日報!$B:$B,$A23,作業日報!$E:$E,"○",作業日報!$A:$A,参加者名簿!H$1)+SUMIFS(作業日報!$G:$G,作業日報!$F:$F,$A23,作業日報!$I:$I,"○",作業日報!$A:$A,参加者名簿!H$1)</f>
        <v>0</v>
      </c>
      <c r="I23" s="160">
        <f>SUMIFS(作業日報!$C:$C,作業日報!$B:$B,$A23,作業日報!$E:$E,"○",作業日報!$A:$A,参加者名簿!I$1)+SUMIFS(作業日報!$G:$G,作業日報!$F:$F,$A23,作業日報!$I:$I,"○",作業日報!$A:$A,参加者名簿!I$1)</f>
        <v>0</v>
      </c>
      <c r="J23" s="160">
        <f>SUMIFS(作業日報!$C:$C,作業日報!$B:$B,$A23,作業日報!$E:$E,"○",作業日報!$A:$A,参加者名簿!J$1)+SUMIFS(作業日報!$G:$G,作業日報!$F:$F,$A23,作業日報!$I:$I,"○",作業日報!$A:$A,参加者名簿!J$1)</f>
        <v>0</v>
      </c>
      <c r="K23" s="160">
        <f>SUMIFS(作業日報!$C:$C,作業日報!$B:$B,$A23,作業日報!$E:$E,"○",作業日報!$A:$A,参加者名簿!K$1)+SUMIFS(作業日報!$G:$G,作業日報!$F:$F,$A23,作業日報!$I:$I,"○",作業日報!$A:$A,参加者名簿!K$1)</f>
        <v>0</v>
      </c>
      <c r="L23" s="160">
        <f>SUMIFS(作業日報!$C:$C,作業日報!$B:$B,$A23,作業日報!$E:$E,"○",作業日報!$A:$A,参加者名簿!L$1)+SUMIFS(作業日報!$G:$G,作業日報!$F:$F,$A23,作業日報!$I:$I,"○",作業日報!$A:$A,参加者名簿!L$1)</f>
        <v>0</v>
      </c>
      <c r="M23" s="160">
        <f>SUMIFS(作業日報!$C:$C,作業日報!$B:$B,$A23,作業日報!$E:$E,"○",作業日報!$A:$A,参加者名簿!M$1)+SUMIFS(作業日報!$G:$G,作業日報!$F:$F,$A23,作業日報!$I:$I,"○",作業日報!$A:$A,参加者名簿!M$1)</f>
        <v>0</v>
      </c>
      <c r="N23" s="160">
        <f>SUMIFS(作業日報!$C:$C,作業日報!$B:$B,$A23,作業日報!$E:$E,"○",作業日報!$A:$A,参加者名簿!N$1)+SUMIFS(作業日報!$G:$G,作業日報!$F:$F,$A23,作業日報!$I:$I,"○",作業日報!$A:$A,参加者名簿!N$1)</f>
        <v>0</v>
      </c>
      <c r="O23" s="160">
        <f>SUMIFS(作業日報!$C:$C,作業日報!$B:$B,$A23,作業日報!$E:$E,"○",作業日報!$A:$A,参加者名簿!O$1)+SUMIFS(作業日報!$G:$G,作業日報!$F:$F,$A23,作業日報!$I:$I,"○",作業日報!$A:$A,参加者名簿!O$1)</f>
        <v>0</v>
      </c>
      <c r="P23" s="160">
        <f>SUMIFS(作業日報!$C:$C,作業日報!$B:$B,$A23,作業日報!$E:$E,"○",作業日報!$A:$A,参加者名簿!P$1)+SUMIFS(作業日報!$G:$G,作業日報!$F:$F,$A23,作業日報!$I:$I,"○",作業日報!$A:$A,参加者名簿!P$1)</f>
        <v>0</v>
      </c>
      <c r="Q23" s="160">
        <f>SUMIFS(作業日報!$C:$C,作業日報!$B:$B,$A23,作業日報!$E:$E,"○",作業日報!$A:$A,参加者名簿!Q$1)+SUMIFS(作業日報!$G:$G,作業日報!$F:$F,$A23,作業日報!$I:$I,"○",作業日報!$A:$A,参加者名簿!Q$1)</f>
        <v>0</v>
      </c>
      <c r="R23" s="160">
        <f>SUMIFS(作業日報!$C:$C,作業日報!$B:$B,$A23,作業日報!$E:$E,"○",作業日報!$A:$A,参加者名簿!R$1)+SUMIFS(作業日報!$G:$G,作業日報!$F:$F,$A23,作業日報!$I:$I,"○",作業日報!$A:$A,参加者名簿!R$1)</f>
        <v>0</v>
      </c>
      <c r="S23" s="160">
        <f>SUMIFS(作業日報!$C:$C,作業日報!$B:$B,$A23,作業日報!$E:$E,"○",作業日報!$A:$A,参加者名簿!S$1)+SUMIFS(作業日報!$G:$G,作業日報!$F:$F,$A23,作業日報!$I:$I,"○",作業日報!$A:$A,参加者名簿!S$1)</f>
        <v>0</v>
      </c>
      <c r="T23" s="160">
        <f>SUMIFS(作業日報!$C:$C,作業日報!$B:$B,$A23,作業日報!$E:$E,"○",作業日報!$A:$A,参加者名簿!T$1)+SUMIFS(作業日報!$G:$G,作業日報!$F:$F,$A23,作業日報!$I:$I,"○",作業日報!$A:$A,参加者名簿!T$1)</f>
        <v>0</v>
      </c>
      <c r="U23" s="160">
        <f>SUMIFS(作業日報!$C:$C,作業日報!$B:$B,$A23,作業日報!$E:$E,"○",作業日報!$A:$A,参加者名簿!U$1)+SUMIFS(作業日報!$G:$G,作業日報!$F:$F,$A23,作業日報!$I:$I,"○",作業日報!$A:$A,参加者名簿!U$1)</f>
        <v>0</v>
      </c>
      <c r="V23" s="160">
        <f>SUMIFS(作業日報!$C:$C,作業日報!$B:$B,$A23,作業日報!$E:$E,"○",作業日報!$A:$A,参加者名簿!V$1)+SUMIFS(作業日報!$G:$G,作業日報!$F:$F,$A23,作業日報!$I:$I,"○",作業日報!$A:$A,参加者名簿!V$1)</f>
        <v>0</v>
      </c>
      <c r="W23" s="160">
        <f>SUMIFS(作業日報!$C:$C,作業日報!$B:$B,$A23,作業日報!$E:$E,"○",作業日報!$A:$A,参加者名簿!W$1)+SUMIFS(作業日報!$G:$G,作業日報!$F:$F,$A23,作業日報!$I:$I,"○",作業日報!$A:$A,参加者名簿!W$1)</f>
        <v>0</v>
      </c>
      <c r="X23" s="160">
        <f>SUMIFS(作業日報!$C:$C,作業日報!$B:$B,$A23,作業日報!$E:$E,"○",作業日報!$A:$A,参加者名簿!X$1)+SUMIFS(作業日報!$G:$G,作業日報!$F:$F,$A23,作業日報!$I:$I,"○",作業日報!$A:$A,参加者名簿!X$1)</f>
        <v>0</v>
      </c>
      <c r="Y23" s="160">
        <f>SUMIFS(作業日報!$C:$C,作業日報!$B:$B,$A23,作業日報!$E:$E,"○",作業日報!$A:$A,参加者名簿!Y$1)+SUMIFS(作業日報!$G:$G,作業日報!$F:$F,$A23,作業日報!$I:$I,"○",作業日報!$A:$A,参加者名簿!Y$1)</f>
        <v>0</v>
      </c>
      <c r="Z23" s="160">
        <f>SUMIFS(作業日報!$C:$C,作業日報!$B:$B,$A23,作業日報!$E:$E,"○",作業日報!$A:$A,参加者名簿!Z$1)+SUMIFS(作業日報!$G:$G,作業日報!$F:$F,$A23,作業日報!$I:$I,"○",作業日報!$A:$A,参加者名簿!Z$1)</f>
        <v>0</v>
      </c>
      <c r="AA23" s="160">
        <f>SUMIFS(作業日報!$C:$C,作業日報!$B:$B,$A23,作業日報!$E:$E,"○",作業日報!$A:$A,参加者名簿!AA$1)+SUMIFS(作業日報!$G:$G,作業日報!$F:$F,$A23,作業日報!$I:$I,"○",作業日報!$A:$A,参加者名簿!AA$1)</f>
        <v>0</v>
      </c>
      <c r="AB23" s="160">
        <f>SUMIFS(作業日報!$C:$C,作業日報!$B:$B,$A23,作業日報!$E:$E,"○",作業日報!$A:$A,参加者名簿!AB$1)+SUMIFS(作業日報!$G:$G,作業日報!$F:$F,$A23,作業日報!$I:$I,"○",作業日報!$A:$A,参加者名簿!AB$1)</f>
        <v>0</v>
      </c>
      <c r="AC23" s="160">
        <f>SUMIFS(作業日報!$C:$C,作業日報!$B:$B,$A23,作業日報!$E:$E,"○",作業日報!$A:$A,参加者名簿!AC$1)+SUMIFS(作業日報!$G:$G,作業日報!$F:$F,$A23,作業日報!$I:$I,"○",作業日報!$A:$A,参加者名簿!AC$1)</f>
        <v>0</v>
      </c>
      <c r="AD23" s="160">
        <f>SUMIFS(作業日報!$C:$C,作業日報!$B:$B,$A23,作業日報!$E:$E,"○",作業日報!$A:$A,参加者名簿!AD$1)+SUMIFS(作業日報!$G:$G,作業日報!$F:$F,$A23,作業日報!$I:$I,"○",作業日報!$A:$A,参加者名簿!AD$1)</f>
        <v>0</v>
      </c>
      <c r="AE23" s="160">
        <f>SUMIFS(作業日報!$C:$C,作業日報!$B:$B,$A23,作業日報!$E:$E,"○",作業日報!$A:$A,参加者名簿!AE$1)+SUMIFS(作業日報!$G:$G,作業日報!$F:$F,$A23,作業日報!$I:$I,"○",作業日報!$A:$A,参加者名簿!AE$1)</f>
        <v>0</v>
      </c>
      <c r="AF23" s="160">
        <f>SUMIFS(作業日報!$C:$C,作業日報!$B:$B,$A23,作業日報!$E:$E,"○",作業日報!$A:$A,参加者名簿!AF$1)+SUMIFS(作業日報!$G:$G,作業日報!$F:$F,$A23,作業日報!$I:$I,"○",作業日報!$A:$A,参加者名簿!AF$1)</f>
        <v>0</v>
      </c>
      <c r="AG23" s="160">
        <f>SUMIFS(作業日報!$C:$C,作業日報!$B:$B,$A23,作業日報!$E:$E,"○",作業日報!$A:$A,参加者名簿!AG$1)+SUMIFS(作業日報!$G:$G,作業日報!$F:$F,$A23,作業日報!$I:$I,"○",作業日報!$A:$A,参加者名簿!AG$1)</f>
        <v>0</v>
      </c>
      <c r="AH23" s="160">
        <f>SUMIFS(作業日報!$C:$C,作業日報!$B:$B,$A23,作業日報!$E:$E,"○",作業日報!$A:$A,参加者名簿!AH$1)+SUMIFS(作業日報!$G:$G,作業日報!$F:$F,$A23,作業日報!$I:$I,"○",作業日報!$A:$A,参加者名簿!AH$1)</f>
        <v>0</v>
      </c>
      <c r="AI23" s="160">
        <f>SUMIFS(作業日報!$C:$C,作業日報!$B:$B,$A23,作業日報!$E:$E,"○",作業日報!$A:$A,参加者名簿!AI$1)+SUMIFS(作業日報!$G:$G,作業日報!$F:$F,$A23,作業日報!$I:$I,"○",作業日報!$A:$A,参加者名簿!AI$1)</f>
        <v>0</v>
      </c>
      <c r="AJ23" s="160">
        <f>SUMIFS(作業日報!$C:$C,作業日報!$B:$B,$A23,作業日報!$E:$E,"○",作業日報!$A:$A,参加者名簿!AJ$1)+SUMIFS(作業日報!$G:$G,作業日報!$F:$F,$A23,作業日報!$I:$I,"○",作業日報!$A:$A,参加者名簿!AJ$1)</f>
        <v>0</v>
      </c>
      <c r="AK23" s="160">
        <f>SUMIFS(作業日報!$C:$C,作業日報!$B:$B,$A23,作業日報!$E:$E,"○",作業日報!$A:$A,参加者名簿!AK$1)+SUMIFS(作業日報!$G:$G,作業日報!$F:$F,$A23,作業日報!$I:$I,"○",作業日報!$A:$A,参加者名簿!AK$1)</f>
        <v>0</v>
      </c>
      <c r="AL23" s="160">
        <f>SUMIFS(作業日報!$C:$C,作業日報!$B:$B,$A23,作業日報!$E:$E,"○",作業日報!$A:$A,参加者名簿!AL$1)+SUMIFS(作業日報!$G:$G,作業日報!$F:$F,$A23,作業日報!$I:$I,"○",作業日報!$A:$A,参加者名簿!AL$1)</f>
        <v>0</v>
      </c>
      <c r="AM23" s="160">
        <f>SUMIFS(作業日報!$C:$C,作業日報!$B:$B,$A23,作業日報!$E:$E,"○",作業日報!$A:$A,参加者名簿!AM$1)+SUMIFS(作業日報!$G:$G,作業日報!$F:$F,$A23,作業日報!$I:$I,"○",作業日報!$A:$A,参加者名簿!AM$1)</f>
        <v>0</v>
      </c>
      <c r="AN23" s="160">
        <f>SUMIFS(作業日報!$C:$C,作業日報!$B:$B,$A23,作業日報!$E:$E,"○",作業日報!$A:$A,参加者名簿!AN$1)+SUMIFS(作業日報!$G:$G,作業日報!$F:$F,$A23,作業日報!$I:$I,"○",作業日報!$A:$A,参加者名簿!AN$1)</f>
        <v>0</v>
      </c>
      <c r="AO23" s="160">
        <f>SUMIFS(作業日報!$C:$C,作業日報!$B:$B,$A23,作業日報!$E:$E,"○",作業日報!$A:$A,参加者名簿!AO$1)+SUMIFS(作業日報!$G:$G,作業日報!$F:$F,$A23,作業日報!$I:$I,"○",作業日報!$A:$A,参加者名簿!AO$1)</f>
        <v>0</v>
      </c>
      <c r="AP23" s="160">
        <f>SUMIFS(作業日報!$C:$C,作業日報!$B:$B,$A23,作業日報!$E:$E,"○",作業日報!$A:$A,参加者名簿!AP$1)+SUMIFS(作業日報!$G:$G,作業日報!$F:$F,$A23,作業日報!$I:$I,"○",作業日報!$A:$A,参加者名簿!AP$1)</f>
        <v>0</v>
      </c>
      <c r="AQ23" s="160">
        <f>SUMIFS(作業日報!$C:$C,作業日報!$B:$B,$A23,作業日報!$E:$E,"○",作業日報!$A:$A,参加者名簿!AQ$1)+SUMIFS(作業日報!$G:$G,作業日報!$F:$F,$A23,作業日報!$I:$I,"○",作業日報!$A:$A,参加者名簿!AQ$1)</f>
        <v>0</v>
      </c>
      <c r="AR23" s="160">
        <f>SUMIFS(作業日報!$C:$C,作業日報!$B:$B,$A23,作業日報!$E:$E,"○",作業日報!$A:$A,参加者名簿!AR$1)+SUMIFS(作業日報!$G:$G,作業日報!$F:$F,$A23,作業日報!$I:$I,"○",作業日報!$A:$A,参加者名簿!AR$1)</f>
        <v>0</v>
      </c>
      <c r="AS23" s="160">
        <f>SUMIFS(作業日報!$C:$C,作業日報!$B:$B,$A23,作業日報!$E:$E,"○",作業日報!$A:$A,参加者名簿!AS$1)+SUMIFS(作業日報!$G:$G,作業日報!$F:$F,$A23,作業日報!$I:$I,"○",作業日報!$A:$A,参加者名簿!AS$1)</f>
        <v>0</v>
      </c>
      <c r="AT23" s="160">
        <f>SUMIFS(作業日報!$C:$C,作業日報!$B:$B,$A23,作業日報!$E:$E,"○",作業日報!$A:$A,参加者名簿!AT$1)+SUMIFS(作業日報!$G:$G,作業日報!$F:$F,$A23,作業日報!$I:$I,"○",作業日報!$A:$A,参加者名簿!AT$1)</f>
        <v>0</v>
      </c>
      <c r="AU23" s="160">
        <f>SUMIFS(作業日報!$C:$C,作業日報!$B:$B,$A23,作業日報!$E:$E,"○",作業日報!$A:$A,参加者名簿!AU$1)+SUMIFS(作業日報!$G:$G,作業日報!$F:$F,$A23,作業日報!$I:$I,"○",作業日報!$A:$A,参加者名簿!AU$1)</f>
        <v>0</v>
      </c>
      <c r="AV23" s="160">
        <f>SUMIFS(作業日報!$C:$C,作業日報!$B:$B,$A23,作業日報!$E:$E,"○",作業日報!$A:$A,参加者名簿!AV$1)+SUMIFS(作業日報!$G:$G,作業日報!$F:$F,$A23,作業日報!$I:$I,"○",作業日報!$A:$A,参加者名簿!AV$1)</f>
        <v>0</v>
      </c>
      <c r="AW23" s="160">
        <f>SUMIFS(作業日報!$C:$C,作業日報!$B:$B,$A23,作業日報!$E:$E,"○",作業日報!$A:$A,参加者名簿!AW$1)+SUMIFS(作業日報!$G:$G,作業日報!$F:$F,$A23,作業日報!$I:$I,"○",作業日報!$A:$A,参加者名簿!AW$1)</f>
        <v>0</v>
      </c>
      <c r="AX23" s="160">
        <f>SUMIFS(作業日報!$C:$C,作業日報!$B:$B,$A23,作業日報!$E:$E,"○",作業日報!$A:$A,参加者名簿!AX$1)+SUMIFS(作業日報!$G:$G,作業日報!$F:$F,$A23,作業日報!$I:$I,"○",作業日報!$A:$A,参加者名簿!AX$1)</f>
        <v>0</v>
      </c>
      <c r="AY23" s="160">
        <f>SUMIFS(作業日報!$C:$C,作業日報!$B:$B,$A23,作業日報!$E:$E,"○",作業日報!$A:$A,参加者名簿!AY$1)+SUMIFS(作業日報!$G:$G,作業日報!$F:$F,$A23,作業日報!$I:$I,"○",作業日報!$A:$A,参加者名簿!AY$1)</f>
        <v>0</v>
      </c>
      <c r="AZ23" s="160">
        <f>SUMIFS(作業日報!$C:$C,作業日報!$B:$B,$A23,作業日報!$E:$E,"○",作業日報!$A:$A,参加者名簿!AZ$1)+SUMIFS(作業日報!$G:$G,作業日報!$F:$F,$A23,作業日報!$I:$I,"○",作業日報!$A:$A,参加者名簿!AZ$1)</f>
        <v>0</v>
      </c>
      <c r="BA23" s="160">
        <f>SUMIFS(作業日報!$C:$C,作業日報!$B:$B,$A23,作業日報!$E:$E,"○",作業日報!$A:$A,参加者名簿!BA$1)+SUMIFS(作業日報!$G:$G,作業日報!$F:$F,$A23,作業日報!$I:$I,"○",作業日報!$A:$A,参加者名簿!BA$1)</f>
        <v>0</v>
      </c>
      <c r="BB23" s="160">
        <f>SUMIFS(作業日報!$C:$C,作業日報!$B:$B,$A23,作業日報!$E:$E,"○",作業日報!$A:$A,参加者名簿!BB$1)+SUMIFS(作業日報!$G:$G,作業日報!$F:$F,$A23,作業日報!$I:$I,"○",作業日報!$A:$A,参加者名簿!BB$1)</f>
        <v>0</v>
      </c>
      <c r="BC23" s="160">
        <f>SUMIFS(作業日報!$C:$C,作業日報!$B:$B,$A23,作業日報!$E:$E,"○",作業日報!$A:$A,参加者名簿!BC$1)+SUMIFS(作業日報!$G:$G,作業日報!$F:$F,$A23,作業日報!$I:$I,"○",作業日報!$A:$A,参加者名簿!BC$1)</f>
        <v>0</v>
      </c>
      <c r="BD23" s="160">
        <f>SUMIFS(作業日報!$C:$C,作業日報!$B:$B,$A23,作業日報!$E:$E,"○",作業日報!$A:$A,参加者名簿!BD$1)+SUMIFS(作業日報!$G:$G,作業日報!$F:$F,$A23,作業日報!$I:$I,"○",作業日報!$A:$A,参加者名簿!BD$1)</f>
        <v>0</v>
      </c>
      <c r="BE23" s="160">
        <f>SUMIFS(作業日報!$C:$C,作業日報!$B:$B,$A23,作業日報!$E:$E,"○",作業日報!$A:$A,参加者名簿!BE$1)+SUMIFS(作業日報!$G:$G,作業日報!$F:$F,$A23,作業日報!$I:$I,"○",作業日報!$A:$A,参加者名簿!BE$1)</f>
        <v>0</v>
      </c>
      <c r="BF23" s="160">
        <f>SUMIFS(作業日報!$C:$C,作業日報!$B:$B,$A23,作業日報!$E:$E,"○",作業日報!$A:$A,参加者名簿!BF$1)+SUMIFS(作業日報!$G:$G,作業日報!$F:$F,$A23,作業日報!$I:$I,"○",作業日報!$A:$A,参加者名簿!BF$1)</f>
        <v>0</v>
      </c>
      <c r="BG23" s="160">
        <f>SUMIFS(作業日報!$C:$C,作業日報!$B:$B,$A23,作業日報!$E:$E,"○",作業日報!$A:$A,参加者名簿!BG$1)+SUMIFS(作業日報!$G:$G,作業日報!$F:$F,$A23,作業日報!$I:$I,"○",作業日報!$A:$A,参加者名簿!BG$1)</f>
        <v>0</v>
      </c>
      <c r="BH23" s="160">
        <f>SUMIFS(作業日報!$C:$C,作業日報!$B:$B,$A23,作業日報!$E:$E,"○",作業日報!$A:$A,参加者名簿!BH$1)+SUMIFS(作業日報!$G:$G,作業日報!$F:$F,$A23,作業日報!$I:$I,"○",作業日報!$A:$A,参加者名簿!BH$1)</f>
        <v>0</v>
      </c>
      <c r="BI23" s="160">
        <f>SUMIFS(作業日報!$C:$C,作業日報!$B:$B,$A23,作業日報!$E:$E,"○",作業日報!$A:$A,参加者名簿!BI$1)+SUMIFS(作業日報!$G:$G,作業日報!$F:$F,$A23,作業日報!$I:$I,"○",作業日報!$A:$A,参加者名簿!BI$1)</f>
        <v>0</v>
      </c>
      <c r="BJ23" s="160">
        <f>SUMIFS(作業日報!$C:$C,作業日報!$B:$B,$A23,作業日報!$E:$E,"○",作業日報!$A:$A,参加者名簿!BJ$1)+SUMIFS(作業日報!$G:$G,作業日報!$F:$F,$A23,作業日報!$I:$I,"○",作業日報!$A:$A,参加者名簿!BJ$1)</f>
        <v>0</v>
      </c>
      <c r="BK23" s="160">
        <f>SUMIFS(作業日報!$C:$C,作業日報!$B:$B,$A23,作業日報!$E:$E,"○",作業日報!$A:$A,参加者名簿!BK$1)+SUMIFS(作業日報!$G:$G,作業日報!$F:$F,$A23,作業日報!$I:$I,"○",作業日報!$A:$A,参加者名簿!BK$1)</f>
        <v>0</v>
      </c>
      <c r="BL23" s="160">
        <f>SUMIFS(作業日報!$C:$C,作業日報!$B:$B,$A23,作業日報!$E:$E,"○",作業日報!$A:$A,参加者名簿!BL$1)+SUMIFS(作業日報!$G:$G,作業日報!$F:$F,$A23,作業日報!$I:$I,"○",作業日報!$A:$A,参加者名簿!BL$1)</f>
        <v>0</v>
      </c>
    </row>
    <row r="24" spans="1:64">
      <c r="A24" s="176"/>
      <c r="B24" s="177"/>
      <c r="C24" s="178"/>
      <c r="D24" s="120">
        <f t="shared" si="0"/>
        <v>0</v>
      </c>
      <c r="E24" s="159">
        <f>SUMIFS(作業日報!$C:$C,作業日報!$B:$B,$A24,作業日報!$E:$E,"○",作業日報!$A:$A,参加者名簿!E$1)+SUMIFS(作業日報!$G:$G,作業日報!$F:$F,$A24,作業日報!$I:$I,"○",作業日報!$A:$A,参加者名簿!E$1)</f>
        <v>0</v>
      </c>
      <c r="F24" s="160">
        <f>SUMIFS(作業日報!$C:$C,作業日報!$B:$B,$A24,作業日報!$E:$E,"○",作業日報!$A:$A,参加者名簿!F$1)+SUMIFS(作業日報!$G:$G,作業日報!$F:$F,$A24,作業日報!$I:$I,"○",作業日報!$A:$A,参加者名簿!F$1)</f>
        <v>0</v>
      </c>
      <c r="G24" s="160">
        <f>SUMIFS(作業日報!$C:$C,作業日報!$B:$B,$A24,作業日報!$E:$E,"○",作業日報!$A:$A,参加者名簿!G$1)+SUMIFS(作業日報!$G:$G,作業日報!$F:$F,$A24,作業日報!$I:$I,"○",作業日報!$A:$A,参加者名簿!G$1)</f>
        <v>0</v>
      </c>
      <c r="H24" s="160">
        <f>SUMIFS(作業日報!$C:$C,作業日報!$B:$B,$A24,作業日報!$E:$E,"○",作業日報!$A:$A,参加者名簿!H$1)+SUMIFS(作業日報!$G:$G,作業日報!$F:$F,$A24,作業日報!$I:$I,"○",作業日報!$A:$A,参加者名簿!H$1)</f>
        <v>0</v>
      </c>
      <c r="I24" s="160">
        <f>SUMIFS(作業日報!$C:$C,作業日報!$B:$B,$A24,作業日報!$E:$E,"○",作業日報!$A:$A,参加者名簿!I$1)+SUMIFS(作業日報!$G:$G,作業日報!$F:$F,$A24,作業日報!$I:$I,"○",作業日報!$A:$A,参加者名簿!I$1)</f>
        <v>0</v>
      </c>
      <c r="J24" s="160">
        <f>SUMIFS(作業日報!$C:$C,作業日報!$B:$B,$A24,作業日報!$E:$E,"○",作業日報!$A:$A,参加者名簿!J$1)+SUMIFS(作業日報!$G:$G,作業日報!$F:$F,$A24,作業日報!$I:$I,"○",作業日報!$A:$A,参加者名簿!J$1)</f>
        <v>0</v>
      </c>
      <c r="K24" s="160">
        <f>SUMIFS(作業日報!$C:$C,作業日報!$B:$B,$A24,作業日報!$E:$E,"○",作業日報!$A:$A,参加者名簿!K$1)+SUMIFS(作業日報!$G:$G,作業日報!$F:$F,$A24,作業日報!$I:$I,"○",作業日報!$A:$A,参加者名簿!K$1)</f>
        <v>0</v>
      </c>
      <c r="L24" s="160">
        <f>SUMIFS(作業日報!$C:$C,作業日報!$B:$B,$A24,作業日報!$E:$E,"○",作業日報!$A:$A,参加者名簿!L$1)+SUMIFS(作業日報!$G:$G,作業日報!$F:$F,$A24,作業日報!$I:$I,"○",作業日報!$A:$A,参加者名簿!L$1)</f>
        <v>0</v>
      </c>
      <c r="M24" s="160">
        <f>SUMIFS(作業日報!$C:$C,作業日報!$B:$B,$A24,作業日報!$E:$E,"○",作業日報!$A:$A,参加者名簿!M$1)+SUMIFS(作業日報!$G:$G,作業日報!$F:$F,$A24,作業日報!$I:$I,"○",作業日報!$A:$A,参加者名簿!M$1)</f>
        <v>0</v>
      </c>
      <c r="N24" s="160">
        <f>SUMIFS(作業日報!$C:$C,作業日報!$B:$B,$A24,作業日報!$E:$E,"○",作業日報!$A:$A,参加者名簿!N$1)+SUMIFS(作業日報!$G:$G,作業日報!$F:$F,$A24,作業日報!$I:$I,"○",作業日報!$A:$A,参加者名簿!N$1)</f>
        <v>0</v>
      </c>
      <c r="O24" s="160">
        <f>SUMIFS(作業日報!$C:$C,作業日報!$B:$B,$A24,作業日報!$E:$E,"○",作業日報!$A:$A,参加者名簿!O$1)+SUMIFS(作業日報!$G:$G,作業日報!$F:$F,$A24,作業日報!$I:$I,"○",作業日報!$A:$A,参加者名簿!O$1)</f>
        <v>0</v>
      </c>
      <c r="P24" s="160">
        <f>SUMIFS(作業日報!$C:$C,作業日報!$B:$B,$A24,作業日報!$E:$E,"○",作業日報!$A:$A,参加者名簿!P$1)+SUMIFS(作業日報!$G:$G,作業日報!$F:$F,$A24,作業日報!$I:$I,"○",作業日報!$A:$A,参加者名簿!P$1)</f>
        <v>0</v>
      </c>
      <c r="Q24" s="160">
        <f>SUMIFS(作業日報!$C:$C,作業日報!$B:$B,$A24,作業日報!$E:$E,"○",作業日報!$A:$A,参加者名簿!Q$1)+SUMIFS(作業日報!$G:$G,作業日報!$F:$F,$A24,作業日報!$I:$I,"○",作業日報!$A:$A,参加者名簿!Q$1)</f>
        <v>0</v>
      </c>
      <c r="R24" s="160">
        <f>SUMIFS(作業日報!$C:$C,作業日報!$B:$B,$A24,作業日報!$E:$E,"○",作業日報!$A:$A,参加者名簿!R$1)+SUMIFS(作業日報!$G:$G,作業日報!$F:$F,$A24,作業日報!$I:$I,"○",作業日報!$A:$A,参加者名簿!R$1)</f>
        <v>0</v>
      </c>
      <c r="S24" s="160">
        <f>SUMIFS(作業日報!$C:$C,作業日報!$B:$B,$A24,作業日報!$E:$E,"○",作業日報!$A:$A,参加者名簿!S$1)+SUMIFS(作業日報!$G:$G,作業日報!$F:$F,$A24,作業日報!$I:$I,"○",作業日報!$A:$A,参加者名簿!S$1)</f>
        <v>0</v>
      </c>
      <c r="T24" s="160">
        <f>SUMIFS(作業日報!$C:$C,作業日報!$B:$B,$A24,作業日報!$E:$E,"○",作業日報!$A:$A,参加者名簿!T$1)+SUMIFS(作業日報!$G:$G,作業日報!$F:$F,$A24,作業日報!$I:$I,"○",作業日報!$A:$A,参加者名簿!T$1)</f>
        <v>0</v>
      </c>
      <c r="U24" s="160">
        <f>SUMIFS(作業日報!$C:$C,作業日報!$B:$B,$A24,作業日報!$E:$E,"○",作業日報!$A:$A,参加者名簿!U$1)+SUMIFS(作業日報!$G:$G,作業日報!$F:$F,$A24,作業日報!$I:$I,"○",作業日報!$A:$A,参加者名簿!U$1)</f>
        <v>0</v>
      </c>
      <c r="V24" s="160">
        <f>SUMIFS(作業日報!$C:$C,作業日報!$B:$B,$A24,作業日報!$E:$E,"○",作業日報!$A:$A,参加者名簿!V$1)+SUMIFS(作業日報!$G:$G,作業日報!$F:$F,$A24,作業日報!$I:$I,"○",作業日報!$A:$A,参加者名簿!V$1)</f>
        <v>0</v>
      </c>
      <c r="W24" s="160">
        <f>SUMIFS(作業日報!$C:$C,作業日報!$B:$B,$A24,作業日報!$E:$E,"○",作業日報!$A:$A,参加者名簿!W$1)+SUMIFS(作業日報!$G:$G,作業日報!$F:$F,$A24,作業日報!$I:$I,"○",作業日報!$A:$A,参加者名簿!W$1)</f>
        <v>0</v>
      </c>
      <c r="X24" s="160">
        <f>SUMIFS(作業日報!$C:$C,作業日報!$B:$B,$A24,作業日報!$E:$E,"○",作業日報!$A:$A,参加者名簿!X$1)+SUMIFS(作業日報!$G:$G,作業日報!$F:$F,$A24,作業日報!$I:$I,"○",作業日報!$A:$A,参加者名簿!X$1)</f>
        <v>0</v>
      </c>
      <c r="Y24" s="160">
        <f>SUMIFS(作業日報!$C:$C,作業日報!$B:$B,$A24,作業日報!$E:$E,"○",作業日報!$A:$A,参加者名簿!Y$1)+SUMIFS(作業日報!$G:$G,作業日報!$F:$F,$A24,作業日報!$I:$I,"○",作業日報!$A:$A,参加者名簿!Y$1)</f>
        <v>0</v>
      </c>
      <c r="Z24" s="160">
        <f>SUMIFS(作業日報!$C:$C,作業日報!$B:$B,$A24,作業日報!$E:$E,"○",作業日報!$A:$A,参加者名簿!Z$1)+SUMIFS(作業日報!$G:$G,作業日報!$F:$F,$A24,作業日報!$I:$I,"○",作業日報!$A:$A,参加者名簿!Z$1)</f>
        <v>0</v>
      </c>
      <c r="AA24" s="160">
        <f>SUMIFS(作業日報!$C:$C,作業日報!$B:$B,$A24,作業日報!$E:$E,"○",作業日報!$A:$A,参加者名簿!AA$1)+SUMIFS(作業日報!$G:$G,作業日報!$F:$F,$A24,作業日報!$I:$I,"○",作業日報!$A:$A,参加者名簿!AA$1)</f>
        <v>0</v>
      </c>
      <c r="AB24" s="160">
        <f>SUMIFS(作業日報!$C:$C,作業日報!$B:$B,$A24,作業日報!$E:$E,"○",作業日報!$A:$A,参加者名簿!AB$1)+SUMIFS(作業日報!$G:$G,作業日報!$F:$F,$A24,作業日報!$I:$I,"○",作業日報!$A:$A,参加者名簿!AB$1)</f>
        <v>0</v>
      </c>
      <c r="AC24" s="160">
        <f>SUMIFS(作業日報!$C:$C,作業日報!$B:$B,$A24,作業日報!$E:$E,"○",作業日報!$A:$A,参加者名簿!AC$1)+SUMIFS(作業日報!$G:$G,作業日報!$F:$F,$A24,作業日報!$I:$I,"○",作業日報!$A:$A,参加者名簿!AC$1)</f>
        <v>0</v>
      </c>
      <c r="AD24" s="160">
        <f>SUMIFS(作業日報!$C:$C,作業日報!$B:$B,$A24,作業日報!$E:$E,"○",作業日報!$A:$A,参加者名簿!AD$1)+SUMIFS(作業日報!$G:$G,作業日報!$F:$F,$A24,作業日報!$I:$I,"○",作業日報!$A:$A,参加者名簿!AD$1)</f>
        <v>0</v>
      </c>
      <c r="AE24" s="160">
        <f>SUMIFS(作業日報!$C:$C,作業日報!$B:$B,$A24,作業日報!$E:$E,"○",作業日報!$A:$A,参加者名簿!AE$1)+SUMIFS(作業日報!$G:$G,作業日報!$F:$F,$A24,作業日報!$I:$I,"○",作業日報!$A:$A,参加者名簿!AE$1)</f>
        <v>0</v>
      </c>
      <c r="AF24" s="160">
        <f>SUMIFS(作業日報!$C:$C,作業日報!$B:$B,$A24,作業日報!$E:$E,"○",作業日報!$A:$A,参加者名簿!AF$1)+SUMIFS(作業日報!$G:$G,作業日報!$F:$F,$A24,作業日報!$I:$I,"○",作業日報!$A:$A,参加者名簿!AF$1)</f>
        <v>0</v>
      </c>
      <c r="AG24" s="160">
        <f>SUMIFS(作業日報!$C:$C,作業日報!$B:$B,$A24,作業日報!$E:$E,"○",作業日報!$A:$A,参加者名簿!AG$1)+SUMIFS(作業日報!$G:$G,作業日報!$F:$F,$A24,作業日報!$I:$I,"○",作業日報!$A:$A,参加者名簿!AG$1)</f>
        <v>0</v>
      </c>
      <c r="AH24" s="160">
        <f>SUMIFS(作業日報!$C:$C,作業日報!$B:$B,$A24,作業日報!$E:$E,"○",作業日報!$A:$A,参加者名簿!AH$1)+SUMIFS(作業日報!$G:$G,作業日報!$F:$F,$A24,作業日報!$I:$I,"○",作業日報!$A:$A,参加者名簿!AH$1)</f>
        <v>0</v>
      </c>
      <c r="AI24" s="160">
        <f>SUMIFS(作業日報!$C:$C,作業日報!$B:$B,$A24,作業日報!$E:$E,"○",作業日報!$A:$A,参加者名簿!AI$1)+SUMIFS(作業日報!$G:$G,作業日報!$F:$F,$A24,作業日報!$I:$I,"○",作業日報!$A:$A,参加者名簿!AI$1)</f>
        <v>0</v>
      </c>
      <c r="AJ24" s="160">
        <f>SUMIFS(作業日報!$C:$C,作業日報!$B:$B,$A24,作業日報!$E:$E,"○",作業日報!$A:$A,参加者名簿!AJ$1)+SUMIFS(作業日報!$G:$G,作業日報!$F:$F,$A24,作業日報!$I:$I,"○",作業日報!$A:$A,参加者名簿!AJ$1)</f>
        <v>0</v>
      </c>
      <c r="AK24" s="160">
        <f>SUMIFS(作業日報!$C:$C,作業日報!$B:$B,$A24,作業日報!$E:$E,"○",作業日報!$A:$A,参加者名簿!AK$1)+SUMIFS(作業日報!$G:$G,作業日報!$F:$F,$A24,作業日報!$I:$I,"○",作業日報!$A:$A,参加者名簿!AK$1)</f>
        <v>0</v>
      </c>
      <c r="AL24" s="160">
        <f>SUMIFS(作業日報!$C:$C,作業日報!$B:$B,$A24,作業日報!$E:$E,"○",作業日報!$A:$A,参加者名簿!AL$1)+SUMIFS(作業日報!$G:$G,作業日報!$F:$F,$A24,作業日報!$I:$I,"○",作業日報!$A:$A,参加者名簿!AL$1)</f>
        <v>0</v>
      </c>
      <c r="AM24" s="160">
        <f>SUMIFS(作業日報!$C:$C,作業日報!$B:$B,$A24,作業日報!$E:$E,"○",作業日報!$A:$A,参加者名簿!AM$1)+SUMIFS(作業日報!$G:$G,作業日報!$F:$F,$A24,作業日報!$I:$I,"○",作業日報!$A:$A,参加者名簿!AM$1)</f>
        <v>0</v>
      </c>
      <c r="AN24" s="160">
        <f>SUMIFS(作業日報!$C:$C,作業日報!$B:$B,$A24,作業日報!$E:$E,"○",作業日報!$A:$A,参加者名簿!AN$1)+SUMIFS(作業日報!$G:$G,作業日報!$F:$F,$A24,作業日報!$I:$I,"○",作業日報!$A:$A,参加者名簿!AN$1)</f>
        <v>0</v>
      </c>
      <c r="AO24" s="160">
        <f>SUMIFS(作業日報!$C:$C,作業日報!$B:$B,$A24,作業日報!$E:$E,"○",作業日報!$A:$A,参加者名簿!AO$1)+SUMIFS(作業日報!$G:$G,作業日報!$F:$F,$A24,作業日報!$I:$I,"○",作業日報!$A:$A,参加者名簿!AO$1)</f>
        <v>0</v>
      </c>
      <c r="AP24" s="160">
        <f>SUMIFS(作業日報!$C:$C,作業日報!$B:$B,$A24,作業日報!$E:$E,"○",作業日報!$A:$A,参加者名簿!AP$1)+SUMIFS(作業日報!$G:$G,作業日報!$F:$F,$A24,作業日報!$I:$I,"○",作業日報!$A:$A,参加者名簿!AP$1)</f>
        <v>0</v>
      </c>
      <c r="AQ24" s="160">
        <f>SUMIFS(作業日報!$C:$C,作業日報!$B:$B,$A24,作業日報!$E:$E,"○",作業日報!$A:$A,参加者名簿!AQ$1)+SUMIFS(作業日報!$G:$G,作業日報!$F:$F,$A24,作業日報!$I:$I,"○",作業日報!$A:$A,参加者名簿!AQ$1)</f>
        <v>0</v>
      </c>
      <c r="AR24" s="160">
        <f>SUMIFS(作業日報!$C:$C,作業日報!$B:$B,$A24,作業日報!$E:$E,"○",作業日報!$A:$A,参加者名簿!AR$1)+SUMIFS(作業日報!$G:$G,作業日報!$F:$F,$A24,作業日報!$I:$I,"○",作業日報!$A:$A,参加者名簿!AR$1)</f>
        <v>0</v>
      </c>
      <c r="AS24" s="160">
        <f>SUMIFS(作業日報!$C:$C,作業日報!$B:$B,$A24,作業日報!$E:$E,"○",作業日報!$A:$A,参加者名簿!AS$1)+SUMIFS(作業日報!$G:$G,作業日報!$F:$F,$A24,作業日報!$I:$I,"○",作業日報!$A:$A,参加者名簿!AS$1)</f>
        <v>0</v>
      </c>
      <c r="AT24" s="160">
        <f>SUMIFS(作業日報!$C:$C,作業日報!$B:$B,$A24,作業日報!$E:$E,"○",作業日報!$A:$A,参加者名簿!AT$1)+SUMIFS(作業日報!$G:$G,作業日報!$F:$F,$A24,作業日報!$I:$I,"○",作業日報!$A:$A,参加者名簿!AT$1)</f>
        <v>0</v>
      </c>
      <c r="AU24" s="160">
        <f>SUMIFS(作業日報!$C:$C,作業日報!$B:$B,$A24,作業日報!$E:$E,"○",作業日報!$A:$A,参加者名簿!AU$1)+SUMIFS(作業日報!$G:$G,作業日報!$F:$F,$A24,作業日報!$I:$I,"○",作業日報!$A:$A,参加者名簿!AU$1)</f>
        <v>0</v>
      </c>
      <c r="AV24" s="160">
        <f>SUMIFS(作業日報!$C:$C,作業日報!$B:$B,$A24,作業日報!$E:$E,"○",作業日報!$A:$A,参加者名簿!AV$1)+SUMIFS(作業日報!$G:$G,作業日報!$F:$F,$A24,作業日報!$I:$I,"○",作業日報!$A:$A,参加者名簿!AV$1)</f>
        <v>0</v>
      </c>
      <c r="AW24" s="160">
        <f>SUMIFS(作業日報!$C:$C,作業日報!$B:$B,$A24,作業日報!$E:$E,"○",作業日報!$A:$A,参加者名簿!AW$1)+SUMIFS(作業日報!$G:$G,作業日報!$F:$F,$A24,作業日報!$I:$I,"○",作業日報!$A:$A,参加者名簿!AW$1)</f>
        <v>0</v>
      </c>
      <c r="AX24" s="160">
        <f>SUMIFS(作業日報!$C:$C,作業日報!$B:$B,$A24,作業日報!$E:$E,"○",作業日報!$A:$A,参加者名簿!AX$1)+SUMIFS(作業日報!$G:$G,作業日報!$F:$F,$A24,作業日報!$I:$I,"○",作業日報!$A:$A,参加者名簿!AX$1)</f>
        <v>0</v>
      </c>
      <c r="AY24" s="160">
        <f>SUMIFS(作業日報!$C:$C,作業日報!$B:$B,$A24,作業日報!$E:$E,"○",作業日報!$A:$A,参加者名簿!AY$1)+SUMIFS(作業日報!$G:$G,作業日報!$F:$F,$A24,作業日報!$I:$I,"○",作業日報!$A:$A,参加者名簿!AY$1)</f>
        <v>0</v>
      </c>
      <c r="AZ24" s="160">
        <f>SUMIFS(作業日報!$C:$C,作業日報!$B:$B,$A24,作業日報!$E:$E,"○",作業日報!$A:$A,参加者名簿!AZ$1)+SUMIFS(作業日報!$G:$G,作業日報!$F:$F,$A24,作業日報!$I:$I,"○",作業日報!$A:$A,参加者名簿!AZ$1)</f>
        <v>0</v>
      </c>
      <c r="BA24" s="160">
        <f>SUMIFS(作業日報!$C:$C,作業日報!$B:$B,$A24,作業日報!$E:$E,"○",作業日報!$A:$A,参加者名簿!BA$1)+SUMIFS(作業日報!$G:$G,作業日報!$F:$F,$A24,作業日報!$I:$I,"○",作業日報!$A:$A,参加者名簿!BA$1)</f>
        <v>0</v>
      </c>
      <c r="BB24" s="160">
        <f>SUMIFS(作業日報!$C:$C,作業日報!$B:$B,$A24,作業日報!$E:$E,"○",作業日報!$A:$A,参加者名簿!BB$1)+SUMIFS(作業日報!$G:$G,作業日報!$F:$F,$A24,作業日報!$I:$I,"○",作業日報!$A:$A,参加者名簿!BB$1)</f>
        <v>0</v>
      </c>
      <c r="BC24" s="160">
        <f>SUMIFS(作業日報!$C:$C,作業日報!$B:$B,$A24,作業日報!$E:$E,"○",作業日報!$A:$A,参加者名簿!BC$1)+SUMIFS(作業日報!$G:$G,作業日報!$F:$F,$A24,作業日報!$I:$I,"○",作業日報!$A:$A,参加者名簿!BC$1)</f>
        <v>0</v>
      </c>
      <c r="BD24" s="160">
        <f>SUMIFS(作業日報!$C:$C,作業日報!$B:$B,$A24,作業日報!$E:$E,"○",作業日報!$A:$A,参加者名簿!BD$1)+SUMIFS(作業日報!$G:$G,作業日報!$F:$F,$A24,作業日報!$I:$I,"○",作業日報!$A:$A,参加者名簿!BD$1)</f>
        <v>0</v>
      </c>
      <c r="BE24" s="160">
        <f>SUMIFS(作業日報!$C:$C,作業日報!$B:$B,$A24,作業日報!$E:$E,"○",作業日報!$A:$A,参加者名簿!BE$1)+SUMIFS(作業日報!$G:$G,作業日報!$F:$F,$A24,作業日報!$I:$I,"○",作業日報!$A:$A,参加者名簿!BE$1)</f>
        <v>0</v>
      </c>
      <c r="BF24" s="160">
        <f>SUMIFS(作業日報!$C:$C,作業日報!$B:$B,$A24,作業日報!$E:$E,"○",作業日報!$A:$A,参加者名簿!BF$1)+SUMIFS(作業日報!$G:$G,作業日報!$F:$F,$A24,作業日報!$I:$I,"○",作業日報!$A:$A,参加者名簿!BF$1)</f>
        <v>0</v>
      </c>
      <c r="BG24" s="160">
        <f>SUMIFS(作業日報!$C:$C,作業日報!$B:$B,$A24,作業日報!$E:$E,"○",作業日報!$A:$A,参加者名簿!BG$1)+SUMIFS(作業日報!$G:$G,作業日報!$F:$F,$A24,作業日報!$I:$I,"○",作業日報!$A:$A,参加者名簿!BG$1)</f>
        <v>0</v>
      </c>
      <c r="BH24" s="160">
        <f>SUMIFS(作業日報!$C:$C,作業日報!$B:$B,$A24,作業日報!$E:$E,"○",作業日報!$A:$A,参加者名簿!BH$1)+SUMIFS(作業日報!$G:$G,作業日報!$F:$F,$A24,作業日報!$I:$I,"○",作業日報!$A:$A,参加者名簿!BH$1)</f>
        <v>0</v>
      </c>
      <c r="BI24" s="160">
        <f>SUMIFS(作業日報!$C:$C,作業日報!$B:$B,$A24,作業日報!$E:$E,"○",作業日報!$A:$A,参加者名簿!BI$1)+SUMIFS(作業日報!$G:$G,作業日報!$F:$F,$A24,作業日報!$I:$I,"○",作業日報!$A:$A,参加者名簿!BI$1)</f>
        <v>0</v>
      </c>
      <c r="BJ24" s="160">
        <f>SUMIFS(作業日報!$C:$C,作業日報!$B:$B,$A24,作業日報!$E:$E,"○",作業日報!$A:$A,参加者名簿!BJ$1)+SUMIFS(作業日報!$G:$G,作業日報!$F:$F,$A24,作業日報!$I:$I,"○",作業日報!$A:$A,参加者名簿!BJ$1)</f>
        <v>0</v>
      </c>
      <c r="BK24" s="160">
        <f>SUMIFS(作業日報!$C:$C,作業日報!$B:$B,$A24,作業日報!$E:$E,"○",作業日報!$A:$A,参加者名簿!BK$1)+SUMIFS(作業日報!$G:$G,作業日報!$F:$F,$A24,作業日報!$I:$I,"○",作業日報!$A:$A,参加者名簿!BK$1)</f>
        <v>0</v>
      </c>
      <c r="BL24" s="160">
        <f>SUMIFS(作業日報!$C:$C,作業日報!$B:$B,$A24,作業日報!$E:$E,"○",作業日報!$A:$A,参加者名簿!BL$1)+SUMIFS(作業日報!$G:$G,作業日報!$F:$F,$A24,作業日報!$I:$I,"○",作業日報!$A:$A,参加者名簿!BL$1)</f>
        <v>0</v>
      </c>
    </row>
    <row r="25" spans="1:64">
      <c r="A25" s="173"/>
      <c r="B25" s="177"/>
      <c r="C25" s="178"/>
      <c r="D25" s="120">
        <f t="shared" si="0"/>
        <v>0</v>
      </c>
      <c r="E25" s="159">
        <f>SUMIFS(作業日報!$C:$C,作業日報!$B:$B,$A25,作業日報!$E:$E,"○",作業日報!$A:$A,参加者名簿!E$1)+SUMIFS(作業日報!$G:$G,作業日報!$F:$F,$A25,作業日報!$I:$I,"○",作業日報!$A:$A,参加者名簿!E$1)</f>
        <v>0</v>
      </c>
      <c r="F25" s="160">
        <f>SUMIFS(作業日報!$C:$C,作業日報!$B:$B,$A25,作業日報!$E:$E,"○",作業日報!$A:$A,参加者名簿!F$1)+SUMIFS(作業日報!$G:$G,作業日報!$F:$F,$A25,作業日報!$I:$I,"○",作業日報!$A:$A,参加者名簿!F$1)</f>
        <v>0</v>
      </c>
      <c r="G25" s="160">
        <f>SUMIFS(作業日報!$C:$C,作業日報!$B:$B,$A25,作業日報!$E:$E,"○",作業日報!$A:$A,参加者名簿!G$1)+SUMIFS(作業日報!$G:$G,作業日報!$F:$F,$A25,作業日報!$I:$I,"○",作業日報!$A:$A,参加者名簿!G$1)</f>
        <v>0</v>
      </c>
      <c r="H25" s="160">
        <f>SUMIFS(作業日報!$C:$C,作業日報!$B:$B,$A25,作業日報!$E:$E,"○",作業日報!$A:$A,参加者名簿!H$1)+SUMIFS(作業日報!$G:$G,作業日報!$F:$F,$A25,作業日報!$I:$I,"○",作業日報!$A:$A,参加者名簿!H$1)</f>
        <v>0</v>
      </c>
      <c r="I25" s="160">
        <f>SUMIFS(作業日報!$C:$C,作業日報!$B:$B,$A25,作業日報!$E:$E,"○",作業日報!$A:$A,参加者名簿!I$1)+SUMIFS(作業日報!$G:$G,作業日報!$F:$F,$A25,作業日報!$I:$I,"○",作業日報!$A:$A,参加者名簿!I$1)</f>
        <v>0</v>
      </c>
      <c r="J25" s="160">
        <f>SUMIFS(作業日報!$C:$C,作業日報!$B:$B,$A25,作業日報!$E:$E,"○",作業日報!$A:$A,参加者名簿!J$1)+SUMIFS(作業日報!$G:$G,作業日報!$F:$F,$A25,作業日報!$I:$I,"○",作業日報!$A:$A,参加者名簿!J$1)</f>
        <v>0</v>
      </c>
      <c r="K25" s="160">
        <f>SUMIFS(作業日報!$C:$C,作業日報!$B:$B,$A25,作業日報!$E:$E,"○",作業日報!$A:$A,参加者名簿!K$1)+SUMIFS(作業日報!$G:$G,作業日報!$F:$F,$A25,作業日報!$I:$I,"○",作業日報!$A:$A,参加者名簿!K$1)</f>
        <v>0</v>
      </c>
      <c r="L25" s="160">
        <f>SUMIFS(作業日報!$C:$C,作業日報!$B:$B,$A25,作業日報!$E:$E,"○",作業日報!$A:$A,参加者名簿!L$1)+SUMIFS(作業日報!$G:$G,作業日報!$F:$F,$A25,作業日報!$I:$I,"○",作業日報!$A:$A,参加者名簿!L$1)</f>
        <v>0</v>
      </c>
      <c r="M25" s="160">
        <f>SUMIFS(作業日報!$C:$C,作業日報!$B:$B,$A25,作業日報!$E:$E,"○",作業日報!$A:$A,参加者名簿!M$1)+SUMIFS(作業日報!$G:$G,作業日報!$F:$F,$A25,作業日報!$I:$I,"○",作業日報!$A:$A,参加者名簿!M$1)</f>
        <v>0</v>
      </c>
      <c r="N25" s="160">
        <f>SUMIFS(作業日報!$C:$C,作業日報!$B:$B,$A25,作業日報!$E:$E,"○",作業日報!$A:$A,参加者名簿!N$1)+SUMIFS(作業日報!$G:$G,作業日報!$F:$F,$A25,作業日報!$I:$I,"○",作業日報!$A:$A,参加者名簿!N$1)</f>
        <v>0</v>
      </c>
      <c r="O25" s="160">
        <f>SUMIFS(作業日報!$C:$C,作業日報!$B:$B,$A25,作業日報!$E:$E,"○",作業日報!$A:$A,参加者名簿!O$1)+SUMIFS(作業日報!$G:$G,作業日報!$F:$F,$A25,作業日報!$I:$I,"○",作業日報!$A:$A,参加者名簿!O$1)</f>
        <v>0</v>
      </c>
      <c r="P25" s="160">
        <f>SUMIFS(作業日報!$C:$C,作業日報!$B:$B,$A25,作業日報!$E:$E,"○",作業日報!$A:$A,参加者名簿!P$1)+SUMIFS(作業日報!$G:$G,作業日報!$F:$F,$A25,作業日報!$I:$I,"○",作業日報!$A:$A,参加者名簿!P$1)</f>
        <v>0</v>
      </c>
      <c r="Q25" s="160">
        <f>SUMIFS(作業日報!$C:$C,作業日報!$B:$B,$A25,作業日報!$E:$E,"○",作業日報!$A:$A,参加者名簿!Q$1)+SUMIFS(作業日報!$G:$G,作業日報!$F:$F,$A25,作業日報!$I:$I,"○",作業日報!$A:$A,参加者名簿!Q$1)</f>
        <v>0</v>
      </c>
      <c r="R25" s="160">
        <f>SUMIFS(作業日報!$C:$C,作業日報!$B:$B,$A25,作業日報!$E:$E,"○",作業日報!$A:$A,参加者名簿!R$1)+SUMIFS(作業日報!$G:$G,作業日報!$F:$F,$A25,作業日報!$I:$I,"○",作業日報!$A:$A,参加者名簿!R$1)</f>
        <v>0</v>
      </c>
      <c r="S25" s="160">
        <f>SUMIFS(作業日報!$C:$C,作業日報!$B:$B,$A25,作業日報!$E:$E,"○",作業日報!$A:$A,参加者名簿!S$1)+SUMIFS(作業日報!$G:$G,作業日報!$F:$F,$A25,作業日報!$I:$I,"○",作業日報!$A:$A,参加者名簿!S$1)</f>
        <v>0</v>
      </c>
      <c r="T25" s="160">
        <f>SUMIFS(作業日報!$C:$C,作業日報!$B:$B,$A25,作業日報!$E:$E,"○",作業日報!$A:$A,参加者名簿!T$1)+SUMIFS(作業日報!$G:$G,作業日報!$F:$F,$A25,作業日報!$I:$I,"○",作業日報!$A:$A,参加者名簿!T$1)</f>
        <v>0</v>
      </c>
      <c r="U25" s="160">
        <f>SUMIFS(作業日報!$C:$C,作業日報!$B:$B,$A25,作業日報!$E:$E,"○",作業日報!$A:$A,参加者名簿!U$1)+SUMIFS(作業日報!$G:$G,作業日報!$F:$F,$A25,作業日報!$I:$I,"○",作業日報!$A:$A,参加者名簿!U$1)</f>
        <v>0</v>
      </c>
      <c r="V25" s="160">
        <f>SUMIFS(作業日報!$C:$C,作業日報!$B:$B,$A25,作業日報!$E:$E,"○",作業日報!$A:$A,参加者名簿!V$1)+SUMIFS(作業日報!$G:$G,作業日報!$F:$F,$A25,作業日報!$I:$I,"○",作業日報!$A:$A,参加者名簿!V$1)</f>
        <v>0</v>
      </c>
      <c r="W25" s="160">
        <f>SUMIFS(作業日報!$C:$C,作業日報!$B:$B,$A25,作業日報!$E:$E,"○",作業日報!$A:$A,参加者名簿!W$1)+SUMIFS(作業日報!$G:$G,作業日報!$F:$F,$A25,作業日報!$I:$I,"○",作業日報!$A:$A,参加者名簿!W$1)</f>
        <v>0</v>
      </c>
      <c r="X25" s="160">
        <f>SUMIFS(作業日報!$C:$C,作業日報!$B:$B,$A25,作業日報!$E:$E,"○",作業日報!$A:$A,参加者名簿!X$1)+SUMIFS(作業日報!$G:$G,作業日報!$F:$F,$A25,作業日報!$I:$I,"○",作業日報!$A:$A,参加者名簿!X$1)</f>
        <v>0</v>
      </c>
      <c r="Y25" s="160">
        <f>SUMIFS(作業日報!$C:$C,作業日報!$B:$B,$A25,作業日報!$E:$E,"○",作業日報!$A:$A,参加者名簿!Y$1)+SUMIFS(作業日報!$G:$G,作業日報!$F:$F,$A25,作業日報!$I:$I,"○",作業日報!$A:$A,参加者名簿!Y$1)</f>
        <v>0</v>
      </c>
      <c r="Z25" s="160">
        <f>SUMIFS(作業日報!$C:$C,作業日報!$B:$B,$A25,作業日報!$E:$E,"○",作業日報!$A:$A,参加者名簿!Z$1)+SUMIFS(作業日報!$G:$G,作業日報!$F:$F,$A25,作業日報!$I:$I,"○",作業日報!$A:$A,参加者名簿!Z$1)</f>
        <v>0</v>
      </c>
      <c r="AA25" s="160">
        <f>SUMIFS(作業日報!$C:$C,作業日報!$B:$B,$A25,作業日報!$E:$E,"○",作業日報!$A:$A,参加者名簿!AA$1)+SUMIFS(作業日報!$G:$G,作業日報!$F:$F,$A25,作業日報!$I:$I,"○",作業日報!$A:$A,参加者名簿!AA$1)</f>
        <v>0</v>
      </c>
      <c r="AB25" s="160">
        <f>SUMIFS(作業日報!$C:$C,作業日報!$B:$B,$A25,作業日報!$E:$E,"○",作業日報!$A:$A,参加者名簿!AB$1)+SUMIFS(作業日報!$G:$G,作業日報!$F:$F,$A25,作業日報!$I:$I,"○",作業日報!$A:$A,参加者名簿!AB$1)</f>
        <v>0</v>
      </c>
      <c r="AC25" s="160">
        <f>SUMIFS(作業日報!$C:$C,作業日報!$B:$B,$A25,作業日報!$E:$E,"○",作業日報!$A:$A,参加者名簿!AC$1)+SUMIFS(作業日報!$G:$G,作業日報!$F:$F,$A25,作業日報!$I:$I,"○",作業日報!$A:$A,参加者名簿!AC$1)</f>
        <v>0</v>
      </c>
      <c r="AD25" s="160">
        <f>SUMIFS(作業日報!$C:$C,作業日報!$B:$B,$A25,作業日報!$E:$E,"○",作業日報!$A:$A,参加者名簿!AD$1)+SUMIFS(作業日報!$G:$G,作業日報!$F:$F,$A25,作業日報!$I:$I,"○",作業日報!$A:$A,参加者名簿!AD$1)</f>
        <v>0</v>
      </c>
      <c r="AE25" s="160">
        <f>SUMIFS(作業日報!$C:$C,作業日報!$B:$B,$A25,作業日報!$E:$E,"○",作業日報!$A:$A,参加者名簿!AE$1)+SUMIFS(作業日報!$G:$G,作業日報!$F:$F,$A25,作業日報!$I:$I,"○",作業日報!$A:$A,参加者名簿!AE$1)</f>
        <v>0</v>
      </c>
      <c r="AF25" s="160">
        <f>SUMIFS(作業日報!$C:$C,作業日報!$B:$B,$A25,作業日報!$E:$E,"○",作業日報!$A:$A,参加者名簿!AF$1)+SUMIFS(作業日報!$G:$G,作業日報!$F:$F,$A25,作業日報!$I:$I,"○",作業日報!$A:$A,参加者名簿!AF$1)</f>
        <v>0</v>
      </c>
      <c r="AG25" s="160">
        <f>SUMIFS(作業日報!$C:$C,作業日報!$B:$B,$A25,作業日報!$E:$E,"○",作業日報!$A:$A,参加者名簿!AG$1)+SUMIFS(作業日報!$G:$G,作業日報!$F:$F,$A25,作業日報!$I:$I,"○",作業日報!$A:$A,参加者名簿!AG$1)</f>
        <v>0</v>
      </c>
      <c r="AH25" s="160">
        <f>SUMIFS(作業日報!$C:$C,作業日報!$B:$B,$A25,作業日報!$E:$E,"○",作業日報!$A:$A,参加者名簿!AH$1)+SUMIFS(作業日報!$G:$G,作業日報!$F:$F,$A25,作業日報!$I:$I,"○",作業日報!$A:$A,参加者名簿!AH$1)</f>
        <v>0</v>
      </c>
      <c r="AI25" s="160">
        <f>SUMIFS(作業日報!$C:$C,作業日報!$B:$B,$A25,作業日報!$E:$E,"○",作業日報!$A:$A,参加者名簿!AI$1)+SUMIFS(作業日報!$G:$G,作業日報!$F:$F,$A25,作業日報!$I:$I,"○",作業日報!$A:$A,参加者名簿!AI$1)</f>
        <v>0</v>
      </c>
      <c r="AJ25" s="160">
        <f>SUMIFS(作業日報!$C:$C,作業日報!$B:$B,$A25,作業日報!$E:$E,"○",作業日報!$A:$A,参加者名簿!AJ$1)+SUMIFS(作業日報!$G:$G,作業日報!$F:$F,$A25,作業日報!$I:$I,"○",作業日報!$A:$A,参加者名簿!AJ$1)</f>
        <v>0</v>
      </c>
      <c r="AK25" s="160">
        <f>SUMIFS(作業日報!$C:$C,作業日報!$B:$B,$A25,作業日報!$E:$E,"○",作業日報!$A:$A,参加者名簿!AK$1)+SUMIFS(作業日報!$G:$G,作業日報!$F:$F,$A25,作業日報!$I:$I,"○",作業日報!$A:$A,参加者名簿!AK$1)</f>
        <v>0</v>
      </c>
      <c r="AL25" s="160">
        <f>SUMIFS(作業日報!$C:$C,作業日報!$B:$B,$A25,作業日報!$E:$E,"○",作業日報!$A:$A,参加者名簿!AL$1)+SUMIFS(作業日報!$G:$G,作業日報!$F:$F,$A25,作業日報!$I:$I,"○",作業日報!$A:$A,参加者名簿!AL$1)</f>
        <v>0</v>
      </c>
      <c r="AM25" s="160">
        <f>SUMIFS(作業日報!$C:$C,作業日報!$B:$B,$A25,作業日報!$E:$E,"○",作業日報!$A:$A,参加者名簿!AM$1)+SUMIFS(作業日報!$G:$G,作業日報!$F:$F,$A25,作業日報!$I:$I,"○",作業日報!$A:$A,参加者名簿!AM$1)</f>
        <v>0</v>
      </c>
      <c r="AN25" s="160">
        <f>SUMIFS(作業日報!$C:$C,作業日報!$B:$B,$A25,作業日報!$E:$E,"○",作業日報!$A:$A,参加者名簿!AN$1)+SUMIFS(作業日報!$G:$G,作業日報!$F:$F,$A25,作業日報!$I:$I,"○",作業日報!$A:$A,参加者名簿!AN$1)</f>
        <v>0</v>
      </c>
      <c r="AO25" s="160">
        <f>SUMIFS(作業日報!$C:$C,作業日報!$B:$B,$A25,作業日報!$E:$E,"○",作業日報!$A:$A,参加者名簿!AO$1)+SUMIFS(作業日報!$G:$G,作業日報!$F:$F,$A25,作業日報!$I:$I,"○",作業日報!$A:$A,参加者名簿!AO$1)</f>
        <v>0</v>
      </c>
      <c r="AP25" s="160">
        <f>SUMIFS(作業日報!$C:$C,作業日報!$B:$B,$A25,作業日報!$E:$E,"○",作業日報!$A:$A,参加者名簿!AP$1)+SUMIFS(作業日報!$G:$G,作業日報!$F:$F,$A25,作業日報!$I:$I,"○",作業日報!$A:$A,参加者名簿!AP$1)</f>
        <v>0</v>
      </c>
      <c r="AQ25" s="160">
        <f>SUMIFS(作業日報!$C:$C,作業日報!$B:$B,$A25,作業日報!$E:$E,"○",作業日報!$A:$A,参加者名簿!AQ$1)+SUMIFS(作業日報!$G:$G,作業日報!$F:$F,$A25,作業日報!$I:$I,"○",作業日報!$A:$A,参加者名簿!AQ$1)</f>
        <v>0</v>
      </c>
      <c r="AR25" s="160">
        <f>SUMIFS(作業日報!$C:$C,作業日報!$B:$B,$A25,作業日報!$E:$E,"○",作業日報!$A:$A,参加者名簿!AR$1)+SUMIFS(作業日報!$G:$G,作業日報!$F:$F,$A25,作業日報!$I:$I,"○",作業日報!$A:$A,参加者名簿!AR$1)</f>
        <v>0</v>
      </c>
      <c r="AS25" s="160">
        <f>SUMIFS(作業日報!$C:$C,作業日報!$B:$B,$A25,作業日報!$E:$E,"○",作業日報!$A:$A,参加者名簿!AS$1)+SUMIFS(作業日報!$G:$G,作業日報!$F:$F,$A25,作業日報!$I:$I,"○",作業日報!$A:$A,参加者名簿!AS$1)</f>
        <v>0</v>
      </c>
      <c r="AT25" s="160">
        <f>SUMIFS(作業日報!$C:$C,作業日報!$B:$B,$A25,作業日報!$E:$E,"○",作業日報!$A:$A,参加者名簿!AT$1)+SUMIFS(作業日報!$G:$G,作業日報!$F:$F,$A25,作業日報!$I:$I,"○",作業日報!$A:$A,参加者名簿!AT$1)</f>
        <v>0</v>
      </c>
      <c r="AU25" s="160">
        <f>SUMIFS(作業日報!$C:$C,作業日報!$B:$B,$A25,作業日報!$E:$E,"○",作業日報!$A:$A,参加者名簿!AU$1)+SUMIFS(作業日報!$G:$G,作業日報!$F:$F,$A25,作業日報!$I:$I,"○",作業日報!$A:$A,参加者名簿!AU$1)</f>
        <v>0</v>
      </c>
      <c r="AV25" s="160">
        <f>SUMIFS(作業日報!$C:$C,作業日報!$B:$B,$A25,作業日報!$E:$E,"○",作業日報!$A:$A,参加者名簿!AV$1)+SUMIFS(作業日報!$G:$G,作業日報!$F:$F,$A25,作業日報!$I:$I,"○",作業日報!$A:$A,参加者名簿!AV$1)</f>
        <v>0</v>
      </c>
      <c r="AW25" s="160">
        <f>SUMIFS(作業日報!$C:$C,作業日報!$B:$B,$A25,作業日報!$E:$E,"○",作業日報!$A:$A,参加者名簿!AW$1)+SUMIFS(作業日報!$G:$G,作業日報!$F:$F,$A25,作業日報!$I:$I,"○",作業日報!$A:$A,参加者名簿!AW$1)</f>
        <v>0</v>
      </c>
      <c r="AX25" s="160">
        <f>SUMIFS(作業日報!$C:$C,作業日報!$B:$B,$A25,作業日報!$E:$E,"○",作業日報!$A:$A,参加者名簿!AX$1)+SUMIFS(作業日報!$G:$G,作業日報!$F:$F,$A25,作業日報!$I:$I,"○",作業日報!$A:$A,参加者名簿!AX$1)</f>
        <v>0</v>
      </c>
      <c r="AY25" s="160">
        <f>SUMIFS(作業日報!$C:$C,作業日報!$B:$B,$A25,作業日報!$E:$E,"○",作業日報!$A:$A,参加者名簿!AY$1)+SUMIFS(作業日報!$G:$G,作業日報!$F:$F,$A25,作業日報!$I:$I,"○",作業日報!$A:$A,参加者名簿!AY$1)</f>
        <v>0</v>
      </c>
      <c r="AZ25" s="160">
        <f>SUMIFS(作業日報!$C:$C,作業日報!$B:$B,$A25,作業日報!$E:$E,"○",作業日報!$A:$A,参加者名簿!AZ$1)+SUMIFS(作業日報!$G:$G,作業日報!$F:$F,$A25,作業日報!$I:$I,"○",作業日報!$A:$A,参加者名簿!AZ$1)</f>
        <v>0</v>
      </c>
      <c r="BA25" s="160">
        <f>SUMIFS(作業日報!$C:$C,作業日報!$B:$B,$A25,作業日報!$E:$E,"○",作業日報!$A:$A,参加者名簿!BA$1)+SUMIFS(作業日報!$G:$G,作業日報!$F:$F,$A25,作業日報!$I:$I,"○",作業日報!$A:$A,参加者名簿!BA$1)</f>
        <v>0</v>
      </c>
      <c r="BB25" s="160">
        <f>SUMIFS(作業日報!$C:$C,作業日報!$B:$B,$A25,作業日報!$E:$E,"○",作業日報!$A:$A,参加者名簿!BB$1)+SUMIFS(作業日報!$G:$G,作業日報!$F:$F,$A25,作業日報!$I:$I,"○",作業日報!$A:$A,参加者名簿!BB$1)</f>
        <v>0</v>
      </c>
      <c r="BC25" s="160">
        <f>SUMIFS(作業日報!$C:$C,作業日報!$B:$B,$A25,作業日報!$E:$E,"○",作業日報!$A:$A,参加者名簿!BC$1)+SUMIFS(作業日報!$G:$G,作業日報!$F:$F,$A25,作業日報!$I:$I,"○",作業日報!$A:$A,参加者名簿!BC$1)</f>
        <v>0</v>
      </c>
      <c r="BD25" s="160">
        <f>SUMIFS(作業日報!$C:$C,作業日報!$B:$B,$A25,作業日報!$E:$E,"○",作業日報!$A:$A,参加者名簿!BD$1)+SUMIFS(作業日報!$G:$G,作業日報!$F:$F,$A25,作業日報!$I:$I,"○",作業日報!$A:$A,参加者名簿!BD$1)</f>
        <v>0</v>
      </c>
      <c r="BE25" s="160">
        <f>SUMIFS(作業日報!$C:$C,作業日報!$B:$B,$A25,作業日報!$E:$E,"○",作業日報!$A:$A,参加者名簿!BE$1)+SUMIFS(作業日報!$G:$G,作業日報!$F:$F,$A25,作業日報!$I:$I,"○",作業日報!$A:$A,参加者名簿!BE$1)</f>
        <v>0</v>
      </c>
      <c r="BF25" s="160">
        <f>SUMIFS(作業日報!$C:$C,作業日報!$B:$B,$A25,作業日報!$E:$E,"○",作業日報!$A:$A,参加者名簿!BF$1)+SUMIFS(作業日報!$G:$G,作業日報!$F:$F,$A25,作業日報!$I:$I,"○",作業日報!$A:$A,参加者名簿!BF$1)</f>
        <v>0</v>
      </c>
      <c r="BG25" s="160">
        <f>SUMIFS(作業日報!$C:$C,作業日報!$B:$B,$A25,作業日報!$E:$E,"○",作業日報!$A:$A,参加者名簿!BG$1)+SUMIFS(作業日報!$G:$G,作業日報!$F:$F,$A25,作業日報!$I:$I,"○",作業日報!$A:$A,参加者名簿!BG$1)</f>
        <v>0</v>
      </c>
      <c r="BH25" s="160">
        <f>SUMIFS(作業日報!$C:$C,作業日報!$B:$B,$A25,作業日報!$E:$E,"○",作業日報!$A:$A,参加者名簿!BH$1)+SUMIFS(作業日報!$G:$G,作業日報!$F:$F,$A25,作業日報!$I:$I,"○",作業日報!$A:$A,参加者名簿!BH$1)</f>
        <v>0</v>
      </c>
      <c r="BI25" s="160">
        <f>SUMIFS(作業日報!$C:$C,作業日報!$B:$B,$A25,作業日報!$E:$E,"○",作業日報!$A:$A,参加者名簿!BI$1)+SUMIFS(作業日報!$G:$G,作業日報!$F:$F,$A25,作業日報!$I:$I,"○",作業日報!$A:$A,参加者名簿!BI$1)</f>
        <v>0</v>
      </c>
      <c r="BJ25" s="160">
        <f>SUMIFS(作業日報!$C:$C,作業日報!$B:$B,$A25,作業日報!$E:$E,"○",作業日報!$A:$A,参加者名簿!BJ$1)+SUMIFS(作業日報!$G:$G,作業日報!$F:$F,$A25,作業日報!$I:$I,"○",作業日報!$A:$A,参加者名簿!BJ$1)</f>
        <v>0</v>
      </c>
      <c r="BK25" s="160">
        <f>SUMIFS(作業日報!$C:$C,作業日報!$B:$B,$A25,作業日報!$E:$E,"○",作業日報!$A:$A,参加者名簿!BK$1)+SUMIFS(作業日報!$G:$G,作業日報!$F:$F,$A25,作業日報!$I:$I,"○",作業日報!$A:$A,参加者名簿!BK$1)</f>
        <v>0</v>
      </c>
      <c r="BL25" s="160">
        <f>SUMIFS(作業日報!$C:$C,作業日報!$B:$B,$A25,作業日報!$E:$E,"○",作業日報!$A:$A,参加者名簿!BL$1)+SUMIFS(作業日報!$G:$G,作業日報!$F:$F,$A25,作業日報!$I:$I,"○",作業日報!$A:$A,参加者名簿!BL$1)</f>
        <v>0</v>
      </c>
    </row>
    <row r="26" spans="1:64">
      <c r="A26" s="176"/>
      <c r="B26" s="177"/>
      <c r="C26" s="178"/>
      <c r="D26" s="120">
        <f t="shared" si="0"/>
        <v>0</v>
      </c>
      <c r="E26" s="159">
        <f>SUMIFS(作業日報!$C:$C,作業日報!$B:$B,$A26,作業日報!$E:$E,"○",作業日報!$A:$A,参加者名簿!E$1)+SUMIFS(作業日報!$G:$G,作業日報!$F:$F,$A26,作業日報!$I:$I,"○",作業日報!$A:$A,参加者名簿!E$1)</f>
        <v>0</v>
      </c>
      <c r="F26" s="160">
        <f>SUMIFS(作業日報!$C:$C,作業日報!$B:$B,$A26,作業日報!$E:$E,"○",作業日報!$A:$A,参加者名簿!F$1)+SUMIFS(作業日報!$G:$G,作業日報!$F:$F,$A26,作業日報!$I:$I,"○",作業日報!$A:$A,参加者名簿!F$1)</f>
        <v>0</v>
      </c>
      <c r="G26" s="160">
        <f>SUMIFS(作業日報!$C:$C,作業日報!$B:$B,$A26,作業日報!$E:$E,"○",作業日報!$A:$A,参加者名簿!G$1)+SUMIFS(作業日報!$G:$G,作業日報!$F:$F,$A26,作業日報!$I:$I,"○",作業日報!$A:$A,参加者名簿!G$1)</f>
        <v>0</v>
      </c>
      <c r="H26" s="160">
        <f>SUMIFS(作業日報!$C:$C,作業日報!$B:$B,$A26,作業日報!$E:$E,"○",作業日報!$A:$A,参加者名簿!H$1)+SUMIFS(作業日報!$G:$G,作業日報!$F:$F,$A26,作業日報!$I:$I,"○",作業日報!$A:$A,参加者名簿!H$1)</f>
        <v>0</v>
      </c>
      <c r="I26" s="160">
        <f>SUMIFS(作業日報!$C:$C,作業日報!$B:$B,$A26,作業日報!$E:$E,"○",作業日報!$A:$A,参加者名簿!I$1)+SUMIFS(作業日報!$G:$G,作業日報!$F:$F,$A26,作業日報!$I:$I,"○",作業日報!$A:$A,参加者名簿!I$1)</f>
        <v>0</v>
      </c>
      <c r="J26" s="160">
        <f>SUMIFS(作業日報!$C:$C,作業日報!$B:$B,$A26,作業日報!$E:$E,"○",作業日報!$A:$A,参加者名簿!J$1)+SUMIFS(作業日報!$G:$G,作業日報!$F:$F,$A26,作業日報!$I:$I,"○",作業日報!$A:$A,参加者名簿!J$1)</f>
        <v>0</v>
      </c>
      <c r="K26" s="160">
        <f>SUMIFS(作業日報!$C:$C,作業日報!$B:$B,$A26,作業日報!$E:$E,"○",作業日報!$A:$A,参加者名簿!K$1)+SUMIFS(作業日報!$G:$G,作業日報!$F:$F,$A26,作業日報!$I:$I,"○",作業日報!$A:$A,参加者名簿!K$1)</f>
        <v>0</v>
      </c>
      <c r="L26" s="160">
        <f>SUMIFS(作業日報!$C:$C,作業日報!$B:$B,$A26,作業日報!$E:$E,"○",作業日報!$A:$A,参加者名簿!L$1)+SUMIFS(作業日報!$G:$G,作業日報!$F:$F,$A26,作業日報!$I:$I,"○",作業日報!$A:$A,参加者名簿!L$1)</f>
        <v>0</v>
      </c>
      <c r="M26" s="160">
        <f>SUMIFS(作業日報!$C:$C,作業日報!$B:$B,$A26,作業日報!$E:$E,"○",作業日報!$A:$A,参加者名簿!M$1)+SUMIFS(作業日報!$G:$G,作業日報!$F:$F,$A26,作業日報!$I:$I,"○",作業日報!$A:$A,参加者名簿!M$1)</f>
        <v>0</v>
      </c>
      <c r="N26" s="160">
        <f>SUMIFS(作業日報!$C:$C,作業日報!$B:$B,$A26,作業日報!$E:$E,"○",作業日報!$A:$A,参加者名簿!N$1)+SUMIFS(作業日報!$G:$G,作業日報!$F:$F,$A26,作業日報!$I:$I,"○",作業日報!$A:$A,参加者名簿!N$1)</f>
        <v>0</v>
      </c>
      <c r="O26" s="160">
        <f>SUMIFS(作業日報!$C:$C,作業日報!$B:$B,$A26,作業日報!$E:$E,"○",作業日報!$A:$A,参加者名簿!O$1)+SUMIFS(作業日報!$G:$G,作業日報!$F:$F,$A26,作業日報!$I:$I,"○",作業日報!$A:$A,参加者名簿!O$1)</f>
        <v>0</v>
      </c>
      <c r="P26" s="160">
        <f>SUMIFS(作業日報!$C:$C,作業日報!$B:$B,$A26,作業日報!$E:$E,"○",作業日報!$A:$A,参加者名簿!P$1)+SUMIFS(作業日報!$G:$G,作業日報!$F:$F,$A26,作業日報!$I:$I,"○",作業日報!$A:$A,参加者名簿!P$1)</f>
        <v>0</v>
      </c>
      <c r="Q26" s="160">
        <f>SUMIFS(作業日報!$C:$C,作業日報!$B:$B,$A26,作業日報!$E:$E,"○",作業日報!$A:$A,参加者名簿!Q$1)+SUMIFS(作業日報!$G:$G,作業日報!$F:$F,$A26,作業日報!$I:$I,"○",作業日報!$A:$A,参加者名簿!Q$1)</f>
        <v>0</v>
      </c>
      <c r="R26" s="160">
        <f>SUMIFS(作業日報!$C:$C,作業日報!$B:$B,$A26,作業日報!$E:$E,"○",作業日報!$A:$A,参加者名簿!R$1)+SUMIFS(作業日報!$G:$G,作業日報!$F:$F,$A26,作業日報!$I:$I,"○",作業日報!$A:$A,参加者名簿!R$1)</f>
        <v>0</v>
      </c>
      <c r="S26" s="160">
        <f>SUMIFS(作業日報!$C:$C,作業日報!$B:$B,$A26,作業日報!$E:$E,"○",作業日報!$A:$A,参加者名簿!S$1)+SUMIFS(作業日報!$G:$G,作業日報!$F:$F,$A26,作業日報!$I:$I,"○",作業日報!$A:$A,参加者名簿!S$1)</f>
        <v>0</v>
      </c>
      <c r="T26" s="160">
        <f>SUMIFS(作業日報!$C:$C,作業日報!$B:$B,$A26,作業日報!$E:$E,"○",作業日報!$A:$A,参加者名簿!T$1)+SUMIFS(作業日報!$G:$G,作業日報!$F:$F,$A26,作業日報!$I:$I,"○",作業日報!$A:$A,参加者名簿!T$1)</f>
        <v>0</v>
      </c>
      <c r="U26" s="160">
        <f>SUMIFS(作業日報!$C:$C,作業日報!$B:$B,$A26,作業日報!$E:$E,"○",作業日報!$A:$A,参加者名簿!U$1)+SUMIFS(作業日報!$G:$G,作業日報!$F:$F,$A26,作業日報!$I:$I,"○",作業日報!$A:$A,参加者名簿!U$1)</f>
        <v>0</v>
      </c>
      <c r="V26" s="160">
        <f>SUMIFS(作業日報!$C:$C,作業日報!$B:$B,$A26,作業日報!$E:$E,"○",作業日報!$A:$A,参加者名簿!V$1)+SUMIFS(作業日報!$G:$G,作業日報!$F:$F,$A26,作業日報!$I:$I,"○",作業日報!$A:$A,参加者名簿!V$1)</f>
        <v>0</v>
      </c>
      <c r="W26" s="160">
        <f>SUMIFS(作業日報!$C:$C,作業日報!$B:$B,$A26,作業日報!$E:$E,"○",作業日報!$A:$A,参加者名簿!W$1)+SUMIFS(作業日報!$G:$G,作業日報!$F:$F,$A26,作業日報!$I:$I,"○",作業日報!$A:$A,参加者名簿!W$1)</f>
        <v>0</v>
      </c>
      <c r="X26" s="160">
        <f>SUMIFS(作業日報!$C:$C,作業日報!$B:$B,$A26,作業日報!$E:$E,"○",作業日報!$A:$A,参加者名簿!X$1)+SUMIFS(作業日報!$G:$G,作業日報!$F:$F,$A26,作業日報!$I:$I,"○",作業日報!$A:$A,参加者名簿!X$1)</f>
        <v>0</v>
      </c>
      <c r="Y26" s="160">
        <f>SUMIFS(作業日報!$C:$C,作業日報!$B:$B,$A26,作業日報!$E:$E,"○",作業日報!$A:$A,参加者名簿!Y$1)+SUMIFS(作業日報!$G:$G,作業日報!$F:$F,$A26,作業日報!$I:$I,"○",作業日報!$A:$A,参加者名簿!Y$1)</f>
        <v>0</v>
      </c>
      <c r="Z26" s="160">
        <f>SUMIFS(作業日報!$C:$C,作業日報!$B:$B,$A26,作業日報!$E:$E,"○",作業日報!$A:$A,参加者名簿!Z$1)+SUMIFS(作業日報!$G:$G,作業日報!$F:$F,$A26,作業日報!$I:$I,"○",作業日報!$A:$A,参加者名簿!Z$1)</f>
        <v>0</v>
      </c>
      <c r="AA26" s="160">
        <f>SUMIFS(作業日報!$C:$C,作業日報!$B:$B,$A26,作業日報!$E:$E,"○",作業日報!$A:$A,参加者名簿!AA$1)+SUMIFS(作業日報!$G:$G,作業日報!$F:$F,$A26,作業日報!$I:$I,"○",作業日報!$A:$A,参加者名簿!AA$1)</f>
        <v>0</v>
      </c>
      <c r="AB26" s="160">
        <f>SUMIFS(作業日報!$C:$C,作業日報!$B:$B,$A26,作業日報!$E:$E,"○",作業日報!$A:$A,参加者名簿!AB$1)+SUMIFS(作業日報!$G:$G,作業日報!$F:$F,$A26,作業日報!$I:$I,"○",作業日報!$A:$A,参加者名簿!AB$1)</f>
        <v>0</v>
      </c>
      <c r="AC26" s="160">
        <f>SUMIFS(作業日報!$C:$C,作業日報!$B:$B,$A26,作業日報!$E:$E,"○",作業日報!$A:$A,参加者名簿!AC$1)+SUMIFS(作業日報!$G:$G,作業日報!$F:$F,$A26,作業日報!$I:$I,"○",作業日報!$A:$A,参加者名簿!AC$1)</f>
        <v>0</v>
      </c>
      <c r="AD26" s="160">
        <f>SUMIFS(作業日報!$C:$C,作業日報!$B:$B,$A26,作業日報!$E:$E,"○",作業日報!$A:$A,参加者名簿!AD$1)+SUMIFS(作業日報!$G:$G,作業日報!$F:$F,$A26,作業日報!$I:$I,"○",作業日報!$A:$A,参加者名簿!AD$1)</f>
        <v>0</v>
      </c>
      <c r="AE26" s="160">
        <f>SUMIFS(作業日報!$C:$C,作業日報!$B:$B,$A26,作業日報!$E:$E,"○",作業日報!$A:$A,参加者名簿!AE$1)+SUMIFS(作業日報!$G:$G,作業日報!$F:$F,$A26,作業日報!$I:$I,"○",作業日報!$A:$A,参加者名簿!AE$1)</f>
        <v>0</v>
      </c>
      <c r="AF26" s="160">
        <f>SUMIFS(作業日報!$C:$C,作業日報!$B:$B,$A26,作業日報!$E:$E,"○",作業日報!$A:$A,参加者名簿!AF$1)+SUMIFS(作業日報!$G:$G,作業日報!$F:$F,$A26,作業日報!$I:$I,"○",作業日報!$A:$A,参加者名簿!AF$1)</f>
        <v>0</v>
      </c>
      <c r="AG26" s="160">
        <f>SUMIFS(作業日報!$C:$C,作業日報!$B:$B,$A26,作業日報!$E:$E,"○",作業日報!$A:$A,参加者名簿!AG$1)+SUMIFS(作業日報!$G:$G,作業日報!$F:$F,$A26,作業日報!$I:$I,"○",作業日報!$A:$A,参加者名簿!AG$1)</f>
        <v>0</v>
      </c>
      <c r="AH26" s="160">
        <f>SUMIFS(作業日報!$C:$C,作業日報!$B:$B,$A26,作業日報!$E:$E,"○",作業日報!$A:$A,参加者名簿!AH$1)+SUMIFS(作業日報!$G:$G,作業日報!$F:$F,$A26,作業日報!$I:$I,"○",作業日報!$A:$A,参加者名簿!AH$1)</f>
        <v>0</v>
      </c>
      <c r="AI26" s="160">
        <f>SUMIFS(作業日報!$C:$C,作業日報!$B:$B,$A26,作業日報!$E:$E,"○",作業日報!$A:$A,参加者名簿!AI$1)+SUMIFS(作業日報!$G:$G,作業日報!$F:$F,$A26,作業日報!$I:$I,"○",作業日報!$A:$A,参加者名簿!AI$1)</f>
        <v>0</v>
      </c>
      <c r="AJ26" s="160">
        <f>SUMIFS(作業日報!$C:$C,作業日報!$B:$B,$A26,作業日報!$E:$E,"○",作業日報!$A:$A,参加者名簿!AJ$1)+SUMIFS(作業日報!$G:$G,作業日報!$F:$F,$A26,作業日報!$I:$I,"○",作業日報!$A:$A,参加者名簿!AJ$1)</f>
        <v>0</v>
      </c>
      <c r="AK26" s="160">
        <f>SUMIFS(作業日報!$C:$C,作業日報!$B:$B,$A26,作業日報!$E:$E,"○",作業日報!$A:$A,参加者名簿!AK$1)+SUMIFS(作業日報!$G:$G,作業日報!$F:$F,$A26,作業日報!$I:$I,"○",作業日報!$A:$A,参加者名簿!AK$1)</f>
        <v>0</v>
      </c>
      <c r="AL26" s="160">
        <f>SUMIFS(作業日報!$C:$C,作業日報!$B:$B,$A26,作業日報!$E:$E,"○",作業日報!$A:$A,参加者名簿!AL$1)+SUMIFS(作業日報!$G:$G,作業日報!$F:$F,$A26,作業日報!$I:$I,"○",作業日報!$A:$A,参加者名簿!AL$1)</f>
        <v>0</v>
      </c>
      <c r="AM26" s="160">
        <f>SUMIFS(作業日報!$C:$C,作業日報!$B:$B,$A26,作業日報!$E:$E,"○",作業日報!$A:$A,参加者名簿!AM$1)+SUMIFS(作業日報!$G:$G,作業日報!$F:$F,$A26,作業日報!$I:$I,"○",作業日報!$A:$A,参加者名簿!AM$1)</f>
        <v>0</v>
      </c>
      <c r="AN26" s="160">
        <f>SUMIFS(作業日報!$C:$C,作業日報!$B:$B,$A26,作業日報!$E:$E,"○",作業日報!$A:$A,参加者名簿!AN$1)+SUMIFS(作業日報!$G:$G,作業日報!$F:$F,$A26,作業日報!$I:$I,"○",作業日報!$A:$A,参加者名簿!AN$1)</f>
        <v>0</v>
      </c>
      <c r="AO26" s="160">
        <f>SUMIFS(作業日報!$C:$C,作業日報!$B:$B,$A26,作業日報!$E:$E,"○",作業日報!$A:$A,参加者名簿!AO$1)+SUMIFS(作業日報!$G:$G,作業日報!$F:$F,$A26,作業日報!$I:$I,"○",作業日報!$A:$A,参加者名簿!AO$1)</f>
        <v>0</v>
      </c>
      <c r="AP26" s="160">
        <f>SUMIFS(作業日報!$C:$C,作業日報!$B:$B,$A26,作業日報!$E:$E,"○",作業日報!$A:$A,参加者名簿!AP$1)+SUMIFS(作業日報!$G:$G,作業日報!$F:$F,$A26,作業日報!$I:$I,"○",作業日報!$A:$A,参加者名簿!AP$1)</f>
        <v>0</v>
      </c>
      <c r="AQ26" s="160">
        <f>SUMIFS(作業日報!$C:$C,作業日報!$B:$B,$A26,作業日報!$E:$E,"○",作業日報!$A:$A,参加者名簿!AQ$1)+SUMIFS(作業日報!$G:$G,作業日報!$F:$F,$A26,作業日報!$I:$I,"○",作業日報!$A:$A,参加者名簿!AQ$1)</f>
        <v>0</v>
      </c>
      <c r="AR26" s="160">
        <f>SUMIFS(作業日報!$C:$C,作業日報!$B:$B,$A26,作業日報!$E:$E,"○",作業日報!$A:$A,参加者名簿!AR$1)+SUMIFS(作業日報!$G:$G,作業日報!$F:$F,$A26,作業日報!$I:$I,"○",作業日報!$A:$A,参加者名簿!AR$1)</f>
        <v>0</v>
      </c>
      <c r="AS26" s="160">
        <f>SUMIFS(作業日報!$C:$C,作業日報!$B:$B,$A26,作業日報!$E:$E,"○",作業日報!$A:$A,参加者名簿!AS$1)+SUMIFS(作業日報!$G:$G,作業日報!$F:$F,$A26,作業日報!$I:$I,"○",作業日報!$A:$A,参加者名簿!AS$1)</f>
        <v>0</v>
      </c>
      <c r="AT26" s="160">
        <f>SUMIFS(作業日報!$C:$C,作業日報!$B:$B,$A26,作業日報!$E:$E,"○",作業日報!$A:$A,参加者名簿!AT$1)+SUMIFS(作業日報!$G:$G,作業日報!$F:$F,$A26,作業日報!$I:$I,"○",作業日報!$A:$A,参加者名簿!AT$1)</f>
        <v>0</v>
      </c>
      <c r="AU26" s="160">
        <f>SUMIFS(作業日報!$C:$C,作業日報!$B:$B,$A26,作業日報!$E:$E,"○",作業日報!$A:$A,参加者名簿!AU$1)+SUMIFS(作業日報!$G:$G,作業日報!$F:$F,$A26,作業日報!$I:$I,"○",作業日報!$A:$A,参加者名簿!AU$1)</f>
        <v>0</v>
      </c>
      <c r="AV26" s="160">
        <f>SUMIFS(作業日報!$C:$C,作業日報!$B:$B,$A26,作業日報!$E:$E,"○",作業日報!$A:$A,参加者名簿!AV$1)+SUMIFS(作業日報!$G:$G,作業日報!$F:$F,$A26,作業日報!$I:$I,"○",作業日報!$A:$A,参加者名簿!AV$1)</f>
        <v>0</v>
      </c>
      <c r="AW26" s="160">
        <f>SUMIFS(作業日報!$C:$C,作業日報!$B:$B,$A26,作業日報!$E:$E,"○",作業日報!$A:$A,参加者名簿!AW$1)+SUMIFS(作業日報!$G:$G,作業日報!$F:$F,$A26,作業日報!$I:$I,"○",作業日報!$A:$A,参加者名簿!AW$1)</f>
        <v>0</v>
      </c>
      <c r="AX26" s="160">
        <f>SUMIFS(作業日報!$C:$C,作業日報!$B:$B,$A26,作業日報!$E:$E,"○",作業日報!$A:$A,参加者名簿!AX$1)+SUMIFS(作業日報!$G:$G,作業日報!$F:$F,$A26,作業日報!$I:$I,"○",作業日報!$A:$A,参加者名簿!AX$1)</f>
        <v>0</v>
      </c>
      <c r="AY26" s="160">
        <f>SUMIFS(作業日報!$C:$C,作業日報!$B:$B,$A26,作業日報!$E:$E,"○",作業日報!$A:$A,参加者名簿!AY$1)+SUMIFS(作業日報!$G:$G,作業日報!$F:$F,$A26,作業日報!$I:$I,"○",作業日報!$A:$A,参加者名簿!AY$1)</f>
        <v>0</v>
      </c>
      <c r="AZ26" s="160">
        <f>SUMIFS(作業日報!$C:$C,作業日報!$B:$B,$A26,作業日報!$E:$E,"○",作業日報!$A:$A,参加者名簿!AZ$1)+SUMIFS(作業日報!$G:$G,作業日報!$F:$F,$A26,作業日報!$I:$I,"○",作業日報!$A:$A,参加者名簿!AZ$1)</f>
        <v>0</v>
      </c>
      <c r="BA26" s="160">
        <f>SUMIFS(作業日報!$C:$C,作業日報!$B:$B,$A26,作業日報!$E:$E,"○",作業日報!$A:$A,参加者名簿!BA$1)+SUMIFS(作業日報!$G:$G,作業日報!$F:$F,$A26,作業日報!$I:$I,"○",作業日報!$A:$A,参加者名簿!BA$1)</f>
        <v>0</v>
      </c>
      <c r="BB26" s="160">
        <f>SUMIFS(作業日報!$C:$C,作業日報!$B:$B,$A26,作業日報!$E:$E,"○",作業日報!$A:$A,参加者名簿!BB$1)+SUMIFS(作業日報!$G:$G,作業日報!$F:$F,$A26,作業日報!$I:$I,"○",作業日報!$A:$A,参加者名簿!BB$1)</f>
        <v>0</v>
      </c>
      <c r="BC26" s="160">
        <f>SUMIFS(作業日報!$C:$C,作業日報!$B:$B,$A26,作業日報!$E:$E,"○",作業日報!$A:$A,参加者名簿!BC$1)+SUMIFS(作業日報!$G:$G,作業日報!$F:$F,$A26,作業日報!$I:$I,"○",作業日報!$A:$A,参加者名簿!BC$1)</f>
        <v>0</v>
      </c>
      <c r="BD26" s="160">
        <f>SUMIFS(作業日報!$C:$C,作業日報!$B:$B,$A26,作業日報!$E:$E,"○",作業日報!$A:$A,参加者名簿!BD$1)+SUMIFS(作業日報!$G:$G,作業日報!$F:$F,$A26,作業日報!$I:$I,"○",作業日報!$A:$A,参加者名簿!BD$1)</f>
        <v>0</v>
      </c>
      <c r="BE26" s="160">
        <f>SUMIFS(作業日報!$C:$C,作業日報!$B:$B,$A26,作業日報!$E:$E,"○",作業日報!$A:$A,参加者名簿!BE$1)+SUMIFS(作業日報!$G:$G,作業日報!$F:$F,$A26,作業日報!$I:$I,"○",作業日報!$A:$A,参加者名簿!BE$1)</f>
        <v>0</v>
      </c>
      <c r="BF26" s="160">
        <f>SUMIFS(作業日報!$C:$C,作業日報!$B:$B,$A26,作業日報!$E:$E,"○",作業日報!$A:$A,参加者名簿!BF$1)+SUMIFS(作業日報!$G:$G,作業日報!$F:$F,$A26,作業日報!$I:$I,"○",作業日報!$A:$A,参加者名簿!BF$1)</f>
        <v>0</v>
      </c>
      <c r="BG26" s="160">
        <f>SUMIFS(作業日報!$C:$C,作業日報!$B:$B,$A26,作業日報!$E:$E,"○",作業日報!$A:$A,参加者名簿!BG$1)+SUMIFS(作業日報!$G:$G,作業日報!$F:$F,$A26,作業日報!$I:$I,"○",作業日報!$A:$A,参加者名簿!BG$1)</f>
        <v>0</v>
      </c>
      <c r="BH26" s="160">
        <f>SUMIFS(作業日報!$C:$C,作業日報!$B:$B,$A26,作業日報!$E:$E,"○",作業日報!$A:$A,参加者名簿!BH$1)+SUMIFS(作業日報!$G:$G,作業日報!$F:$F,$A26,作業日報!$I:$I,"○",作業日報!$A:$A,参加者名簿!BH$1)</f>
        <v>0</v>
      </c>
      <c r="BI26" s="160">
        <f>SUMIFS(作業日報!$C:$C,作業日報!$B:$B,$A26,作業日報!$E:$E,"○",作業日報!$A:$A,参加者名簿!BI$1)+SUMIFS(作業日報!$G:$G,作業日報!$F:$F,$A26,作業日報!$I:$I,"○",作業日報!$A:$A,参加者名簿!BI$1)</f>
        <v>0</v>
      </c>
      <c r="BJ26" s="160">
        <f>SUMIFS(作業日報!$C:$C,作業日報!$B:$B,$A26,作業日報!$E:$E,"○",作業日報!$A:$A,参加者名簿!BJ$1)+SUMIFS(作業日報!$G:$G,作業日報!$F:$F,$A26,作業日報!$I:$I,"○",作業日報!$A:$A,参加者名簿!BJ$1)</f>
        <v>0</v>
      </c>
      <c r="BK26" s="160">
        <f>SUMIFS(作業日報!$C:$C,作業日報!$B:$B,$A26,作業日報!$E:$E,"○",作業日報!$A:$A,参加者名簿!BK$1)+SUMIFS(作業日報!$G:$G,作業日報!$F:$F,$A26,作業日報!$I:$I,"○",作業日報!$A:$A,参加者名簿!BK$1)</f>
        <v>0</v>
      </c>
      <c r="BL26" s="160">
        <f>SUMIFS(作業日報!$C:$C,作業日報!$B:$B,$A26,作業日報!$E:$E,"○",作業日報!$A:$A,参加者名簿!BL$1)+SUMIFS(作業日報!$G:$G,作業日報!$F:$F,$A26,作業日報!$I:$I,"○",作業日報!$A:$A,参加者名簿!BL$1)</f>
        <v>0</v>
      </c>
    </row>
    <row r="27" spans="1:64">
      <c r="A27" s="173"/>
      <c r="B27" s="177"/>
      <c r="C27" s="178"/>
      <c r="D27" s="120">
        <f t="shared" si="0"/>
        <v>0</v>
      </c>
      <c r="E27" s="159">
        <f>SUMIFS(作業日報!$C:$C,作業日報!$B:$B,$A27,作業日報!$E:$E,"○",作業日報!$A:$A,参加者名簿!E$1)+SUMIFS(作業日報!$G:$G,作業日報!$F:$F,$A27,作業日報!$I:$I,"○",作業日報!$A:$A,参加者名簿!E$1)</f>
        <v>0</v>
      </c>
      <c r="F27" s="160">
        <f>SUMIFS(作業日報!$C:$C,作業日報!$B:$B,$A27,作業日報!$E:$E,"○",作業日報!$A:$A,参加者名簿!F$1)+SUMIFS(作業日報!$G:$G,作業日報!$F:$F,$A27,作業日報!$I:$I,"○",作業日報!$A:$A,参加者名簿!F$1)</f>
        <v>0</v>
      </c>
      <c r="G27" s="160">
        <f>SUMIFS(作業日報!$C:$C,作業日報!$B:$B,$A27,作業日報!$E:$E,"○",作業日報!$A:$A,参加者名簿!G$1)+SUMIFS(作業日報!$G:$G,作業日報!$F:$F,$A27,作業日報!$I:$I,"○",作業日報!$A:$A,参加者名簿!G$1)</f>
        <v>0</v>
      </c>
      <c r="H27" s="160">
        <f>SUMIFS(作業日報!$C:$C,作業日報!$B:$B,$A27,作業日報!$E:$E,"○",作業日報!$A:$A,参加者名簿!H$1)+SUMIFS(作業日報!$G:$G,作業日報!$F:$F,$A27,作業日報!$I:$I,"○",作業日報!$A:$A,参加者名簿!H$1)</f>
        <v>0</v>
      </c>
      <c r="I27" s="160">
        <f>SUMIFS(作業日報!$C:$C,作業日報!$B:$B,$A27,作業日報!$E:$E,"○",作業日報!$A:$A,参加者名簿!I$1)+SUMIFS(作業日報!$G:$G,作業日報!$F:$F,$A27,作業日報!$I:$I,"○",作業日報!$A:$A,参加者名簿!I$1)</f>
        <v>0</v>
      </c>
      <c r="J27" s="160">
        <f>SUMIFS(作業日報!$C:$C,作業日報!$B:$B,$A27,作業日報!$E:$E,"○",作業日報!$A:$A,参加者名簿!J$1)+SUMIFS(作業日報!$G:$G,作業日報!$F:$F,$A27,作業日報!$I:$I,"○",作業日報!$A:$A,参加者名簿!J$1)</f>
        <v>0</v>
      </c>
      <c r="K27" s="160">
        <f>SUMIFS(作業日報!$C:$C,作業日報!$B:$B,$A27,作業日報!$E:$E,"○",作業日報!$A:$A,参加者名簿!K$1)+SUMIFS(作業日報!$G:$G,作業日報!$F:$F,$A27,作業日報!$I:$I,"○",作業日報!$A:$A,参加者名簿!K$1)</f>
        <v>0</v>
      </c>
      <c r="L27" s="160">
        <f>SUMIFS(作業日報!$C:$C,作業日報!$B:$B,$A27,作業日報!$E:$E,"○",作業日報!$A:$A,参加者名簿!L$1)+SUMIFS(作業日報!$G:$G,作業日報!$F:$F,$A27,作業日報!$I:$I,"○",作業日報!$A:$A,参加者名簿!L$1)</f>
        <v>0</v>
      </c>
      <c r="M27" s="160">
        <f>SUMIFS(作業日報!$C:$C,作業日報!$B:$B,$A27,作業日報!$E:$E,"○",作業日報!$A:$A,参加者名簿!M$1)+SUMIFS(作業日報!$G:$G,作業日報!$F:$F,$A27,作業日報!$I:$I,"○",作業日報!$A:$A,参加者名簿!M$1)</f>
        <v>0</v>
      </c>
      <c r="N27" s="160">
        <f>SUMIFS(作業日報!$C:$C,作業日報!$B:$B,$A27,作業日報!$E:$E,"○",作業日報!$A:$A,参加者名簿!N$1)+SUMIFS(作業日報!$G:$G,作業日報!$F:$F,$A27,作業日報!$I:$I,"○",作業日報!$A:$A,参加者名簿!N$1)</f>
        <v>0</v>
      </c>
      <c r="O27" s="160">
        <f>SUMIFS(作業日報!$C:$C,作業日報!$B:$B,$A27,作業日報!$E:$E,"○",作業日報!$A:$A,参加者名簿!O$1)+SUMIFS(作業日報!$G:$G,作業日報!$F:$F,$A27,作業日報!$I:$I,"○",作業日報!$A:$A,参加者名簿!O$1)</f>
        <v>0</v>
      </c>
      <c r="P27" s="160">
        <f>SUMIFS(作業日報!$C:$C,作業日報!$B:$B,$A27,作業日報!$E:$E,"○",作業日報!$A:$A,参加者名簿!P$1)+SUMIFS(作業日報!$G:$G,作業日報!$F:$F,$A27,作業日報!$I:$I,"○",作業日報!$A:$A,参加者名簿!P$1)</f>
        <v>0</v>
      </c>
      <c r="Q27" s="160">
        <f>SUMIFS(作業日報!$C:$C,作業日報!$B:$B,$A27,作業日報!$E:$E,"○",作業日報!$A:$A,参加者名簿!Q$1)+SUMIFS(作業日報!$G:$G,作業日報!$F:$F,$A27,作業日報!$I:$I,"○",作業日報!$A:$A,参加者名簿!Q$1)</f>
        <v>0</v>
      </c>
      <c r="R27" s="160">
        <f>SUMIFS(作業日報!$C:$C,作業日報!$B:$B,$A27,作業日報!$E:$E,"○",作業日報!$A:$A,参加者名簿!R$1)+SUMIFS(作業日報!$G:$G,作業日報!$F:$F,$A27,作業日報!$I:$I,"○",作業日報!$A:$A,参加者名簿!R$1)</f>
        <v>0</v>
      </c>
      <c r="S27" s="160">
        <f>SUMIFS(作業日報!$C:$C,作業日報!$B:$B,$A27,作業日報!$E:$E,"○",作業日報!$A:$A,参加者名簿!S$1)+SUMIFS(作業日報!$G:$G,作業日報!$F:$F,$A27,作業日報!$I:$I,"○",作業日報!$A:$A,参加者名簿!S$1)</f>
        <v>0</v>
      </c>
      <c r="T27" s="160">
        <f>SUMIFS(作業日報!$C:$C,作業日報!$B:$B,$A27,作業日報!$E:$E,"○",作業日報!$A:$A,参加者名簿!T$1)+SUMIFS(作業日報!$G:$G,作業日報!$F:$F,$A27,作業日報!$I:$I,"○",作業日報!$A:$A,参加者名簿!T$1)</f>
        <v>0</v>
      </c>
      <c r="U27" s="160">
        <f>SUMIFS(作業日報!$C:$C,作業日報!$B:$B,$A27,作業日報!$E:$E,"○",作業日報!$A:$A,参加者名簿!U$1)+SUMIFS(作業日報!$G:$G,作業日報!$F:$F,$A27,作業日報!$I:$I,"○",作業日報!$A:$A,参加者名簿!U$1)</f>
        <v>0</v>
      </c>
      <c r="V27" s="160">
        <f>SUMIFS(作業日報!$C:$C,作業日報!$B:$B,$A27,作業日報!$E:$E,"○",作業日報!$A:$A,参加者名簿!V$1)+SUMIFS(作業日報!$G:$G,作業日報!$F:$F,$A27,作業日報!$I:$I,"○",作業日報!$A:$A,参加者名簿!V$1)</f>
        <v>0</v>
      </c>
      <c r="W27" s="160">
        <f>SUMIFS(作業日報!$C:$C,作業日報!$B:$B,$A27,作業日報!$E:$E,"○",作業日報!$A:$A,参加者名簿!W$1)+SUMIFS(作業日報!$G:$G,作業日報!$F:$F,$A27,作業日報!$I:$I,"○",作業日報!$A:$A,参加者名簿!W$1)</f>
        <v>0</v>
      </c>
      <c r="X27" s="160">
        <f>SUMIFS(作業日報!$C:$C,作業日報!$B:$B,$A27,作業日報!$E:$E,"○",作業日報!$A:$A,参加者名簿!X$1)+SUMIFS(作業日報!$G:$G,作業日報!$F:$F,$A27,作業日報!$I:$I,"○",作業日報!$A:$A,参加者名簿!X$1)</f>
        <v>0</v>
      </c>
      <c r="Y27" s="160">
        <f>SUMIFS(作業日報!$C:$C,作業日報!$B:$B,$A27,作業日報!$E:$E,"○",作業日報!$A:$A,参加者名簿!Y$1)+SUMIFS(作業日報!$G:$G,作業日報!$F:$F,$A27,作業日報!$I:$I,"○",作業日報!$A:$A,参加者名簿!Y$1)</f>
        <v>0</v>
      </c>
      <c r="Z27" s="160">
        <f>SUMIFS(作業日報!$C:$C,作業日報!$B:$B,$A27,作業日報!$E:$E,"○",作業日報!$A:$A,参加者名簿!Z$1)+SUMIFS(作業日報!$G:$G,作業日報!$F:$F,$A27,作業日報!$I:$I,"○",作業日報!$A:$A,参加者名簿!Z$1)</f>
        <v>0</v>
      </c>
      <c r="AA27" s="160">
        <f>SUMIFS(作業日報!$C:$C,作業日報!$B:$B,$A27,作業日報!$E:$E,"○",作業日報!$A:$A,参加者名簿!AA$1)+SUMIFS(作業日報!$G:$G,作業日報!$F:$F,$A27,作業日報!$I:$I,"○",作業日報!$A:$A,参加者名簿!AA$1)</f>
        <v>0</v>
      </c>
      <c r="AB27" s="160">
        <f>SUMIFS(作業日報!$C:$C,作業日報!$B:$B,$A27,作業日報!$E:$E,"○",作業日報!$A:$A,参加者名簿!AB$1)+SUMIFS(作業日報!$G:$G,作業日報!$F:$F,$A27,作業日報!$I:$I,"○",作業日報!$A:$A,参加者名簿!AB$1)</f>
        <v>0</v>
      </c>
      <c r="AC27" s="160">
        <f>SUMIFS(作業日報!$C:$C,作業日報!$B:$B,$A27,作業日報!$E:$E,"○",作業日報!$A:$A,参加者名簿!AC$1)+SUMIFS(作業日報!$G:$G,作業日報!$F:$F,$A27,作業日報!$I:$I,"○",作業日報!$A:$A,参加者名簿!AC$1)</f>
        <v>0</v>
      </c>
      <c r="AD27" s="160">
        <f>SUMIFS(作業日報!$C:$C,作業日報!$B:$B,$A27,作業日報!$E:$E,"○",作業日報!$A:$A,参加者名簿!AD$1)+SUMIFS(作業日報!$G:$G,作業日報!$F:$F,$A27,作業日報!$I:$I,"○",作業日報!$A:$A,参加者名簿!AD$1)</f>
        <v>0</v>
      </c>
      <c r="AE27" s="160">
        <f>SUMIFS(作業日報!$C:$C,作業日報!$B:$B,$A27,作業日報!$E:$E,"○",作業日報!$A:$A,参加者名簿!AE$1)+SUMIFS(作業日報!$G:$G,作業日報!$F:$F,$A27,作業日報!$I:$I,"○",作業日報!$A:$A,参加者名簿!AE$1)</f>
        <v>0</v>
      </c>
      <c r="AF27" s="160">
        <f>SUMIFS(作業日報!$C:$C,作業日報!$B:$B,$A27,作業日報!$E:$E,"○",作業日報!$A:$A,参加者名簿!AF$1)+SUMIFS(作業日報!$G:$G,作業日報!$F:$F,$A27,作業日報!$I:$I,"○",作業日報!$A:$A,参加者名簿!AF$1)</f>
        <v>0</v>
      </c>
      <c r="AG27" s="160">
        <f>SUMIFS(作業日報!$C:$C,作業日報!$B:$B,$A27,作業日報!$E:$E,"○",作業日報!$A:$A,参加者名簿!AG$1)+SUMIFS(作業日報!$G:$G,作業日報!$F:$F,$A27,作業日報!$I:$I,"○",作業日報!$A:$A,参加者名簿!AG$1)</f>
        <v>0</v>
      </c>
      <c r="AH27" s="160">
        <f>SUMIFS(作業日報!$C:$C,作業日報!$B:$B,$A27,作業日報!$E:$E,"○",作業日報!$A:$A,参加者名簿!AH$1)+SUMIFS(作業日報!$G:$G,作業日報!$F:$F,$A27,作業日報!$I:$I,"○",作業日報!$A:$A,参加者名簿!AH$1)</f>
        <v>0</v>
      </c>
      <c r="AI27" s="160">
        <f>SUMIFS(作業日報!$C:$C,作業日報!$B:$B,$A27,作業日報!$E:$E,"○",作業日報!$A:$A,参加者名簿!AI$1)+SUMIFS(作業日報!$G:$G,作業日報!$F:$F,$A27,作業日報!$I:$I,"○",作業日報!$A:$A,参加者名簿!AI$1)</f>
        <v>0</v>
      </c>
      <c r="AJ27" s="160">
        <f>SUMIFS(作業日報!$C:$C,作業日報!$B:$B,$A27,作業日報!$E:$E,"○",作業日報!$A:$A,参加者名簿!AJ$1)+SUMIFS(作業日報!$G:$G,作業日報!$F:$F,$A27,作業日報!$I:$I,"○",作業日報!$A:$A,参加者名簿!AJ$1)</f>
        <v>0</v>
      </c>
      <c r="AK27" s="160">
        <f>SUMIFS(作業日報!$C:$C,作業日報!$B:$B,$A27,作業日報!$E:$E,"○",作業日報!$A:$A,参加者名簿!AK$1)+SUMIFS(作業日報!$G:$G,作業日報!$F:$F,$A27,作業日報!$I:$I,"○",作業日報!$A:$A,参加者名簿!AK$1)</f>
        <v>0</v>
      </c>
      <c r="AL27" s="160">
        <f>SUMIFS(作業日報!$C:$C,作業日報!$B:$B,$A27,作業日報!$E:$E,"○",作業日報!$A:$A,参加者名簿!AL$1)+SUMIFS(作業日報!$G:$G,作業日報!$F:$F,$A27,作業日報!$I:$I,"○",作業日報!$A:$A,参加者名簿!AL$1)</f>
        <v>0</v>
      </c>
      <c r="AM27" s="160">
        <f>SUMIFS(作業日報!$C:$C,作業日報!$B:$B,$A27,作業日報!$E:$E,"○",作業日報!$A:$A,参加者名簿!AM$1)+SUMIFS(作業日報!$G:$G,作業日報!$F:$F,$A27,作業日報!$I:$I,"○",作業日報!$A:$A,参加者名簿!AM$1)</f>
        <v>0</v>
      </c>
      <c r="AN27" s="160">
        <f>SUMIFS(作業日報!$C:$C,作業日報!$B:$B,$A27,作業日報!$E:$E,"○",作業日報!$A:$A,参加者名簿!AN$1)+SUMIFS(作業日報!$G:$G,作業日報!$F:$F,$A27,作業日報!$I:$I,"○",作業日報!$A:$A,参加者名簿!AN$1)</f>
        <v>0</v>
      </c>
      <c r="AO27" s="160">
        <f>SUMIFS(作業日報!$C:$C,作業日報!$B:$B,$A27,作業日報!$E:$E,"○",作業日報!$A:$A,参加者名簿!AO$1)+SUMIFS(作業日報!$G:$G,作業日報!$F:$F,$A27,作業日報!$I:$I,"○",作業日報!$A:$A,参加者名簿!AO$1)</f>
        <v>0</v>
      </c>
      <c r="AP27" s="160">
        <f>SUMIFS(作業日報!$C:$C,作業日報!$B:$B,$A27,作業日報!$E:$E,"○",作業日報!$A:$A,参加者名簿!AP$1)+SUMIFS(作業日報!$G:$G,作業日報!$F:$F,$A27,作業日報!$I:$I,"○",作業日報!$A:$A,参加者名簿!AP$1)</f>
        <v>0</v>
      </c>
      <c r="AQ27" s="160">
        <f>SUMIFS(作業日報!$C:$C,作業日報!$B:$B,$A27,作業日報!$E:$E,"○",作業日報!$A:$A,参加者名簿!AQ$1)+SUMIFS(作業日報!$G:$G,作業日報!$F:$F,$A27,作業日報!$I:$I,"○",作業日報!$A:$A,参加者名簿!AQ$1)</f>
        <v>0</v>
      </c>
      <c r="AR27" s="160">
        <f>SUMIFS(作業日報!$C:$C,作業日報!$B:$B,$A27,作業日報!$E:$E,"○",作業日報!$A:$A,参加者名簿!AR$1)+SUMIFS(作業日報!$G:$G,作業日報!$F:$F,$A27,作業日報!$I:$I,"○",作業日報!$A:$A,参加者名簿!AR$1)</f>
        <v>0</v>
      </c>
      <c r="AS27" s="160">
        <f>SUMIFS(作業日報!$C:$C,作業日報!$B:$B,$A27,作業日報!$E:$E,"○",作業日報!$A:$A,参加者名簿!AS$1)+SUMIFS(作業日報!$G:$G,作業日報!$F:$F,$A27,作業日報!$I:$I,"○",作業日報!$A:$A,参加者名簿!AS$1)</f>
        <v>0</v>
      </c>
      <c r="AT27" s="160">
        <f>SUMIFS(作業日報!$C:$C,作業日報!$B:$B,$A27,作業日報!$E:$E,"○",作業日報!$A:$A,参加者名簿!AT$1)+SUMIFS(作業日報!$G:$G,作業日報!$F:$F,$A27,作業日報!$I:$I,"○",作業日報!$A:$A,参加者名簿!AT$1)</f>
        <v>0</v>
      </c>
      <c r="AU27" s="160">
        <f>SUMIFS(作業日報!$C:$C,作業日報!$B:$B,$A27,作業日報!$E:$E,"○",作業日報!$A:$A,参加者名簿!AU$1)+SUMIFS(作業日報!$G:$G,作業日報!$F:$F,$A27,作業日報!$I:$I,"○",作業日報!$A:$A,参加者名簿!AU$1)</f>
        <v>0</v>
      </c>
      <c r="AV27" s="160">
        <f>SUMIFS(作業日報!$C:$C,作業日報!$B:$B,$A27,作業日報!$E:$E,"○",作業日報!$A:$A,参加者名簿!AV$1)+SUMIFS(作業日報!$G:$G,作業日報!$F:$F,$A27,作業日報!$I:$I,"○",作業日報!$A:$A,参加者名簿!AV$1)</f>
        <v>0</v>
      </c>
      <c r="AW27" s="160">
        <f>SUMIFS(作業日報!$C:$C,作業日報!$B:$B,$A27,作業日報!$E:$E,"○",作業日報!$A:$A,参加者名簿!AW$1)+SUMIFS(作業日報!$G:$G,作業日報!$F:$F,$A27,作業日報!$I:$I,"○",作業日報!$A:$A,参加者名簿!AW$1)</f>
        <v>0</v>
      </c>
      <c r="AX27" s="160">
        <f>SUMIFS(作業日報!$C:$C,作業日報!$B:$B,$A27,作業日報!$E:$E,"○",作業日報!$A:$A,参加者名簿!AX$1)+SUMIFS(作業日報!$G:$G,作業日報!$F:$F,$A27,作業日報!$I:$I,"○",作業日報!$A:$A,参加者名簿!AX$1)</f>
        <v>0</v>
      </c>
      <c r="AY27" s="160">
        <f>SUMIFS(作業日報!$C:$C,作業日報!$B:$B,$A27,作業日報!$E:$E,"○",作業日報!$A:$A,参加者名簿!AY$1)+SUMIFS(作業日報!$G:$G,作業日報!$F:$F,$A27,作業日報!$I:$I,"○",作業日報!$A:$A,参加者名簿!AY$1)</f>
        <v>0</v>
      </c>
      <c r="AZ27" s="160">
        <f>SUMIFS(作業日報!$C:$C,作業日報!$B:$B,$A27,作業日報!$E:$E,"○",作業日報!$A:$A,参加者名簿!AZ$1)+SUMIFS(作業日報!$G:$G,作業日報!$F:$F,$A27,作業日報!$I:$I,"○",作業日報!$A:$A,参加者名簿!AZ$1)</f>
        <v>0</v>
      </c>
      <c r="BA27" s="160">
        <f>SUMIFS(作業日報!$C:$C,作業日報!$B:$B,$A27,作業日報!$E:$E,"○",作業日報!$A:$A,参加者名簿!BA$1)+SUMIFS(作業日報!$G:$G,作業日報!$F:$F,$A27,作業日報!$I:$I,"○",作業日報!$A:$A,参加者名簿!BA$1)</f>
        <v>0</v>
      </c>
      <c r="BB27" s="160">
        <f>SUMIFS(作業日報!$C:$C,作業日報!$B:$B,$A27,作業日報!$E:$E,"○",作業日報!$A:$A,参加者名簿!BB$1)+SUMIFS(作業日報!$G:$G,作業日報!$F:$F,$A27,作業日報!$I:$I,"○",作業日報!$A:$A,参加者名簿!BB$1)</f>
        <v>0</v>
      </c>
      <c r="BC27" s="160">
        <f>SUMIFS(作業日報!$C:$C,作業日報!$B:$B,$A27,作業日報!$E:$E,"○",作業日報!$A:$A,参加者名簿!BC$1)+SUMIFS(作業日報!$G:$G,作業日報!$F:$F,$A27,作業日報!$I:$I,"○",作業日報!$A:$A,参加者名簿!BC$1)</f>
        <v>0</v>
      </c>
      <c r="BD27" s="160">
        <f>SUMIFS(作業日報!$C:$C,作業日報!$B:$B,$A27,作業日報!$E:$E,"○",作業日報!$A:$A,参加者名簿!BD$1)+SUMIFS(作業日報!$G:$G,作業日報!$F:$F,$A27,作業日報!$I:$I,"○",作業日報!$A:$A,参加者名簿!BD$1)</f>
        <v>0</v>
      </c>
      <c r="BE27" s="160">
        <f>SUMIFS(作業日報!$C:$C,作業日報!$B:$B,$A27,作業日報!$E:$E,"○",作業日報!$A:$A,参加者名簿!BE$1)+SUMIFS(作業日報!$G:$G,作業日報!$F:$F,$A27,作業日報!$I:$I,"○",作業日報!$A:$A,参加者名簿!BE$1)</f>
        <v>0</v>
      </c>
      <c r="BF27" s="160">
        <f>SUMIFS(作業日報!$C:$C,作業日報!$B:$B,$A27,作業日報!$E:$E,"○",作業日報!$A:$A,参加者名簿!BF$1)+SUMIFS(作業日報!$G:$G,作業日報!$F:$F,$A27,作業日報!$I:$I,"○",作業日報!$A:$A,参加者名簿!BF$1)</f>
        <v>0</v>
      </c>
      <c r="BG27" s="160">
        <f>SUMIFS(作業日報!$C:$C,作業日報!$B:$B,$A27,作業日報!$E:$E,"○",作業日報!$A:$A,参加者名簿!BG$1)+SUMIFS(作業日報!$G:$G,作業日報!$F:$F,$A27,作業日報!$I:$I,"○",作業日報!$A:$A,参加者名簿!BG$1)</f>
        <v>0</v>
      </c>
      <c r="BH27" s="160">
        <f>SUMIFS(作業日報!$C:$C,作業日報!$B:$B,$A27,作業日報!$E:$E,"○",作業日報!$A:$A,参加者名簿!BH$1)+SUMIFS(作業日報!$G:$G,作業日報!$F:$F,$A27,作業日報!$I:$I,"○",作業日報!$A:$A,参加者名簿!BH$1)</f>
        <v>0</v>
      </c>
      <c r="BI27" s="160">
        <f>SUMIFS(作業日報!$C:$C,作業日報!$B:$B,$A27,作業日報!$E:$E,"○",作業日報!$A:$A,参加者名簿!BI$1)+SUMIFS(作業日報!$G:$G,作業日報!$F:$F,$A27,作業日報!$I:$I,"○",作業日報!$A:$A,参加者名簿!BI$1)</f>
        <v>0</v>
      </c>
      <c r="BJ27" s="160">
        <f>SUMIFS(作業日報!$C:$C,作業日報!$B:$B,$A27,作業日報!$E:$E,"○",作業日報!$A:$A,参加者名簿!BJ$1)+SUMIFS(作業日報!$G:$G,作業日報!$F:$F,$A27,作業日報!$I:$I,"○",作業日報!$A:$A,参加者名簿!BJ$1)</f>
        <v>0</v>
      </c>
      <c r="BK27" s="160">
        <f>SUMIFS(作業日報!$C:$C,作業日報!$B:$B,$A27,作業日報!$E:$E,"○",作業日報!$A:$A,参加者名簿!BK$1)+SUMIFS(作業日報!$G:$G,作業日報!$F:$F,$A27,作業日報!$I:$I,"○",作業日報!$A:$A,参加者名簿!BK$1)</f>
        <v>0</v>
      </c>
      <c r="BL27" s="160">
        <f>SUMIFS(作業日報!$C:$C,作業日報!$B:$B,$A27,作業日報!$E:$E,"○",作業日報!$A:$A,参加者名簿!BL$1)+SUMIFS(作業日報!$G:$G,作業日報!$F:$F,$A27,作業日報!$I:$I,"○",作業日報!$A:$A,参加者名簿!BL$1)</f>
        <v>0</v>
      </c>
    </row>
    <row r="28" spans="1:64">
      <c r="A28" s="176"/>
      <c r="B28" s="177"/>
      <c r="C28" s="178"/>
      <c r="D28" s="120">
        <f t="shared" si="0"/>
        <v>0</v>
      </c>
      <c r="E28" s="159">
        <f>SUMIFS(作業日報!$C:$C,作業日報!$B:$B,$A28,作業日報!$E:$E,"○",作業日報!$A:$A,参加者名簿!E$1)+SUMIFS(作業日報!$G:$G,作業日報!$F:$F,$A28,作業日報!$I:$I,"○",作業日報!$A:$A,参加者名簿!E$1)</f>
        <v>0</v>
      </c>
      <c r="F28" s="160">
        <f>SUMIFS(作業日報!$C:$C,作業日報!$B:$B,$A28,作業日報!$E:$E,"○",作業日報!$A:$A,参加者名簿!F$1)+SUMIFS(作業日報!$G:$G,作業日報!$F:$F,$A28,作業日報!$I:$I,"○",作業日報!$A:$A,参加者名簿!F$1)</f>
        <v>0</v>
      </c>
      <c r="G28" s="160">
        <f>SUMIFS(作業日報!$C:$C,作業日報!$B:$B,$A28,作業日報!$E:$E,"○",作業日報!$A:$A,参加者名簿!G$1)+SUMIFS(作業日報!$G:$G,作業日報!$F:$F,$A28,作業日報!$I:$I,"○",作業日報!$A:$A,参加者名簿!G$1)</f>
        <v>0</v>
      </c>
      <c r="H28" s="160">
        <f>SUMIFS(作業日報!$C:$C,作業日報!$B:$B,$A28,作業日報!$E:$E,"○",作業日報!$A:$A,参加者名簿!H$1)+SUMIFS(作業日報!$G:$G,作業日報!$F:$F,$A28,作業日報!$I:$I,"○",作業日報!$A:$A,参加者名簿!H$1)</f>
        <v>0</v>
      </c>
      <c r="I28" s="160">
        <f>SUMIFS(作業日報!$C:$C,作業日報!$B:$B,$A28,作業日報!$E:$E,"○",作業日報!$A:$A,参加者名簿!I$1)+SUMIFS(作業日報!$G:$G,作業日報!$F:$F,$A28,作業日報!$I:$I,"○",作業日報!$A:$A,参加者名簿!I$1)</f>
        <v>0</v>
      </c>
      <c r="J28" s="160">
        <f>SUMIFS(作業日報!$C:$C,作業日報!$B:$B,$A28,作業日報!$E:$E,"○",作業日報!$A:$A,参加者名簿!J$1)+SUMIFS(作業日報!$G:$G,作業日報!$F:$F,$A28,作業日報!$I:$I,"○",作業日報!$A:$A,参加者名簿!J$1)</f>
        <v>0</v>
      </c>
      <c r="K28" s="160">
        <f>SUMIFS(作業日報!$C:$C,作業日報!$B:$B,$A28,作業日報!$E:$E,"○",作業日報!$A:$A,参加者名簿!K$1)+SUMIFS(作業日報!$G:$G,作業日報!$F:$F,$A28,作業日報!$I:$I,"○",作業日報!$A:$A,参加者名簿!K$1)</f>
        <v>0</v>
      </c>
      <c r="L28" s="160">
        <f>SUMIFS(作業日報!$C:$C,作業日報!$B:$B,$A28,作業日報!$E:$E,"○",作業日報!$A:$A,参加者名簿!L$1)+SUMIFS(作業日報!$G:$G,作業日報!$F:$F,$A28,作業日報!$I:$I,"○",作業日報!$A:$A,参加者名簿!L$1)</f>
        <v>0</v>
      </c>
      <c r="M28" s="160">
        <f>SUMIFS(作業日報!$C:$C,作業日報!$B:$B,$A28,作業日報!$E:$E,"○",作業日報!$A:$A,参加者名簿!M$1)+SUMIFS(作業日報!$G:$G,作業日報!$F:$F,$A28,作業日報!$I:$I,"○",作業日報!$A:$A,参加者名簿!M$1)</f>
        <v>0</v>
      </c>
      <c r="N28" s="160">
        <f>SUMIFS(作業日報!$C:$C,作業日報!$B:$B,$A28,作業日報!$E:$E,"○",作業日報!$A:$A,参加者名簿!N$1)+SUMIFS(作業日報!$G:$G,作業日報!$F:$F,$A28,作業日報!$I:$I,"○",作業日報!$A:$A,参加者名簿!N$1)</f>
        <v>0</v>
      </c>
      <c r="O28" s="160">
        <f>SUMIFS(作業日報!$C:$C,作業日報!$B:$B,$A28,作業日報!$E:$E,"○",作業日報!$A:$A,参加者名簿!O$1)+SUMIFS(作業日報!$G:$G,作業日報!$F:$F,$A28,作業日報!$I:$I,"○",作業日報!$A:$A,参加者名簿!O$1)</f>
        <v>0</v>
      </c>
      <c r="P28" s="160">
        <f>SUMIFS(作業日報!$C:$C,作業日報!$B:$B,$A28,作業日報!$E:$E,"○",作業日報!$A:$A,参加者名簿!P$1)+SUMIFS(作業日報!$G:$G,作業日報!$F:$F,$A28,作業日報!$I:$I,"○",作業日報!$A:$A,参加者名簿!P$1)</f>
        <v>0</v>
      </c>
      <c r="Q28" s="160">
        <f>SUMIFS(作業日報!$C:$C,作業日報!$B:$B,$A28,作業日報!$E:$E,"○",作業日報!$A:$A,参加者名簿!Q$1)+SUMIFS(作業日報!$G:$G,作業日報!$F:$F,$A28,作業日報!$I:$I,"○",作業日報!$A:$A,参加者名簿!Q$1)</f>
        <v>0</v>
      </c>
      <c r="R28" s="160">
        <f>SUMIFS(作業日報!$C:$C,作業日報!$B:$B,$A28,作業日報!$E:$E,"○",作業日報!$A:$A,参加者名簿!R$1)+SUMIFS(作業日報!$G:$G,作業日報!$F:$F,$A28,作業日報!$I:$I,"○",作業日報!$A:$A,参加者名簿!R$1)</f>
        <v>0</v>
      </c>
      <c r="S28" s="160">
        <f>SUMIFS(作業日報!$C:$C,作業日報!$B:$B,$A28,作業日報!$E:$E,"○",作業日報!$A:$A,参加者名簿!S$1)+SUMIFS(作業日報!$G:$G,作業日報!$F:$F,$A28,作業日報!$I:$I,"○",作業日報!$A:$A,参加者名簿!S$1)</f>
        <v>0</v>
      </c>
      <c r="T28" s="160">
        <f>SUMIFS(作業日報!$C:$C,作業日報!$B:$B,$A28,作業日報!$E:$E,"○",作業日報!$A:$A,参加者名簿!T$1)+SUMIFS(作業日報!$G:$G,作業日報!$F:$F,$A28,作業日報!$I:$I,"○",作業日報!$A:$A,参加者名簿!T$1)</f>
        <v>0</v>
      </c>
      <c r="U28" s="160">
        <f>SUMIFS(作業日報!$C:$C,作業日報!$B:$B,$A28,作業日報!$E:$E,"○",作業日報!$A:$A,参加者名簿!U$1)+SUMIFS(作業日報!$G:$G,作業日報!$F:$F,$A28,作業日報!$I:$I,"○",作業日報!$A:$A,参加者名簿!U$1)</f>
        <v>0</v>
      </c>
      <c r="V28" s="160">
        <f>SUMIFS(作業日報!$C:$C,作業日報!$B:$B,$A28,作業日報!$E:$E,"○",作業日報!$A:$A,参加者名簿!V$1)+SUMIFS(作業日報!$G:$G,作業日報!$F:$F,$A28,作業日報!$I:$I,"○",作業日報!$A:$A,参加者名簿!V$1)</f>
        <v>0</v>
      </c>
      <c r="W28" s="160">
        <f>SUMIFS(作業日報!$C:$C,作業日報!$B:$B,$A28,作業日報!$E:$E,"○",作業日報!$A:$A,参加者名簿!W$1)+SUMIFS(作業日報!$G:$G,作業日報!$F:$F,$A28,作業日報!$I:$I,"○",作業日報!$A:$A,参加者名簿!W$1)</f>
        <v>0</v>
      </c>
      <c r="X28" s="160">
        <f>SUMIFS(作業日報!$C:$C,作業日報!$B:$B,$A28,作業日報!$E:$E,"○",作業日報!$A:$A,参加者名簿!X$1)+SUMIFS(作業日報!$G:$G,作業日報!$F:$F,$A28,作業日報!$I:$I,"○",作業日報!$A:$A,参加者名簿!X$1)</f>
        <v>0</v>
      </c>
      <c r="Y28" s="160">
        <f>SUMIFS(作業日報!$C:$C,作業日報!$B:$B,$A28,作業日報!$E:$E,"○",作業日報!$A:$A,参加者名簿!Y$1)+SUMIFS(作業日報!$G:$G,作業日報!$F:$F,$A28,作業日報!$I:$I,"○",作業日報!$A:$A,参加者名簿!Y$1)</f>
        <v>0</v>
      </c>
      <c r="Z28" s="160">
        <f>SUMIFS(作業日報!$C:$C,作業日報!$B:$B,$A28,作業日報!$E:$E,"○",作業日報!$A:$A,参加者名簿!Z$1)+SUMIFS(作業日報!$G:$G,作業日報!$F:$F,$A28,作業日報!$I:$I,"○",作業日報!$A:$A,参加者名簿!Z$1)</f>
        <v>0</v>
      </c>
      <c r="AA28" s="160">
        <f>SUMIFS(作業日報!$C:$C,作業日報!$B:$B,$A28,作業日報!$E:$E,"○",作業日報!$A:$A,参加者名簿!AA$1)+SUMIFS(作業日報!$G:$G,作業日報!$F:$F,$A28,作業日報!$I:$I,"○",作業日報!$A:$A,参加者名簿!AA$1)</f>
        <v>0</v>
      </c>
      <c r="AB28" s="160">
        <f>SUMIFS(作業日報!$C:$C,作業日報!$B:$B,$A28,作業日報!$E:$E,"○",作業日報!$A:$A,参加者名簿!AB$1)+SUMIFS(作業日報!$G:$G,作業日報!$F:$F,$A28,作業日報!$I:$I,"○",作業日報!$A:$A,参加者名簿!AB$1)</f>
        <v>0</v>
      </c>
      <c r="AC28" s="160">
        <f>SUMIFS(作業日報!$C:$C,作業日報!$B:$B,$A28,作業日報!$E:$E,"○",作業日報!$A:$A,参加者名簿!AC$1)+SUMIFS(作業日報!$G:$G,作業日報!$F:$F,$A28,作業日報!$I:$I,"○",作業日報!$A:$A,参加者名簿!AC$1)</f>
        <v>0</v>
      </c>
      <c r="AD28" s="160">
        <f>SUMIFS(作業日報!$C:$C,作業日報!$B:$B,$A28,作業日報!$E:$E,"○",作業日報!$A:$A,参加者名簿!AD$1)+SUMIFS(作業日報!$G:$G,作業日報!$F:$F,$A28,作業日報!$I:$I,"○",作業日報!$A:$A,参加者名簿!AD$1)</f>
        <v>0</v>
      </c>
      <c r="AE28" s="160">
        <f>SUMIFS(作業日報!$C:$C,作業日報!$B:$B,$A28,作業日報!$E:$E,"○",作業日報!$A:$A,参加者名簿!AE$1)+SUMIFS(作業日報!$G:$G,作業日報!$F:$F,$A28,作業日報!$I:$I,"○",作業日報!$A:$A,参加者名簿!AE$1)</f>
        <v>0</v>
      </c>
      <c r="AF28" s="160">
        <f>SUMIFS(作業日報!$C:$C,作業日報!$B:$B,$A28,作業日報!$E:$E,"○",作業日報!$A:$A,参加者名簿!AF$1)+SUMIFS(作業日報!$G:$G,作業日報!$F:$F,$A28,作業日報!$I:$I,"○",作業日報!$A:$A,参加者名簿!AF$1)</f>
        <v>0</v>
      </c>
      <c r="AG28" s="160">
        <f>SUMIFS(作業日報!$C:$C,作業日報!$B:$B,$A28,作業日報!$E:$E,"○",作業日報!$A:$A,参加者名簿!AG$1)+SUMIFS(作業日報!$G:$G,作業日報!$F:$F,$A28,作業日報!$I:$I,"○",作業日報!$A:$A,参加者名簿!AG$1)</f>
        <v>0</v>
      </c>
      <c r="AH28" s="160">
        <f>SUMIFS(作業日報!$C:$C,作業日報!$B:$B,$A28,作業日報!$E:$E,"○",作業日報!$A:$A,参加者名簿!AH$1)+SUMIFS(作業日報!$G:$G,作業日報!$F:$F,$A28,作業日報!$I:$I,"○",作業日報!$A:$A,参加者名簿!AH$1)</f>
        <v>0</v>
      </c>
      <c r="AI28" s="160">
        <f>SUMIFS(作業日報!$C:$C,作業日報!$B:$B,$A28,作業日報!$E:$E,"○",作業日報!$A:$A,参加者名簿!AI$1)+SUMIFS(作業日報!$G:$G,作業日報!$F:$F,$A28,作業日報!$I:$I,"○",作業日報!$A:$A,参加者名簿!AI$1)</f>
        <v>0</v>
      </c>
      <c r="AJ28" s="160">
        <f>SUMIFS(作業日報!$C:$C,作業日報!$B:$B,$A28,作業日報!$E:$E,"○",作業日報!$A:$A,参加者名簿!AJ$1)+SUMIFS(作業日報!$G:$G,作業日報!$F:$F,$A28,作業日報!$I:$I,"○",作業日報!$A:$A,参加者名簿!AJ$1)</f>
        <v>0</v>
      </c>
      <c r="AK28" s="160">
        <f>SUMIFS(作業日報!$C:$C,作業日報!$B:$B,$A28,作業日報!$E:$E,"○",作業日報!$A:$A,参加者名簿!AK$1)+SUMIFS(作業日報!$G:$G,作業日報!$F:$F,$A28,作業日報!$I:$I,"○",作業日報!$A:$A,参加者名簿!AK$1)</f>
        <v>0</v>
      </c>
      <c r="AL28" s="160">
        <f>SUMIFS(作業日報!$C:$C,作業日報!$B:$B,$A28,作業日報!$E:$E,"○",作業日報!$A:$A,参加者名簿!AL$1)+SUMIFS(作業日報!$G:$G,作業日報!$F:$F,$A28,作業日報!$I:$I,"○",作業日報!$A:$A,参加者名簿!AL$1)</f>
        <v>0</v>
      </c>
      <c r="AM28" s="160">
        <f>SUMIFS(作業日報!$C:$C,作業日報!$B:$B,$A28,作業日報!$E:$E,"○",作業日報!$A:$A,参加者名簿!AM$1)+SUMIFS(作業日報!$G:$G,作業日報!$F:$F,$A28,作業日報!$I:$I,"○",作業日報!$A:$A,参加者名簿!AM$1)</f>
        <v>0</v>
      </c>
      <c r="AN28" s="160">
        <f>SUMIFS(作業日報!$C:$C,作業日報!$B:$B,$A28,作業日報!$E:$E,"○",作業日報!$A:$A,参加者名簿!AN$1)+SUMIFS(作業日報!$G:$G,作業日報!$F:$F,$A28,作業日報!$I:$I,"○",作業日報!$A:$A,参加者名簿!AN$1)</f>
        <v>0</v>
      </c>
      <c r="AO28" s="160">
        <f>SUMIFS(作業日報!$C:$C,作業日報!$B:$B,$A28,作業日報!$E:$E,"○",作業日報!$A:$A,参加者名簿!AO$1)+SUMIFS(作業日報!$G:$G,作業日報!$F:$F,$A28,作業日報!$I:$I,"○",作業日報!$A:$A,参加者名簿!AO$1)</f>
        <v>0</v>
      </c>
      <c r="AP28" s="160">
        <f>SUMIFS(作業日報!$C:$C,作業日報!$B:$B,$A28,作業日報!$E:$E,"○",作業日報!$A:$A,参加者名簿!AP$1)+SUMIFS(作業日報!$G:$G,作業日報!$F:$F,$A28,作業日報!$I:$I,"○",作業日報!$A:$A,参加者名簿!AP$1)</f>
        <v>0</v>
      </c>
      <c r="AQ28" s="160">
        <f>SUMIFS(作業日報!$C:$C,作業日報!$B:$B,$A28,作業日報!$E:$E,"○",作業日報!$A:$A,参加者名簿!AQ$1)+SUMIFS(作業日報!$G:$G,作業日報!$F:$F,$A28,作業日報!$I:$I,"○",作業日報!$A:$A,参加者名簿!AQ$1)</f>
        <v>0</v>
      </c>
      <c r="AR28" s="160">
        <f>SUMIFS(作業日報!$C:$C,作業日報!$B:$B,$A28,作業日報!$E:$E,"○",作業日報!$A:$A,参加者名簿!AR$1)+SUMIFS(作業日報!$G:$G,作業日報!$F:$F,$A28,作業日報!$I:$I,"○",作業日報!$A:$A,参加者名簿!AR$1)</f>
        <v>0</v>
      </c>
      <c r="AS28" s="160">
        <f>SUMIFS(作業日報!$C:$C,作業日報!$B:$B,$A28,作業日報!$E:$E,"○",作業日報!$A:$A,参加者名簿!AS$1)+SUMIFS(作業日報!$G:$G,作業日報!$F:$F,$A28,作業日報!$I:$I,"○",作業日報!$A:$A,参加者名簿!AS$1)</f>
        <v>0</v>
      </c>
      <c r="AT28" s="160">
        <f>SUMIFS(作業日報!$C:$C,作業日報!$B:$B,$A28,作業日報!$E:$E,"○",作業日報!$A:$A,参加者名簿!AT$1)+SUMIFS(作業日報!$G:$G,作業日報!$F:$F,$A28,作業日報!$I:$I,"○",作業日報!$A:$A,参加者名簿!AT$1)</f>
        <v>0</v>
      </c>
      <c r="AU28" s="160">
        <f>SUMIFS(作業日報!$C:$C,作業日報!$B:$B,$A28,作業日報!$E:$E,"○",作業日報!$A:$A,参加者名簿!AU$1)+SUMIFS(作業日報!$G:$G,作業日報!$F:$F,$A28,作業日報!$I:$I,"○",作業日報!$A:$A,参加者名簿!AU$1)</f>
        <v>0</v>
      </c>
      <c r="AV28" s="160">
        <f>SUMIFS(作業日報!$C:$C,作業日報!$B:$B,$A28,作業日報!$E:$E,"○",作業日報!$A:$A,参加者名簿!AV$1)+SUMIFS(作業日報!$G:$G,作業日報!$F:$F,$A28,作業日報!$I:$I,"○",作業日報!$A:$A,参加者名簿!AV$1)</f>
        <v>0</v>
      </c>
      <c r="AW28" s="160">
        <f>SUMIFS(作業日報!$C:$C,作業日報!$B:$B,$A28,作業日報!$E:$E,"○",作業日報!$A:$A,参加者名簿!AW$1)+SUMIFS(作業日報!$G:$G,作業日報!$F:$F,$A28,作業日報!$I:$I,"○",作業日報!$A:$A,参加者名簿!AW$1)</f>
        <v>0</v>
      </c>
      <c r="AX28" s="160">
        <f>SUMIFS(作業日報!$C:$C,作業日報!$B:$B,$A28,作業日報!$E:$E,"○",作業日報!$A:$A,参加者名簿!AX$1)+SUMIFS(作業日報!$G:$G,作業日報!$F:$F,$A28,作業日報!$I:$I,"○",作業日報!$A:$A,参加者名簿!AX$1)</f>
        <v>0</v>
      </c>
      <c r="AY28" s="160">
        <f>SUMIFS(作業日報!$C:$C,作業日報!$B:$B,$A28,作業日報!$E:$E,"○",作業日報!$A:$A,参加者名簿!AY$1)+SUMIFS(作業日報!$G:$G,作業日報!$F:$F,$A28,作業日報!$I:$I,"○",作業日報!$A:$A,参加者名簿!AY$1)</f>
        <v>0</v>
      </c>
      <c r="AZ28" s="160">
        <f>SUMIFS(作業日報!$C:$C,作業日報!$B:$B,$A28,作業日報!$E:$E,"○",作業日報!$A:$A,参加者名簿!AZ$1)+SUMIFS(作業日報!$G:$G,作業日報!$F:$F,$A28,作業日報!$I:$I,"○",作業日報!$A:$A,参加者名簿!AZ$1)</f>
        <v>0</v>
      </c>
      <c r="BA28" s="160">
        <f>SUMIFS(作業日報!$C:$C,作業日報!$B:$B,$A28,作業日報!$E:$E,"○",作業日報!$A:$A,参加者名簿!BA$1)+SUMIFS(作業日報!$G:$G,作業日報!$F:$F,$A28,作業日報!$I:$I,"○",作業日報!$A:$A,参加者名簿!BA$1)</f>
        <v>0</v>
      </c>
      <c r="BB28" s="160">
        <f>SUMIFS(作業日報!$C:$C,作業日報!$B:$B,$A28,作業日報!$E:$E,"○",作業日報!$A:$A,参加者名簿!BB$1)+SUMIFS(作業日報!$G:$G,作業日報!$F:$F,$A28,作業日報!$I:$I,"○",作業日報!$A:$A,参加者名簿!BB$1)</f>
        <v>0</v>
      </c>
      <c r="BC28" s="160">
        <f>SUMIFS(作業日報!$C:$C,作業日報!$B:$B,$A28,作業日報!$E:$E,"○",作業日報!$A:$A,参加者名簿!BC$1)+SUMIFS(作業日報!$G:$G,作業日報!$F:$F,$A28,作業日報!$I:$I,"○",作業日報!$A:$A,参加者名簿!BC$1)</f>
        <v>0</v>
      </c>
      <c r="BD28" s="160">
        <f>SUMIFS(作業日報!$C:$C,作業日報!$B:$B,$A28,作業日報!$E:$E,"○",作業日報!$A:$A,参加者名簿!BD$1)+SUMIFS(作業日報!$G:$G,作業日報!$F:$F,$A28,作業日報!$I:$I,"○",作業日報!$A:$A,参加者名簿!BD$1)</f>
        <v>0</v>
      </c>
      <c r="BE28" s="160">
        <f>SUMIFS(作業日報!$C:$C,作業日報!$B:$B,$A28,作業日報!$E:$E,"○",作業日報!$A:$A,参加者名簿!BE$1)+SUMIFS(作業日報!$G:$G,作業日報!$F:$F,$A28,作業日報!$I:$I,"○",作業日報!$A:$A,参加者名簿!BE$1)</f>
        <v>0</v>
      </c>
      <c r="BF28" s="160">
        <f>SUMIFS(作業日報!$C:$C,作業日報!$B:$B,$A28,作業日報!$E:$E,"○",作業日報!$A:$A,参加者名簿!BF$1)+SUMIFS(作業日報!$G:$G,作業日報!$F:$F,$A28,作業日報!$I:$I,"○",作業日報!$A:$A,参加者名簿!BF$1)</f>
        <v>0</v>
      </c>
      <c r="BG28" s="160">
        <f>SUMIFS(作業日報!$C:$C,作業日報!$B:$B,$A28,作業日報!$E:$E,"○",作業日報!$A:$A,参加者名簿!BG$1)+SUMIFS(作業日報!$G:$G,作業日報!$F:$F,$A28,作業日報!$I:$I,"○",作業日報!$A:$A,参加者名簿!BG$1)</f>
        <v>0</v>
      </c>
      <c r="BH28" s="160">
        <f>SUMIFS(作業日報!$C:$C,作業日報!$B:$B,$A28,作業日報!$E:$E,"○",作業日報!$A:$A,参加者名簿!BH$1)+SUMIFS(作業日報!$G:$G,作業日報!$F:$F,$A28,作業日報!$I:$I,"○",作業日報!$A:$A,参加者名簿!BH$1)</f>
        <v>0</v>
      </c>
      <c r="BI28" s="160">
        <f>SUMIFS(作業日報!$C:$C,作業日報!$B:$B,$A28,作業日報!$E:$E,"○",作業日報!$A:$A,参加者名簿!BI$1)+SUMIFS(作業日報!$G:$G,作業日報!$F:$F,$A28,作業日報!$I:$I,"○",作業日報!$A:$A,参加者名簿!BI$1)</f>
        <v>0</v>
      </c>
      <c r="BJ28" s="160">
        <f>SUMIFS(作業日報!$C:$C,作業日報!$B:$B,$A28,作業日報!$E:$E,"○",作業日報!$A:$A,参加者名簿!BJ$1)+SUMIFS(作業日報!$G:$G,作業日報!$F:$F,$A28,作業日報!$I:$I,"○",作業日報!$A:$A,参加者名簿!BJ$1)</f>
        <v>0</v>
      </c>
      <c r="BK28" s="160">
        <f>SUMIFS(作業日報!$C:$C,作業日報!$B:$B,$A28,作業日報!$E:$E,"○",作業日報!$A:$A,参加者名簿!BK$1)+SUMIFS(作業日報!$G:$G,作業日報!$F:$F,$A28,作業日報!$I:$I,"○",作業日報!$A:$A,参加者名簿!BK$1)</f>
        <v>0</v>
      </c>
      <c r="BL28" s="160">
        <f>SUMIFS(作業日報!$C:$C,作業日報!$B:$B,$A28,作業日報!$E:$E,"○",作業日報!$A:$A,参加者名簿!BL$1)+SUMIFS(作業日報!$G:$G,作業日報!$F:$F,$A28,作業日報!$I:$I,"○",作業日報!$A:$A,参加者名簿!BL$1)</f>
        <v>0</v>
      </c>
    </row>
    <row r="29" spans="1:64">
      <c r="A29" s="173"/>
      <c r="B29" s="177"/>
      <c r="C29" s="178"/>
      <c r="D29" s="120">
        <f t="shared" si="0"/>
        <v>0</v>
      </c>
      <c r="E29" s="159">
        <f>SUMIFS(作業日報!$C:$C,作業日報!$B:$B,$A29,作業日報!$E:$E,"○",作業日報!$A:$A,参加者名簿!E$1)+SUMIFS(作業日報!$G:$G,作業日報!$F:$F,$A29,作業日報!$I:$I,"○",作業日報!$A:$A,参加者名簿!E$1)</f>
        <v>0</v>
      </c>
      <c r="F29" s="160">
        <f>SUMIFS(作業日報!$C:$C,作業日報!$B:$B,$A29,作業日報!$E:$E,"○",作業日報!$A:$A,参加者名簿!F$1)+SUMIFS(作業日報!$G:$G,作業日報!$F:$F,$A29,作業日報!$I:$I,"○",作業日報!$A:$A,参加者名簿!F$1)</f>
        <v>0</v>
      </c>
      <c r="G29" s="160">
        <f>SUMIFS(作業日報!$C:$C,作業日報!$B:$B,$A29,作業日報!$E:$E,"○",作業日報!$A:$A,参加者名簿!G$1)+SUMIFS(作業日報!$G:$G,作業日報!$F:$F,$A29,作業日報!$I:$I,"○",作業日報!$A:$A,参加者名簿!G$1)</f>
        <v>0</v>
      </c>
      <c r="H29" s="160">
        <f>SUMIFS(作業日報!$C:$C,作業日報!$B:$B,$A29,作業日報!$E:$E,"○",作業日報!$A:$A,参加者名簿!H$1)+SUMIFS(作業日報!$G:$G,作業日報!$F:$F,$A29,作業日報!$I:$I,"○",作業日報!$A:$A,参加者名簿!H$1)</f>
        <v>0</v>
      </c>
      <c r="I29" s="160">
        <f>SUMIFS(作業日報!$C:$C,作業日報!$B:$B,$A29,作業日報!$E:$E,"○",作業日報!$A:$A,参加者名簿!I$1)+SUMIFS(作業日報!$G:$G,作業日報!$F:$F,$A29,作業日報!$I:$I,"○",作業日報!$A:$A,参加者名簿!I$1)</f>
        <v>0</v>
      </c>
      <c r="J29" s="160">
        <f>SUMIFS(作業日報!$C:$C,作業日報!$B:$B,$A29,作業日報!$E:$E,"○",作業日報!$A:$A,参加者名簿!J$1)+SUMIFS(作業日報!$G:$G,作業日報!$F:$F,$A29,作業日報!$I:$I,"○",作業日報!$A:$A,参加者名簿!J$1)</f>
        <v>0</v>
      </c>
      <c r="K29" s="160">
        <f>SUMIFS(作業日報!$C:$C,作業日報!$B:$B,$A29,作業日報!$E:$E,"○",作業日報!$A:$A,参加者名簿!K$1)+SUMIFS(作業日報!$G:$G,作業日報!$F:$F,$A29,作業日報!$I:$I,"○",作業日報!$A:$A,参加者名簿!K$1)</f>
        <v>0</v>
      </c>
      <c r="L29" s="160">
        <f>SUMIFS(作業日報!$C:$C,作業日報!$B:$B,$A29,作業日報!$E:$E,"○",作業日報!$A:$A,参加者名簿!L$1)+SUMIFS(作業日報!$G:$G,作業日報!$F:$F,$A29,作業日報!$I:$I,"○",作業日報!$A:$A,参加者名簿!L$1)</f>
        <v>0</v>
      </c>
      <c r="M29" s="160">
        <f>SUMIFS(作業日報!$C:$C,作業日報!$B:$B,$A29,作業日報!$E:$E,"○",作業日報!$A:$A,参加者名簿!M$1)+SUMIFS(作業日報!$G:$G,作業日報!$F:$F,$A29,作業日報!$I:$I,"○",作業日報!$A:$A,参加者名簿!M$1)</f>
        <v>0</v>
      </c>
      <c r="N29" s="160">
        <f>SUMIFS(作業日報!$C:$C,作業日報!$B:$B,$A29,作業日報!$E:$E,"○",作業日報!$A:$A,参加者名簿!N$1)+SUMIFS(作業日報!$G:$G,作業日報!$F:$F,$A29,作業日報!$I:$I,"○",作業日報!$A:$A,参加者名簿!N$1)</f>
        <v>0</v>
      </c>
      <c r="O29" s="160">
        <f>SUMIFS(作業日報!$C:$C,作業日報!$B:$B,$A29,作業日報!$E:$E,"○",作業日報!$A:$A,参加者名簿!O$1)+SUMIFS(作業日報!$G:$G,作業日報!$F:$F,$A29,作業日報!$I:$I,"○",作業日報!$A:$A,参加者名簿!O$1)</f>
        <v>0</v>
      </c>
      <c r="P29" s="160">
        <f>SUMIFS(作業日報!$C:$C,作業日報!$B:$B,$A29,作業日報!$E:$E,"○",作業日報!$A:$A,参加者名簿!P$1)+SUMIFS(作業日報!$G:$G,作業日報!$F:$F,$A29,作業日報!$I:$I,"○",作業日報!$A:$A,参加者名簿!P$1)</f>
        <v>0</v>
      </c>
      <c r="Q29" s="160">
        <f>SUMIFS(作業日報!$C:$C,作業日報!$B:$B,$A29,作業日報!$E:$E,"○",作業日報!$A:$A,参加者名簿!Q$1)+SUMIFS(作業日報!$G:$G,作業日報!$F:$F,$A29,作業日報!$I:$I,"○",作業日報!$A:$A,参加者名簿!Q$1)</f>
        <v>0</v>
      </c>
      <c r="R29" s="160">
        <f>SUMIFS(作業日報!$C:$C,作業日報!$B:$B,$A29,作業日報!$E:$E,"○",作業日報!$A:$A,参加者名簿!R$1)+SUMIFS(作業日報!$G:$G,作業日報!$F:$F,$A29,作業日報!$I:$I,"○",作業日報!$A:$A,参加者名簿!R$1)</f>
        <v>0</v>
      </c>
      <c r="S29" s="160">
        <f>SUMIFS(作業日報!$C:$C,作業日報!$B:$B,$A29,作業日報!$E:$E,"○",作業日報!$A:$A,参加者名簿!S$1)+SUMIFS(作業日報!$G:$G,作業日報!$F:$F,$A29,作業日報!$I:$I,"○",作業日報!$A:$A,参加者名簿!S$1)</f>
        <v>0</v>
      </c>
      <c r="T29" s="160">
        <f>SUMIFS(作業日報!$C:$C,作業日報!$B:$B,$A29,作業日報!$E:$E,"○",作業日報!$A:$A,参加者名簿!T$1)+SUMIFS(作業日報!$G:$G,作業日報!$F:$F,$A29,作業日報!$I:$I,"○",作業日報!$A:$A,参加者名簿!T$1)</f>
        <v>0</v>
      </c>
      <c r="U29" s="160">
        <f>SUMIFS(作業日報!$C:$C,作業日報!$B:$B,$A29,作業日報!$E:$E,"○",作業日報!$A:$A,参加者名簿!U$1)+SUMIFS(作業日報!$G:$G,作業日報!$F:$F,$A29,作業日報!$I:$I,"○",作業日報!$A:$A,参加者名簿!U$1)</f>
        <v>0</v>
      </c>
      <c r="V29" s="160">
        <f>SUMIFS(作業日報!$C:$C,作業日報!$B:$B,$A29,作業日報!$E:$E,"○",作業日報!$A:$A,参加者名簿!V$1)+SUMIFS(作業日報!$G:$G,作業日報!$F:$F,$A29,作業日報!$I:$I,"○",作業日報!$A:$A,参加者名簿!V$1)</f>
        <v>0</v>
      </c>
      <c r="W29" s="160">
        <f>SUMIFS(作業日報!$C:$C,作業日報!$B:$B,$A29,作業日報!$E:$E,"○",作業日報!$A:$A,参加者名簿!W$1)+SUMIFS(作業日報!$G:$G,作業日報!$F:$F,$A29,作業日報!$I:$I,"○",作業日報!$A:$A,参加者名簿!W$1)</f>
        <v>0</v>
      </c>
      <c r="X29" s="160">
        <f>SUMIFS(作業日報!$C:$C,作業日報!$B:$B,$A29,作業日報!$E:$E,"○",作業日報!$A:$A,参加者名簿!X$1)+SUMIFS(作業日報!$G:$G,作業日報!$F:$F,$A29,作業日報!$I:$I,"○",作業日報!$A:$A,参加者名簿!X$1)</f>
        <v>0</v>
      </c>
      <c r="Y29" s="160">
        <f>SUMIFS(作業日報!$C:$C,作業日報!$B:$B,$A29,作業日報!$E:$E,"○",作業日報!$A:$A,参加者名簿!Y$1)+SUMIFS(作業日報!$G:$G,作業日報!$F:$F,$A29,作業日報!$I:$I,"○",作業日報!$A:$A,参加者名簿!Y$1)</f>
        <v>0</v>
      </c>
      <c r="Z29" s="160">
        <f>SUMIFS(作業日報!$C:$C,作業日報!$B:$B,$A29,作業日報!$E:$E,"○",作業日報!$A:$A,参加者名簿!Z$1)+SUMIFS(作業日報!$G:$G,作業日報!$F:$F,$A29,作業日報!$I:$I,"○",作業日報!$A:$A,参加者名簿!Z$1)</f>
        <v>0</v>
      </c>
      <c r="AA29" s="160">
        <f>SUMIFS(作業日報!$C:$C,作業日報!$B:$B,$A29,作業日報!$E:$E,"○",作業日報!$A:$A,参加者名簿!AA$1)+SUMIFS(作業日報!$G:$G,作業日報!$F:$F,$A29,作業日報!$I:$I,"○",作業日報!$A:$A,参加者名簿!AA$1)</f>
        <v>0</v>
      </c>
      <c r="AB29" s="160">
        <f>SUMIFS(作業日報!$C:$C,作業日報!$B:$B,$A29,作業日報!$E:$E,"○",作業日報!$A:$A,参加者名簿!AB$1)+SUMIFS(作業日報!$G:$G,作業日報!$F:$F,$A29,作業日報!$I:$I,"○",作業日報!$A:$A,参加者名簿!AB$1)</f>
        <v>0</v>
      </c>
      <c r="AC29" s="160">
        <f>SUMIFS(作業日報!$C:$C,作業日報!$B:$B,$A29,作業日報!$E:$E,"○",作業日報!$A:$A,参加者名簿!AC$1)+SUMIFS(作業日報!$G:$G,作業日報!$F:$F,$A29,作業日報!$I:$I,"○",作業日報!$A:$A,参加者名簿!AC$1)</f>
        <v>0</v>
      </c>
      <c r="AD29" s="160">
        <f>SUMIFS(作業日報!$C:$C,作業日報!$B:$B,$A29,作業日報!$E:$E,"○",作業日報!$A:$A,参加者名簿!AD$1)+SUMIFS(作業日報!$G:$G,作業日報!$F:$F,$A29,作業日報!$I:$I,"○",作業日報!$A:$A,参加者名簿!AD$1)</f>
        <v>0</v>
      </c>
      <c r="AE29" s="160">
        <f>SUMIFS(作業日報!$C:$C,作業日報!$B:$B,$A29,作業日報!$E:$E,"○",作業日報!$A:$A,参加者名簿!AE$1)+SUMIFS(作業日報!$G:$G,作業日報!$F:$F,$A29,作業日報!$I:$I,"○",作業日報!$A:$A,参加者名簿!AE$1)</f>
        <v>0</v>
      </c>
      <c r="AF29" s="160">
        <f>SUMIFS(作業日報!$C:$C,作業日報!$B:$B,$A29,作業日報!$E:$E,"○",作業日報!$A:$A,参加者名簿!AF$1)+SUMIFS(作業日報!$G:$G,作業日報!$F:$F,$A29,作業日報!$I:$I,"○",作業日報!$A:$A,参加者名簿!AF$1)</f>
        <v>0</v>
      </c>
      <c r="AG29" s="160">
        <f>SUMIFS(作業日報!$C:$C,作業日報!$B:$B,$A29,作業日報!$E:$E,"○",作業日報!$A:$A,参加者名簿!AG$1)+SUMIFS(作業日報!$G:$G,作業日報!$F:$F,$A29,作業日報!$I:$I,"○",作業日報!$A:$A,参加者名簿!AG$1)</f>
        <v>0</v>
      </c>
      <c r="AH29" s="160">
        <f>SUMIFS(作業日報!$C:$C,作業日報!$B:$B,$A29,作業日報!$E:$E,"○",作業日報!$A:$A,参加者名簿!AH$1)+SUMIFS(作業日報!$G:$G,作業日報!$F:$F,$A29,作業日報!$I:$I,"○",作業日報!$A:$A,参加者名簿!AH$1)</f>
        <v>0</v>
      </c>
      <c r="AI29" s="160">
        <f>SUMIFS(作業日報!$C:$C,作業日報!$B:$B,$A29,作業日報!$E:$E,"○",作業日報!$A:$A,参加者名簿!AI$1)+SUMIFS(作業日報!$G:$G,作業日報!$F:$F,$A29,作業日報!$I:$I,"○",作業日報!$A:$A,参加者名簿!AI$1)</f>
        <v>0</v>
      </c>
      <c r="AJ29" s="160">
        <f>SUMIFS(作業日報!$C:$C,作業日報!$B:$B,$A29,作業日報!$E:$E,"○",作業日報!$A:$A,参加者名簿!AJ$1)+SUMIFS(作業日報!$G:$G,作業日報!$F:$F,$A29,作業日報!$I:$I,"○",作業日報!$A:$A,参加者名簿!AJ$1)</f>
        <v>0</v>
      </c>
      <c r="AK29" s="160">
        <f>SUMIFS(作業日報!$C:$C,作業日報!$B:$B,$A29,作業日報!$E:$E,"○",作業日報!$A:$A,参加者名簿!AK$1)+SUMIFS(作業日報!$G:$G,作業日報!$F:$F,$A29,作業日報!$I:$I,"○",作業日報!$A:$A,参加者名簿!AK$1)</f>
        <v>0</v>
      </c>
      <c r="AL29" s="160">
        <f>SUMIFS(作業日報!$C:$C,作業日報!$B:$B,$A29,作業日報!$E:$E,"○",作業日報!$A:$A,参加者名簿!AL$1)+SUMIFS(作業日報!$G:$G,作業日報!$F:$F,$A29,作業日報!$I:$I,"○",作業日報!$A:$A,参加者名簿!AL$1)</f>
        <v>0</v>
      </c>
      <c r="AM29" s="160">
        <f>SUMIFS(作業日報!$C:$C,作業日報!$B:$B,$A29,作業日報!$E:$E,"○",作業日報!$A:$A,参加者名簿!AM$1)+SUMIFS(作業日報!$G:$G,作業日報!$F:$F,$A29,作業日報!$I:$I,"○",作業日報!$A:$A,参加者名簿!AM$1)</f>
        <v>0</v>
      </c>
      <c r="AN29" s="160">
        <f>SUMIFS(作業日報!$C:$C,作業日報!$B:$B,$A29,作業日報!$E:$E,"○",作業日報!$A:$A,参加者名簿!AN$1)+SUMIFS(作業日報!$G:$G,作業日報!$F:$F,$A29,作業日報!$I:$I,"○",作業日報!$A:$A,参加者名簿!AN$1)</f>
        <v>0</v>
      </c>
      <c r="AO29" s="160">
        <f>SUMIFS(作業日報!$C:$C,作業日報!$B:$B,$A29,作業日報!$E:$E,"○",作業日報!$A:$A,参加者名簿!AO$1)+SUMIFS(作業日報!$G:$G,作業日報!$F:$F,$A29,作業日報!$I:$I,"○",作業日報!$A:$A,参加者名簿!AO$1)</f>
        <v>0</v>
      </c>
      <c r="AP29" s="160">
        <f>SUMIFS(作業日報!$C:$C,作業日報!$B:$B,$A29,作業日報!$E:$E,"○",作業日報!$A:$A,参加者名簿!AP$1)+SUMIFS(作業日報!$G:$G,作業日報!$F:$F,$A29,作業日報!$I:$I,"○",作業日報!$A:$A,参加者名簿!AP$1)</f>
        <v>0</v>
      </c>
      <c r="AQ29" s="160">
        <f>SUMIFS(作業日報!$C:$C,作業日報!$B:$B,$A29,作業日報!$E:$E,"○",作業日報!$A:$A,参加者名簿!AQ$1)+SUMIFS(作業日報!$G:$G,作業日報!$F:$F,$A29,作業日報!$I:$I,"○",作業日報!$A:$A,参加者名簿!AQ$1)</f>
        <v>0</v>
      </c>
      <c r="AR29" s="160">
        <f>SUMIFS(作業日報!$C:$C,作業日報!$B:$B,$A29,作業日報!$E:$E,"○",作業日報!$A:$A,参加者名簿!AR$1)+SUMIFS(作業日報!$G:$G,作業日報!$F:$F,$A29,作業日報!$I:$I,"○",作業日報!$A:$A,参加者名簿!AR$1)</f>
        <v>0</v>
      </c>
      <c r="AS29" s="160">
        <f>SUMIFS(作業日報!$C:$C,作業日報!$B:$B,$A29,作業日報!$E:$E,"○",作業日報!$A:$A,参加者名簿!AS$1)+SUMIFS(作業日報!$G:$G,作業日報!$F:$F,$A29,作業日報!$I:$I,"○",作業日報!$A:$A,参加者名簿!AS$1)</f>
        <v>0</v>
      </c>
      <c r="AT29" s="160">
        <f>SUMIFS(作業日報!$C:$C,作業日報!$B:$B,$A29,作業日報!$E:$E,"○",作業日報!$A:$A,参加者名簿!AT$1)+SUMIFS(作業日報!$G:$G,作業日報!$F:$F,$A29,作業日報!$I:$I,"○",作業日報!$A:$A,参加者名簿!AT$1)</f>
        <v>0</v>
      </c>
      <c r="AU29" s="160">
        <f>SUMIFS(作業日報!$C:$C,作業日報!$B:$B,$A29,作業日報!$E:$E,"○",作業日報!$A:$A,参加者名簿!AU$1)+SUMIFS(作業日報!$G:$G,作業日報!$F:$F,$A29,作業日報!$I:$I,"○",作業日報!$A:$A,参加者名簿!AU$1)</f>
        <v>0</v>
      </c>
      <c r="AV29" s="160">
        <f>SUMIFS(作業日報!$C:$C,作業日報!$B:$B,$A29,作業日報!$E:$E,"○",作業日報!$A:$A,参加者名簿!AV$1)+SUMIFS(作業日報!$G:$G,作業日報!$F:$F,$A29,作業日報!$I:$I,"○",作業日報!$A:$A,参加者名簿!AV$1)</f>
        <v>0</v>
      </c>
      <c r="AW29" s="160">
        <f>SUMIFS(作業日報!$C:$C,作業日報!$B:$B,$A29,作業日報!$E:$E,"○",作業日報!$A:$A,参加者名簿!AW$1)+SUMIFS(作業日報!$G:$G,作業日報!$F:$F,$A29,作業日報!$I:$I,"○",作業日報!$A:$A,参加者名簿!AW$1)</f>
        <v>0</v>
      </c>
      <c r="AX29" s="160">
        <f>SUMIFS(作業日報!$C:$C,作業日報!$B:$B,$A29,作業日報!$E:$E,"○",作業日報!$A:$A,参加者名簿!AX$1)+SUMIFS(作業日報!$G:$G,作業日報!$F:$F,$A29,作業日報!$I:$I,"○",作業日報!$A:$A,参加者名簿!AX$1)</f>
        <v>0</v>
      </c>
      <c r="AY29" s="160">
        <f>SUMIFS(作業日報!$C:$C,作業日報!$B:$B,$A29,作業日報!$E:$E,"○",作業日報!$A:$A,参加者名簿!AY$1)+SUMIFS(作業日報!$G:$G,作業日報!$F:$F,$A29,作業日報!$I:$I,"○",作業日報!$A:$A,参加者名簿!AY$1)</f>
        <v>0</v>
      </c>
      <c r="AZ29" s="160">
        <f>SUMIFS(作業日報!$C:$C,作業日報!$B:$B,$A29,作業日報!$E:$E,"○",作業日報!$A:$A,参加者名簿!AZ$1)+SUMIFS(作業日報!$G:$G,作業日報!$F:$F,$A29,作業日報!$I:$I,"○",作業日報!$A:$A,参加者名簿!AZ$1)</f>
        <v>0</v>
      </c>
      <c r="BA29" s="160">
        <f>SUMIFS(作業日報!$C:$C,作業日報!$B:$B,$A29,作業日報!$E:$E,"○",作業日報!$A:$A,参加者名簿!BA$1)+SUMIFS(作業日報!$G:$G,作業日報!$F:$F,$A29,作業日報!$I:$I,"○",作業日報!$A:$A,参加者名簿!BA$1)</f>
        <v>0</v>
      </c>
      <c r="BB29" s="160">
        <f>SUMIFS(作業日報!$C:$C,作業日報!$B:$B,$A29,作業日報!$E:$E,"○",作業日報!$A:$A,参加者名簿!BB$1)+SUMIFS(作業日報!$G:$G,作業日報!$F:$F,$A29,作業日報!$I:$I,"○",作業日報!$A:$A,参加者名簿!BB$1)</f>
        <v>0</v>
      </c>
      <c r="BC29" s="160">
        <f>SUMIFS(作業日報!$C:$C,作業日報!$B:$B,$A29,作業日報!$E:$E,"○",作業日報!$A:$A,参加者名簿!BC$1)+SUMIFS(作業日報!$G:$G,作業日報!$F:$F,$A29,作業日報!$I:$I,"○",作業日報!$A:$A,参加者名簿!BC$1)</f>
        <v>0</v>
      </c>
      <c r="BD29" s="160">
        <f>SUMIFS(作業日報!$C:$C,作業日報!$B:$B,$A29,作業日報!$E:$E,"○",作業日報!$A:$A,参加者名簿!BD$1)+SUMIFS(作業日報!$G:$G,作業日報!$F:$F,$A29,作業日報!$I:$I,"○",作業日報!$A:$A,参加者名簿!BD$1)</f>
        <v>0</v>
      </c>
      <c r="BE29" s="160">
        <f>SUMIFS(作業日報!$C:$C,作業日報!$B:$B,$A29,作業日報!$E:$E,"○",作業日報!$A:$A,参加者名簿!BE$1)+SUMIFS(作業日報!$G:$G,作業日報!$F:$F,$A29,作業日報!$I:$I,"○",作業日報!$A:$A,参加者名簿!BE$1)</f>
        <v>0</v>
      </c>
      <c r="BF29" s="160">
        <f>SUMIFS(作業日報!$C:$C,作業日報!$B:$B,$A29,作業日報!$E:$E,"○",作業日報!$A:$A,参加者名簿!BF$1)+SUMIFS(作業日報!$G:$G,作業日報!$F:$F,$A29,作業日報!$I:$I,"○",作業日報!$A:$A,参加者名簿!BF$1)</f>
        <v>0</v>
      </c>
      <c r="BG29" s="160">
        <f>SUMIFS(作業日報!$C:$C,作業日報!$B:$B,$A29,作業日報!$E:$E,"○",作業日報!$A:$A,参加者名簿!BG$1)+SUMIFS(作業日報!$G:$G,作業日報!$F:$F,$A29,作業日報!$I:$I,"○",作業日報!$A:$A,参加者名簿!BG$1)</f>
        <v>0</v>
      </c>
      <c r="BH29" s="160">
        <f>SUMIFS(作業日報!$C:$C,作業日報!$B:$B,$A29,作業日報!$E:$E,"○",作業日報!$A:$A,参加者名簿!BH$1)+SUMIFS(作業日報!$G:$G,作業日報!$F:$F,$A29,作業日報!$I:$I,"○",作業日報!$A:$A,参加者名簿!BH$1)</f>
        <v>0</v>
      </c>
      <c r="BI29" s="160">
        <f>SUMIFS(作業日報!$C:$C,作業日報!$B:$B,$A29,作業日報!$E:$E,"○",作業日報!$A:$A,参加者名簿!BI$1)+SUMIFS(作業日報!$G:$G,作業日報!$F:$F,$A29,作業日報!$I:$I,"○",作業日報!$A:$A,参加者名簿!BI$1)</f>
        <v>0</v>
      </c>
      <c r="BJ29" s="160">
        <f>SUMIFS(作業日報!$C:$C,作業日報!$B:$B,$A29,作業日報!$E:$E,"○",作業日報!$A:$A,参加者名簿!BJ$1)+SUMIFS(作業日報!$G:$G,作業日報!$F:$F,$A29,作業日報!$I:$I,"○",作業日報!$A:$A,参加者名簿!BJ$1)</f>
        <v>0</v>
      </c>
      <c r="BK29" s="160">
        <f>SUMIFS(作業日報!$C:$C,作業日報!$B:$B,$A29,作業日報!$E:$E,"○",作業日報!$A:$A,参加者名簿!BK$1)+SUMIFS(作業日報!$G:$G,作業日報!$F:$F,$A29,作業日報!$I:$I,"○",作業日報!$A:$A,参加者名簿!BK$1)</f>
        <v>0</v>
      </c>
      <c r="BL29" s="160">
        <f>SUMIFS(作業日報!$C:$C,作業日報!$B:$B,$A29,作業日報!$E:$E,"○",作業日報!$A:$A,参加者名簿!BL$1)+SUMIFS(作業日報!$G:$G,作業日報!$F:$F,$A29,作業日報!$I:$I,"○",作業日報!$A:$A,参加者名簿!BL$1)</f>
        <v>0</v>
      </c>
    </row>
    <row r="30" spans="1:64">
      <c r="A30" s="176"/>
      <c r="B30" s="177"/>
      <c r="C30" s="178"/>
      <c r="D30" s="120">
        <f t="shared" si="0"/>
        <v>0</v>
      </c>
      <c r="E30" s="159">
        <f>SUMIFS(作業日報!$C:$C,作業日報!$B:$B,$A30,作業日報!$E:$E,"○",作業日報!$A:$A,参加者名簿!E$1)+SUMIFS(作業日報!$G:$G,作業日報!$F:$F,$A30,作業日報!$I:$I,"○",作業日報!$A:$A,参加者名簿!E$1)</f>
        <v>0</v>
      </c>
      <c r="F30" s="160">
        <f>SUMIFS(作業日報!$C:$C,作業日報!$B:$B,$A30,作業日報!$E:$E,"○",作業日報!$A:$A,参加者名簿!F$1)+SUMIFS(作業日報!$G:$G,作業日報!$F:$F,$A30,作業日報!$I:$I,"○",作業日報!$A:$A,参加者名簿!F$1)</f>
        <v>0</v>
      </c>
      <c r="G30" s="160">
        <f>SUMIFS(作業日報!$C:$C,作業日報!$B:$B,$A30,作業日報!$E:$E,"○",作業日報!$A:$A,参加者名簿!G$1)+SUMIFS(作業日報!$G:$G,作業日報!$F:$F,$A30,作業日報!$I:$I,"○",作業日報!$A:$A,参加者名簿!G$1)</f>
        <v>0</v>
      </c>
      <c r="H30" s="160">
        <f>SUMIFS(作業日報!$C:$C,作業日報!$B:$B,$A30,作業日報!$E:$E,"○",作業日報!$A:$A,参加者名簿!H$1)+SUMIFS(作業日報!$G:$G,作業日報!$F:$F,$A30,作業日報!$I:$I,"○",作業日報!$A:$A,参加者名簿!H$1)</f>
        <v>0</v>
      </c>
      <c r="I30" s="160">
        <f>SUMIFS(作業日報!$C:$C,作業日報!$B:$B,$A30,作業日報!$E:$E,"○",作業日報!$A:$A,参加者名簿!I$1)+SUMIFS(作業日報!$G:$G,作業日報!$F:$F,$A30,作業日報!$I:$I,"○",作業日報!$A:$A,参加者名簿!I$1)</f>
        <v>0</v>
      </c>
      <c r="J30" s="160">
        <f>SUMIFS(作業日報!$C:$C,作業日報!$B:$B,$A30,作業日報!$E:$E,"○",作業日報!$A:$A,参加者名簿!J$1)+SUMIFS(作業日報!$G:$G,作業日報!$F:$F,$A30,作業日報!$I:$I,"○",作業日報!$A:$A,参加者名簿!J$1)</f>
        <v>0</v>
      </c>
      <c r="K30" s="160">
        <f>SUMIFS(作業日報!$C:$C,作業日報!$B:$B,$A30,作業日報!$E:$E,"○",作業日報!$A:$A,参加者名簿!K$1)+SUMIFS(作業日報!$G:$G,作業日報!$F:$F,$A30,作業日報!$I:$I,"○",作業日報!$A:$A,参加者名簿!K$1)</f>
        <v>0</v>
      </c>
      <c r="L30" s="160">
        <f>SUMIFS(作業日報!$C:$C,作業日報!$B:$B,$A30,作業日報!$E:$E,"○",作業日報!$A:$A,参加者名簿!L$1)+SUMIFS(作業日報!$G:$G,作業日報!$F:$F,$A30,作業日報!$I:$I,"○",作業日報!$A:$A,参加者名簿!L$1)</f>
        <v>0</v>
      </c>
      <c r="M30" s="160">
        <f>SUMIFS(作業日報!$C:$C,作業日報!$B:$B,$A30,作業日報!$E:$E,"○",作業日報!$A:$A,参加者名簿!M$1)+SUMIFS(作業日報!$G:$G,作業日報!$F:$F,$A30,作業日報!$I:$I,"○",作業日報!$A:$A,参加者名簿!M$1)</f>
        <v>0</v>
      </c>
      <c r="N30" s="160">
        <f>SUMIFS(作業日報!$C:$C,作業日報!$B:$B,$A30,作業日報!$E:$E,"○",作業日報!$A:$A,参加者名簿!N$1)+SUMIFS(作業日報!$G:$G,作業日報!$F:$F,$A30,作業日報!$I:$I,"○",作業日報!$A:$A,参加者名簿!N$1)</f>
        <v>0</v>
      </c>
      <c r="O30" s="160">
        <f>SUMIFS(作業日報!$C:$C,作業日報!$B:$B,$A30,作業日報!$E:$E,"○",作業日報!$A:$A,参加者名簿!O$1)+SUMIFS(作業日報!$G:$G,作業日報!$F:$F,$A30,作業日報!$I:$I,"○",作業日報!$A:$A,参加者名簿!O$1)</f>
        <v>0</v>
      </c>
      <c r="P30" s="160">
        <f>SUMIFS(作業日報!$C:$C,作業日報!$B:$B,$A30,作業日報!$E:$E,"○",作業日報!$A:$A,参加者名簿!P$1)+SUMIFS(作業日報!$G:$G,作業日報!$F:$F,$A30,作業日報!$I:$I,"○",作業日報!$A:$A,参加者名簿!P$1)</f>
        <v>0</v>
      </c>
      <c r="Q30" s="160">
        <f>SUMIFS(作業日報!$C:$C,作業日報!$B:$B,$A30,作業日報!$E:$E,"○",作業日報!$A:$A,参加者名簿!Q$1)+SUMIFS(作業日報!$G:$G,作業日報!$F:$F,$A30,作業日報!$I:$I,"○",作業日報!$A:$A,参加者名簿!Q$1)</f>
        <v>0</v>
      </c>
      <c r="R30" s="160">
        <f>SUMIFS(作業日報!$C:$C,作業日報!$B:$B,$A30,作業日報!$E:$E,"○",作業日報!$A:$A,参加者名簿!R$1)+SUMIFS(作業日報!$G:$G,作業日報!$F:$F,$A30,作業日報!$I:$I,"○",作業日報!$A:$A,参加者名簿!R$1)</f>
        <v>0</v>
      </c>
      <c r="S30" s="160">
        <f>SUMIFS(作業日報!$C:$C,作業日報!$B:$B,$A30,作業日報!$E:$E,"○",作業日報!$A:$A,参加者名簿!S$1)+SUMIFS(作業日報!$G:$G,作業日報!$F:$F,$A30,作業日報!$I:$I,"○",作業日報!$A:$A,参加者名簿!S$1)</f>
        <v>0</v>
      </c>
      <c r="T30" s="160">
        <f>SUMIFS(作業日報!$C:$C,作業日報!$B:$B,$A30,作業日報!$E:$E,"○",作業日報!$A:$A,参加者名簿!T$1)+SUMIFS(作業日報!$G:$G,作業日報!$F:$F,$A30,作業日報!$I:$I,"○",作業日報!$A:$A,参加者名簿!T$1)</f>
        <v>0</v>
      </c>
      <c r="U30" s="160">
        <f>SUMIFS(作業日報!$C:$C,作業日報!$B:$B,$A30,作業日報!$E:$E,"○",作業日報!$A:$A,参加者名簿!U$1)+SUMIFS(作業日報!$G:$G,作業日報!$F:$F,$A30,作業日報!$I:$I,"○",作業日報!$A:$A,参加者名簿!U$1)</f>
        <v>0</v>
      </c>
      <c r="V30" s="160">
        <f>SUMIFS(作業日報!$C:$C,作業日報!$B:$B,$A30,作業日報!$E:$E,"○",作業日報!$A:$A,参加者名簿!V$1)+SUMIFS(作業日報!$G:$G,作業日報!$F:$F,$A30,作業日報!$I:$I,"○",作業日報!$A:$A,参加者名簿!V$1)</f>
        <v>0</v>
      </c>
      <c r="W30" s="160">
        <f>SUMIFS(作業日報!$C:$C,作業日報!$B:$B,$A30,作業日報!$E:$E,"○",作業日報!$A:$A,参加者名簿!W$1)+SUMIFS(作業日報!$G:$G,作業日報!$F:$F,$A30,作業日報!$I:$I,"○",作業日報!$A:$A,参加者名簿!W$1)</f>
        <v>0</v>
      </c>
      <c r="X30" s="160">
        <f>SUMIFS(作業日報!$C:$C,作業日報!$B:$B,$A30,作業日報!$E:$E,"○",作業日報!$A:$A,参加者名簿!X$1)+SUMIFS(作業日報!$G:$G,作業日報!$F:$F,$A30,作業日報!$I:$I,"○",作業日報!$A:$A,参加者名簿!X$1)</f>
        <v>0</v>
      </c>
      <c r="Y30" s="160">
        <f>SUMIFS(作業日報!$C:$C,作業日報!$B:$B,$A30,作業日報!$E:$E,"○",作業日報!$A:$A,参加者名簿!Y$1)+SUMIFS(作業日報!$G:$G,作業日報!$F:$F,$A30,作業日報!$I:$I,"○",作業日報!$A:$A,参加者名簿!Y$1)</f>
        <v>0</v>
      </c>
      <c r="Z30" s="160">
        <f>SUMIFS(作業日報!$C:$C,作業日報!$B:$B,$A30,作業日報!$E:$E,"○",作業日報!$A:$A,参加者名簿!Z$1)+SUMIFS(作業日報!$G:$G,作業日報!$F:$F,$A30,作業日報!$I:$I,"○",作業日報!$A:$A,参加者名簿!Z$1)</f>
        <v>0</v>
      </c>
      <c r="AA30" s="160">
        <f>SUMIFS(作業日報!$C:$C,作業日報!$B:$B,$A30,作業日報!$E:$E,"○",作業日報!$A:$A,参加者名簿!AA$1)+SUMIFS(作業日報!$G:$G,作業日報!$F:$F,$A30,作業日報!$I:$I,"○",作業日報!$A:$A,参加者名簿!AA$1)</f>
        <v>0</v>
      </c>
      <c r="AB30" s="160">
        <f>SUMIFS(作業日報!$C:$C,作業日報!$B:$B,$A30,作業日報!$E:$E,"○",作業日報!$A:$A,参加者名簿!AB$1)+SUMIFS(作業日報!$G:$G,作業日報!$F:$F,$A30,作業日報!$I:$I,"○",作業日報!$A:$A,参加者名簿!AB$1)</f>
        <v>0</v>
      </c>
      <c r="AC30" s="160">
        <f>SUMIFS(作業日報!$C:$C,作業日報!$B:$B,$A30,作業日報!$E:$E,"○",作業日報!$A:$A,参加者名簿!AC$1)+SUMIFS(作業日報!$G:$G,作業日報!$F:$F,$A30,作業日報!$I:$I,"○",作業日報!$A:$A,参加者名簿!AC$1)</f>
        <v>0</v>
      </c>
      <c r="AD30" s="160">
        <f>SUMIFS(作業日報!$C:$C,作業日報!$B:$B,$A30,作業日報!$E:$E,"○",作業日報!$A:$A,参加者名簿!AD$1)+SUMIFS(作業日報!$G:$G,作業日報!$F:$F,$A30,作業日報!$I:$I,"○",作業日報!$A:$A,参加者名簿!AD$1)</f>
        <v>0</v>
      </c>
      <c r="AE30" s="160">
        <f>SUMIFS(作業日報!$C:$C,作業日報!$B:$B,$A30,作業日報!$E:$E,"○",作業日報!$A:$A,参加者名簿!AE$1)+SUMIFS(作業日報!$G:$G,作業日報!$F:$F,$A30,作業日報!$I:$I,"○",作業日報!$A:$A,参加者名簿!AE$1)</f>
        <v>0</v>
      </c>
      <c r="AF30" s="160">
        <f>SUMIFS(作業日報!$C:$C,作業日報!$B:$B,$A30,作業日報!$E:$E,"○",作業日報!$A:$A,参加者名簿!AF$1)+SUMIFS(作業日報!$G:$G,作業日報!$F:$F,$A30,作業日報!$I:$I,"○",作業日報!$A:$A,参加者名簿!AF$1)</f>
        <v>0</v>
      </c>
      <c r="AG30" s="160">
        <f>SUMIFS(作業日報!$C:$C,作業日報!$B:$B,$A30,作業日報!$E:$E,"○",作業日報!$A:$A,参加者名簿!AG$1)+SUMIFS(作業日報!$G:$G,作業日報!$F:$F,$A30,作業日報!$I:$I,"○",作業日報!$A:$A,参加者名簿!AG$1)</f>
        <v>0</v>
      </c>
      <c r="AH30" s="160">
        <f>SUMIFS(作業日報!$C:$C,作業日報!$B:$B,$A30,作業日報!$E:$E,"○",作業日報!$A:$A,参加者名簿!AH$1)+SUMIFS(作業日報!$G:$G,作業日報!$F:$F,$A30,作業日報!$I:$I,"○",作業日報!$A:$A,参加者名簿!AH$1)</f>
        <v>0</v>
      </c>
      <c r="AI30" s="160">
        <f>SUMIFS(作業日報!$C:$C,作業日報!$B:$B,$A30,作業日報!$E:$E,"○",作業日報!$A:$A,参加者名簿!AI$1)+SUMIFS(作業日報!$G:$G,作業日報!$F:$F,$A30,作業日報!$I:$I,"○",作業日報!$A:$A,参加者名簿!AI$1)</f>
        <v>0</v>
      </c>
      <c r="AJ30" s="160">
        <f>SUMIFS(作業日報!$C:$C,作業日報!$B:$B,$A30,作業日報!$E:$E,"○",作業日報!$A:$A,参加者名簿!AJ$1)+SUMIFS(作業日報!$G:$G,作業日報!$F:$F,$A30,作業日報!$I:$I,"○",作業日報!$A:$A,参加者名簿!AJ$1)</f>
        <v>0</v>
      </c>
      <c r="AK30" s="160">
        <f>SUMIFS(作業日報!$C:$C,作業日報!$B:$B,$A30,作業日報!$E:$E,"○",作業日報!$A:$A,参加者名簿!AK$1)+SUMIFS(作業日報!$G:$G,作業日報!$F:$F,$A30,作業日報!$I:$I,"○",作業日報!$A:$A,参加者名簿!AK$1)</f>
        <v>0</v>
      </c>
      <c r="AL30" s="160">
        <f>SUMIFS(作業日報!$C:$C,作業日報!$B:$B,$A30,作業日報!$E:$E,"○",作業日報!$A:$A,参加者名簿!AL$1)+SUMIFS(作業日報!$G:$G,作業日報!$F:$F,$A30,作業日報!$I:$I,"○",作業日報!$A:$A,参加者名簿!AL$1)</f>
        <v>0</v>
      </c>
      <c r="AM30" s="160">
        <f>SUMIFS(作業日報!$C:$C,作業日報!$B:$B,$A30,作業日報!$E:$E,"○",作業日報!$A:$A,参加者名簿!AM$1)+SUMIFS(作業日報!$G:$G,作業日報!$F:$F,$A30,作業日報!$I:$I,"○",作業日報!$A:$A,参加者名簿!AM$1)</f>
        <v>0</v>
      </c>
      <c r="AN30" s="160">
        <f>SUMIFS(作業日報!$C:$C,作業日報!$B:$B,$A30,作業日報!$E:$E,"○",作業日報!$A:$A,参加者名簿!AN$1)+SUMIFS(作業日報!$G:$G,作業日報!$F:$F,$A30,作業日報!$I:$I,"○",作業日報!$A:$A,参加者名簿!AN$1)</f>
        <v>0</v>
      </c>
      <c r="AO30" s="160">
        <f>SUMIFS(作業日報!$C:$C,作業日報!$B:$B,$A30,作業日報!$E:$E,"○",作業日報!$A:$A,参加者名簿!AO$1)+SUMIFS(作業日報!$G:$G,作業日報!$F:$F,$A30,作業日報!$I:$I,"○",作業日報!$A:$A,参加者名簿!AO$1)</f>
        <v>0</v>
      </c>
      <c r="AP30" s="160">
        <f>SUMIFS(作業日報!$C:$C,作業日報!$B:$B,$A30,作業日報!$E:$E,"○",作業日報!$A:$A,参加者名簿!AP$1)+SUMIFS(作業日報!$G:$G,作業日報!$F:$F,$A30,作業日報!$I:$I,"○",作業日報!$A:$A,参加者名簿!AP$1)</f>
        <v>0</v>
      </c>
      <c r="AQ30" s="160">
        <f>SUMIFS(作業日報!$C:$C,作業日報!$B:$B,$A30,作業日報!$E:$E,"○",作業日報!$A:$A,参加者名簿!AQ$1)+SUMIFS(作業日報!$G:$G,作業日報!$F:$F,$A30,作業日報!$I:$I,"○",作業日報!$A:$A,参加者名簿!AQ$1)</f>
        <v>0</v>
      </c>
      <c r="AR30" s="160">
        <f>SUMIFS(作業日報!$C:$C,作業日報!$B:$B,$A30,作業日報!$E:$E,"○",作業日報!$A:$A,参加者名簿!AR$1)+SUMIFS(作業日報!$G:$G,作業日報!$F:$F,$A30,作業日報!$I:$I,"○",作業日報!$A:$A,参加者名簿!AR$1)</f>
        <v>0</v>
      </c>
      <c r="AS30" s="160">
        <f>SUMIFS(作業日報!$C:$C,作業日報!$B:$B,$A30,作業日報!$E:$E,"○",作業日報!$A:$A,参加者名簿!AS$1)+SUMIFS(作業日報!$G:$G,作業日報!$F:$F,$A30,作業日報!$I:$I,"○",作業日報!$A:$A,参加者名簿!AS$1)</f>
        <v>0</v>
      </c>
      <c r="AT30" s="160">
        <f>SUMIFS(作業日報!$C:$C,作業日報!$B:$B,$A30,作業日報!$E:$E,"○",作業日報!$A:$A,参加者名簿!AT$1)+SUMIFS(作業日報!$G:$G,作業日報!$F:$F,$A30,作業日報!$I:$I,"○",作業日報!$A:$A,参加者名簿!AT$1)</f>
        <v>0</v>
      </c>
      <c r="AU30" s="160">
        <f>SUMIFS(作業日報!$C:$C,作業日報!$B:$B,$A30,作業日報!$E:$E,"○",作業日報!$A:$A,参加者名簿!AU$1)+SUMIFS(作業日報!$G:$G,作業日報!$F:$F,$A30,作業日報!$I:$I,"○",作業日報!$A:$A,参加者名簿!AU$1)</f>
        <v>0</v>
      </c>
      <c r="AV30" s="160">
        <f>SUMIFS(作業日報!$C:$C,作業日報!$B:$B,$A30,作業日報!$E:$E,"○",作業日報!$A:$A,参加者名簿!AV$1)+SUMIFS(作業日報!$G:$G,作業日報!$F:$F,$A30,作業日報!$I:$I,"○",作業日報!$A:$A,参加者名簿!AV$1)</f>
        <v>0</v>
      </c>
      <c r="AW30" s="160">
        <f>SUMIFS(作業日報!$C:$C,作業日報!$B:$B,$A30,作業日報!$E:$E,"○",作業日報!$A:$A,参加者名簿!AW$1)+SUMIFS(作業日報!$G:$G,作業日報!$F:$F,$A30,作業日報!$I:$I,"○",作業日報!$A:$A,参加者名簿!AW$1)</f>
        <v>0</v>
      </c>
      <c r="AX30" s="160">
        <f>SUMIFS(作業日報!$C:$C,作業日報!$B:$B,$A30,作業日報!$E:$E,"○",作業日報!$A:$A,参加者名簿!AX$1)+SUMIFS(作業日報!$G:$G,作業日報!$F:$F,$A30,作業日報!$I:$I,"○",作業日報!$A:$A,参加者名簿!AX$1)</f>
        <v>0</v>
      </c>
      <c r="AY30" s="160">
        <f>SUMIFS(作業日報!$C:$C,作業日報!$B:$B,$A30,作業日報!$E:$E,"○",作業日報!$A:$A,参加者名簿!AY$1)+SUMIFS(作業日報!$G:$G,作業日報!$F:$F,$A30,作業日報!$I:$I,"○",作業日報!$A:$A,参加者名簿!AY$1)</f>
        <v>0</v>
      </c>
      <c r="AZ30" s="160">
        <f>SUMIFS(作業日報!$C:$C,作業日報!$B:$B,$A30,作業日報!$E:$E,"○",作業日報!$A:$A,参加者名簿!AZ$1)+SUMIFS(作業日報!$G:$G,作業日報!$F:$F,$A30,作業日報!$I:$I,"○",作業日報!$A:$A,参加者名簿!AZ$1)</f>
        <v>0</v>
      </c>
      <c r="BA30" s="160">
        <f>SUMIFS(作業日報!$C:$C,作業日報!$B:$B,$A30,作業日報!$E:$E,"○",作業日報!$A:$A,参加者名簿!BA$1)+SUMIFS(作業日報!$G:$G,作業日報!$F:$F,$A30,作業日報!$I:$I,"○",作業日報!$A:$A,参加者名簿!BA$1)</f>
        <v>0</v>
      </c>
      <c r="BB30" s="160">
        <f>SUMIFS(作業日報!$C:$C,作業日報!$B:$B,$A30,作業日報!$E:$E,"○",作業日報!$A:$A,参加者名簿!BB$1)+SUMIFS(作業日報!$G:$G,作業日報!$F:$F,$A30,作業日報!$I:$I,"○",作業日報!$A:$A,参加者名簿!BB$1)</f>
        <v>0</v>
      </c>
      <c r="BC30" s="160">
        <f>SUMIFS(作業日報!$C:$C,作業日報!$B:$B,$A30,作業日報!$E:$E,"○",作業日報!$A:$A,参加者名簿!BC$1)+SUMIFS(作業日報!$G:$G,作業日報!$F:$F,$A30,作業日報!$I:$I,"○",作業日報!$A:$A,参加者名簿!BC$1)</f>
        <v>0</v>
      </c>
      <c r="BD30" s="160">
        <f>SUMIFS(作業日報!$C:$C,作業日報!$B:$B,$A30,作業日報!$E:$E,"○",作業日報!$A:$A,参加者名簿!BD$1)+SUMIFS(作業日報!$G:$G,作業日報!$F:$F,$A30,作業日報!$I:$I,"○",作業日報!$A:$A,参加者名簿!BD$1)</f>
        <v>0</v>
      </c>
      <c r="BE30" s="160">
        <f>SUMIFS(作業日報!$C:$C,作業日報!$B:$B,$A30,作業日報!$E:$E,"○",作業日報!$A:$A,参加者名簿!BE$1)+SUMIFS(作業日報!$G:$G,作業日報!$F:$F,$A30,作業日報!$I:$I,"○",作業日報!$A:$A,参加者名簿!BE$1)</f>
        <v>0</v>
      </c>
      <c r="BF30" s="160">
        <f>SUMIFS(作業日報!$C:$C,作業日報!$B:$B,$A30,作業日報!$E:$E,"○",作業日報!$A:$A,参加者名簿!BF$1)+SUMIFS(作業日報!$G:$G,作業日報!$F:$F,$A30,作業日報!$I:$I,"○",作業日報!$A:$A,参加者名簿!BF$1)</f>
        <v>0</v>
      </c>
      <c r="BG30" s="160">
        <f>SUMIFS(作業日報!$C:$C,作業日報!$B:$B,$A30,作業日報!$E:$E,"○",作業日報!$A:$A,参加者名簿!BG$1)+SUMIFS(作業日報!$G:$G,作業日報!$F:$F,$A30,作業日報!$I:$I,"○",作業日報!$A:$A,参加者名簿!BG$1)</f>
        <v>0</v>
      </c>
      <c r="BH30" s="160">
        <f>SUMIFS(作業日報!$C:$C,作業日報!$B:$B,$A30,作業日報!$E:$E,"○",作業日報!$A:$A,参加者名簿!BH$1)+SUMIFS(作業日報!$G:$G,作業日報!$F:$F,$A30,作業日報!$I:$I,"○",作業日報!$A:$A,参加者名簿!BH$1)</f>
        <v>0</v>
      </c>
      <c r="BI30" s="160">
        <f>SUMIFS(作業日報!$C:$C,作業日報!$B:$B,$A30,作業日報!$E:$E,"○",作業日報!$A:$A,参加者名簿!BI$1)+SUMIFS(作業日報!$G:$G,作業日報!$F:$F,$A30,作業日報!$I:$I,"○",作業日報!$A:$A,参加者名簿!BI$1)</f>
        <v>0</v>
      </c>
      <c r="BJ30" s="160">
        <f>SUMIFS(作業日報!$C:$C,作業日報!$B:$B,$A30,作業日報!$E:$E,"○",作業日報!$A:$A,参加者名簿!BJ$1)+SUMIFS(作業日報!$G:$G,作業日報!$F:$F,$A30,作業日報!$I:$I,"○",作業日報!$A:$A,参加者名簿!BJ$1)</f>
        <v>0</v>
      </c>
      <c r="BK30" s="160">
        <f>SUMIFS(作業日報!$C:$C,作業日報!$B:$B,$A30,作業日報!$E:$E,"○",作業日報!$A:$A,参加者名簿!BK$1)+SUMIFS(作業日報!$G:$G,作業日報!$F:$F,$A30,作業日報!$I:$I,"○",作業日報!$A:$A,参加者名簿!BK$1)</f>
        <v>0</v>
      </c>
      <c r="BL30" s="160">
        <f>SUMIFS(作業日報!$C:$C,作業日報!$B:$B,$A30,作業日報!$E:$E,"○",作業日報!$A:$A,参加者名簿!BL$1)+SUMIFS(作業日報!$G:$G,作業日報!$F:$F,$A30,作業日報!$I:$I,"○",作業日報!$A:$A,参加者名簿!BL$1)</f>
        <v>0</v>
      </c>
    </row>
    <row r="31" spans="1:64">
      <c r="A31" s="173"/>
      <c r="B31" s="177"/>
      <c r="C31" s="178"/>
      <c r="D31" s="120">
        <f t="shared" si="0"/>
        <v>0</v>
      </c>
      <c r="E31" s="159">
        <f>SUMIFS(作業日報!$C:$C,作業日報!$B:$B,$A31,作業日報!$E:$E,"○",作業日報!$A:$A,参加者名簿!E$1)+SUMIFS(作業日報!$G:$G,作業日報!$F:$F,$A31,作業日報!$I:$I,"○",作業日報!$A:$A,参加者名簿!E$1)</f>
        <v>0</v>
      </c>
      <c r="F31" s="160">
        <f>SUMIFS(作業日報!$C:$C,作業日報!$B:$B,$A31,作業日報!$E:$E,"○",作業日報!$A:$A,参加者名簿!F$1)+SUMIFS(作業日報!$G:$G,作業日報!$F:$F,$A31,作業日報!$I:$I,"○",作業日報!$A:$A,参加者名簿!F$1)</f>
        <v>0</v>
      </c>
      <c r="G31" s="160">
        <f>SUMIFS(作業日報!$C:$C,作業日報!$B:$B,$A31,作業日報!$E:$E,"○",作業日報!$A:$A,参加者名簿!G$1)+SUMIFS(作業日報!$G:$G,作業日報!$F:$F,$A31,作業日報!$I:$I,"○",作業日報!$A:$A,参加者名簿!G$1)</f>
        <v>0</v>
      </c>
      <c r="H31" s="160">
        <f>SUMIFS(作業日報!$C:$C,作業日報!$B:$B,$A31,作業日報!$E:$E,"○",作業日報!$A:$A,参加者名簿!H$1)+SUMIFS(作業日報!$G:$G,作業日報!$F:$F,$A31,作業日報!$I:$I,"○",作業日報!$A:$A,参加者名簿!H$1)</f>
        <v>0</v>
      </c>
      <c r="I31" s="160">
        <f>SUMIFS(作業日報!$C:$C,作業日報!$B:$B,$A31,作業日報!$E:$E,"○",作業日報!$A:$A,参加者名簿!I$1)+SUMIFS(作業日報!$G:$G,作業日報!$F:$F,$A31,作業日報!$I:$I,"○",作業日報!$A:$A,参加者名簿!I$1)</f>
        <v>0</v>
      </c>
      <c r="J31" s="160">
        <f>SUMIFS(作業日報!$C:$C,作業日報!$B:$B,$A31,作業日報!$E:$E,"○",作業日報!$A:$A,参加者名簿!J$1)+SUMIFS(作業日報!$G:$G,作業日報!$F:$F,$A31,作業日報!$I:$I,"○",作業日報!$A:$A,参加者名簿!J$1)</f>
        <v>0</v>
      </c>
      <c r="K31" s="160">
        <f>SUMIFS(作業日報!$C:$C,作業日報!$B:$B,$A31,作業日報!$E:$E,"○",作業日報!$A:$A,参加者名簿!K$1)+SUMIFS(作業日報!$G:$G,作業日報!$F:$F,$A31,作業日報!$I:$I,"○",作業日報!$A:$A,参加者名簿!K$1)</f>
        <v>0</v>
      </c>
      <c r="L31" s="160">
        <f>SUMIFS(作業日報!$C:$C,作業日報!$B:$B,$A31,作業日報!$E:$E,"○",作業日報!$A:$A,参加者名簿!L$1)+SUMIFS(作業日報!$G:$G,作業日報!$F:$F,$A31,作業日報!$I:$I,"○",作業日報!$A:$A,参加者名簿!L$1)</f>
        <v>0</v>
      </c>
      <c r="M31" s="160">
        <f>SUMIFS(作業日報!$C:$C,作業日報!$B:$B,$A31,作業日報!$E:$E,"○",作業日報!$A:$A,参加者名簿!M$1)+SUMIFS(作業日報!$G:$G,作業日報!$F:$F,$A31,作業日報!$I:$I,"○",作業日報!$A:$A,参加者名簿!M$1)</f>
        <v>0</v>
      </c>
      <c r="N31" s="160">
        <f>SUMIFS(作業日報!$C:$C,作業日報!$B:$B,$A31,作業日報!$E:$E,"○",作業日報!$A:$A,参加者名簿!N$1)+SUMIFS(作業日報!$G:$G,作業日報!$F:$F,$A31,作業日報!$I:$I,"○",作業日報!$A:$A,参加者名簿!N$1)</f>
        <v>0</v>
      </c>
      <c r="O31" s="160">
        <f>SUMIFS(作業日報!$C:$C,作業日報!$B:$B,$A31,作業日報!$E:$E,"○",作業日報!$A:$A,参加者名簿!O$1)+SUMIFS(作業日報!$G:$G,作業日報!$F:$F,$A31,作業日報!$I:$I,"○",作業日報!$A:$A,参加者名簿!O$1)</f>
        <v>0</v>
      </c>
      <c r="P31" s="160">
        <f>SUMIFS(作業日報!$C:$C,作業日報!$B:$B,$A31,作業日報!$E:$E,"○",作業日報!$A:$A,参加者名簿!P$1)+SUMIFS(作業日報!$G:$G,作業日報!$F:$F,$A31,作業日報!$I:$I,"○",作業日報!$A:$A,参加者名簿!P$1)</f>
        <v>0</v>
      </c>
      <c r="Q31" s="160">
        <f>SUMIFS(作業日報!$C:$C,作業日報!$B:$B,$A31,作業日報!$E:$E,"○",作業日報!$A:$A,参加者名簿!Q$1)+SUMIFS(作業日報!$G:$G,作業日報!$F:$F,$A31,作業日報!$I:$I,"○",作業日報!$A:$A,参加者名簿!Q$1)</f>
        <v>0</v>
      </c>
      <c r="R31" s="160">
        <f>SUMIFS(作業日報!$C:$C,作業日報!$B:$B,$A31,作業日報!$E:$E,"○",作業日報!$A:$A,参加者名簿!R$1)+SUMIFS(作業日報!$G:$G,作業日報!$F:$F,$A31,作業日報!$I:$I,"○",作業日報!$A:$A,参加者名簿!R$1)</f>
        <v>0</v>
      </c>
      <c r="S31" s="160">
        <f>SUMIFS(作業日報!$C:$C,作業日報!$B:$B,$A31,作業日報!$E:$E,"○",作業日報!$A:$A,参加者名簿!S$1)+SUMIFS(作業日報!$G:$G,作業日報!$F:$F,$A31,作業日報!$I:$I,"○",作業日報!$A:$A,参加者名簿!S$1)</f>
        <v>0</v>
      </c>
      <c r="T31" s="160">
        <f>SUMIFS(作業日報!$C:$C,作業日報!$B:$B,$A31,作業日報!$E:$E,"○",作業日報!$A:$A,参加者名簿!T$1)+SUMIFS(作業日報!$G:$G,作業日報!$F:$F,$A31,作業日報!$I:$I,"○",作業日報!$A:$A,参加者名簿!T$1)</f>
        <v>0</v>
      </c>
      <c r="U31" s="160">
        <f>SUMIFS(作業日報!$C:$C,作業日報!$B:$B,$A31,作業日報!$E:$E,"○",作業日報!$A:$A,参加者名簿!U$1)+SUMIFS(作業日報!$G:$G,作業日報!$F:$F,$A31,作業日報!$I:$I,"○",作業日報!$A:$A,参加者名簿!U$1)</f>
        <v>0</v>
      </c>
      <c r="V31" s="160">
        <f>SUMIFS(作業日報!$C:$C,作業日報!$B:$B,$A31,作業日報!$E:$E,"○",作業日報!$A:$A,参加者名簿!V$1)+SUMIFS(作業日報!$G:$G,作業日報!$F:$F,$A31,作業日報!$I:$I,"○",作業日報!$A:$A,参加者名簿!V$1)</f>
        <v>0</v>
      </c>
      <c r="W31" s="160">
        <f>SUMIFS(作業日報!$C:$C,作業日報!$B:$B,$A31,作業日報!$E:$E,"○",作業日報!$A:$A,参加者名簿!W$1)+SUMIFS(作業日報!$G:$G,作業日報!$F:$F,$A31,作業日報!$I:$I,"○",作業日報!$A:$A,参加者名簿!W$1)</f>
        <v>0</v>
      </c>
      <c r="X31" s="160">
        <f>SUMIFS(作業日報!$C:$C,作業日報!$B:$B,$A31,作業日報!$E:$E,"○",作業日報!$A:$A,参加者名簿!X$1)+SUMIFS(作業日報!$G:$G,作業日報!$F:$F,$A31,作業日報!$I:$I,"○",作業日報!$A:$A,参加者名簿!X$1)</f>
        <v>0</v>
      </c>
      <c r="Y31" s="160">
        <f>SUMIFS(作業日報!$C:$C,作業日報!$B:$B,$A31,作業日報!$E:$E,"○",作業日報!$A:$A,参加者名簿!Y$1)+SUMIFS(作業日報!$G:$G,作業日報!$F:$F,$A31,作業日報!$I:$I,"○",作業日報!$A:$A,参加者名簿!Y$1)</f>
        <v>0</v>
      </c>
      <c r="Z31" s="160">
        <f>SUMIFS(作業日報!$C:$C,作業日報!$B:$B,$A31,作業日報!$E:$E,"○",作業日報!$A:$A,参加者名簿!Z$1)+SUMIFS(作業日報!$G:$G,作業日報!$F:$F,$A31,作業日報!$I:$I,"○",作業日報!$A:$A,参加者名簿!Z$1)</f>
        <v>0</v>
      </c>
      <c r="AA31" s="160">
        <f>SUMIFS(作業日報!$C:$C,作業日報!$B:$B,$A31,作業日報!$E:$E,"○",作業日報!$A:$A,参加者名簿!AA$1)+SUMIFS(作業日報!$G:$G,作業日報!$F:$F,$A31,作業日報!$I:$I,"○",作業日報!$A:$A,参加者名簿!AA$1)</f>
        <v>0</v>
      </c>
      <c r="AB31" s="160">
        <f>SUMIFS(作業日報!$C:$C,作業日報!$B:$B,$A31,作業日報!$E:$E,"○",作業日報!$A:$A,参加者名簿!AB$1)+SUMIFS(作業日報!$G:$G,作業日報!$F:$F,$A31,作業日報!$I:$I,"○",作業日報!$A:$A,参加者名簿!AB$1)</f>
        <v>0</v>
      </c>
      <c r="AC31" s="160">
        <f>SUMIFS(作業日報!$C:$C,作業日報!$B:$B,$A31,作業日報!$E:$E,"○",作業日報!$A:$A,参加者名簿!AC$1)+SUMIFS(作業日報!$G:$G,作業日報!$F:$F,$A31,作業日報!$I:$I,"○",作業日報!$A:$A,参加者名簿!AC$1)</f>
        <v>0</v>
      </c>
      <c r="AD31" s="160">
        <f>SUMIFS(作業日報!$C:$C,作業日報!$B:$B,$A31,作業日報!$E:$E,"○",作業日報!$A:$A,参加者名簿!AD$1)+SUMIFS(作業日報!$G:$G,作業日報!$F:$F,$A31,作業日報!$I:$I,"○",作業日報!$A:$A,参加者名簿!AD$1)</f>
        <v>0</v>
      </c>
      <c r="AE31" s="160">
        <f>SUMIFS(作業日報!$C:$C,作業日報!$B:$B,$A31,作業日報!$E:$E,"○",作業日報!$A:$A,参加者名簿!AE$1)+SUMIFS(作業日報!$G:$G,作業日報!$F:$F,$A31,作業日報!$I:$I,"○",作業日報!$A:$A,参加者名簿!AE$1)</f>
        <v>0</v>
      </c>
      <c r="AF31" s="160">
        <f>SUMIFS(作業日報!$C:$C,作業日報!$B:$B,$A31,作業日報!$E:$E,"○",作業日報!$A:$A,参加者名簿!AF$1)+SUMIFS(作業日報!$G:$G,作業日報!$F:$F,$A31,作業日報!$I:$I,"○",作業日報!$A:$A,参加者名簿!AF$1)</f>
        <v>0</v>
      </c>
      <c r="AG31" s="160">
        <f>SUMIFS(作業日報!$C:$C,作業日報!$B:$B,$A31,作業日報!$E:$E,"○",作業日報!$A:$A,参加者名簿!AG$1)+SUMIFS(作業日報!$G:$G,作業日報!$F:$F,$A31,作業日報!$I:$I,"○",作業日報!$A:$A,参加者名簿!AG$1)</f>
        <v>0</v>
      </c>
      <c r="AH31" s="160">
        <f>SUMIFS(作業日報!$C:$C,作業日報!$B:$B,$A31,作業日報!$E:$E,"○",作業日報!$A:$A,参加者名簿!AH$1)+SUMIFS(作業日報!$G:$G,作業日報!$F:$F,$A31,作業日報!$I:$I,"○",作業日報!$A:$A,参加者名簿!AH$1)</f>
        <v>0</v>
      </c>
      <c r="AI31" s="160">
        <f>SUMIFS(作業日報!$C:$C,作業日報!$B:$B,$A31,作業日報!$E:$E,"○",作業日報!$A:$A,参加者名簿!AI$1)+SUMIFS(作業日報!$G:$G,作業日報!$F:$F,$A31,作業日報!$I:$I,"○",作業日報!$A:$A,参加者名簿!AI$1)</f>
        <v>0</v>
      </c>
      <c r="AJ31" s="160">
        <f>SUMIFS(作業日報!$C:$C,作業日報!$B:$B,$A31,作業日報!$E:$E,"○",作業日報!$A:$A,参加者名簿!AJ$1)+SUMIFS(作業日報!$G:$G,作業日報!$F:$F,$A31,作業日報!$I:$I,"○",作業日報!$A:$A,参加者名簿!AJ$1)</f>
        <v>0</v>
      </c>
      <c r="AK31" s="160">
        <f>SUMIFS(作業日報!$C:$C,作業日報!$B:$B,$A31,作業日報!$E:$E,"○",作業日報!$A:$A,参加者名簿!AK$1)+SUMIFS(作業日報!$G:$G,作業日報!$F:$F,$A31,作業日報!$I:$I,"○",作業日報!$A:$A,参加者名簿!AK$1)</f>
        <v>0</v>
      </c>
      <c r="AL31" s="160">
        <f>SUMIFS(作業日報!$C:$C,作業日報!$B:$B,$A31,作業日報!$E:$E,"○",作業日報!$A:$A,参加者名簿!AL$1)+SUMIFS(作業日報!$G:$G,作業日報!$F:$F,$A31,作業日報!$I:$I,"○",作業日報!$A:$A,参加者名簿!AL$1)</f>
        <v>0</v>
      </c>
      <c r="AM31" s="160">
        <f>SUMIFS(作業日報!$C:$C,作業日報!$B:$B,$A31,作業日報!$E:$E,"○",作業日報!$A:$A,参加者名簿!AM$1)+SUMIFS(作業日報!$G:$G,作業日報!$F:$F,$A31,作業日報!$I:$I,"○",作業日報!$A:$A,参加者名簿!AM$1)</f>
        <v>0</v>
      </c>
      <c r="AN31" s="160">
        <f>SUMIFS(作業日報!$C:$C,作業日報!$B:$B,$A31,作業日報!$E:$E,"○",作業日報!$A:$A,参加者名簿!AN$1)+SUMIFS(作業日報!$G:$G,作業日報!$F:$F,$A31,作業日報!$I:$I,"○",作業日報!$A:$A,参加者名簿!AN$1)</f>
        <v>0</v>
      </c>
      <c r="AO31" s="160">
        <f>SUMIFS(作業日報!$C:$C,作業日報!$B:$B,$A31,作業日報!$E:$E,"○",作業日報!$A:$A,参加者名簿!AO$1)+SUMIFS(作業日報!$G:$G,作業日報!$F:$F,$A31,作業日報!$I:$I,"○",作業日報!$A:$A,参加者名簿!AO$1)</f>
        <v>0</v>
      </c>
      <c r="AP31" s="160">
        <f>SUMIFS(作業日報!$C:$C,作業日報!$B:$B,$A31,作業日報!$E:$E,"○",作業日報!$A:$A,参加者名簿!AP$1)+SUMIFS(作業日報!$G:$G,作業日報!$F:$F,$A31,作業日報!$I:$I,"○",作業日報!$A:$A,参加者名簿!AP$1)</f>
        <v>0</v>
      </c>
      <c r="AQ31" s="160">
        <f>SUMIFS(作業日報!$C:$C,作業日報!$B:$B,$A31,作業日報!$E:$E,"○",作業日報!$A:$A,参加者名簿!AQ$1)+SUMIFS(作業日報!$G:$G,作業日報!$F:$F,$A31,作業日報!$I:$I,"○",作業日報!$A:$A,参加者名簿!AQ$1)</f>
        <v>0</v>
      </c>
      <c r="AR31" s="160">
        <f>SUMIFS(作業日報!$C:$C,作業日報!$B:$B,$A31,作業日報!$E:$E,"○",作業日報!$A:$A,参加者名簿!AR$1)+SUMIFS(作業日報!$G:$G,作業日報!$F:$F,$A31,作業日報!$I:$I,"○",作業日報!$A:$A,参加者名簿!AR$1)</f>
        <v>0</v>
      </c>
      <c r="AS31" s="160">
        <f>SUMIFS(作業日報!$C:$C,作業日報!$B:$B,$A31,作業日報!$E:$E,"○",作業日報!$A:$A,参加者名簿!AS$1)+SUMIFS(作業日報!$G:$G,作業日報!$F:$F,$A31,作業日報!$I:$I,"○",作業日報!$A:$A,参加者名簿!AS$1)</f>
        <v>0</v>
      </c>
      <c r="AT31" s="160">
        <f>SUMIFS(作業日報!$C:$C,作業日報!$B:$B,$A31,作業日報!$E:$E,"○",作業日報!$A:$A,参加者名簿!AT$1)+SUMIFS(作業日報!$G:$G,作業日報!$F:$F,$A31,作業日報!$I:$I,"○",作業日報!$A:$A,参加者名簿!AT$1)</f>
        <v>0</v>
      </c>
      <c r="AU31" s="160">
        <f>SUMIFS(作業日報!$C:$C,作業日報!$B:$B,$A31,作業日報!$E:$E,"○",作業日報!$A:$A,参加者名簿!AU$1)+SUMIFS(作業日報!$G:$G,作業日報!$F:$F,$A31,作業日報!$I:$I,"○",作業日報!$A:$A,参加者名簿!AU$1)</f>
        <v>0</v>
      </c>
      <c r="AV31" s="160">
        <f>SUMIFS(作業日報!$C:$C,作業日報!$B:$B,$A31,作業日報!$E:$E,"○",作業日報!$A:$A,参加者名簿!AV$1)+SUMIFS(作業日報!$G:$G,作業日報!$F:$F,$A31,作業日報!$I:$I,"○",作業日報!$A:$A,参加者名簿!AV$1)</f>
        <v>0</v>
      </c>
      <c r="AW31" s="160">
        <f>SUMIFS(作業日報!$C:$C,作業日報!$B:$B,$A31,作業日報!$E:$E,"○",作業日報!$A:$A,参加者名簿!AW$1)+SUMIFS(作業日報!$G:$G,作業日報!$F:$F,$A31,作業日報!$I:$I,"○",作業日報!$A:$A,参加者名簿!AW$1)</f>
        <v>0</v>
      </c>
      <c r="AX31" s="160">
        <f>SUMIFS(作業日報!$C:$C,作業日報!$B:$B,$A31,作業日報!$E:$E,"○",作業日報!$A:$A,参加者名簿!AX$1)+SUMIFS(作業日報!$G:$G,作業日報!$F:$F,$A31,作業日報!$I:$I,"○",作業日報!$A:$A,参加者名簿!AX$1)</f>
        <v>0</v>
      </c>
      <c r="AY31" s="160">
        <f>SUMIFS(作業日報!$C:$C,作業日報!$B:$B,$A31,作業日報!$E:$E,"○",作業日報!$A:$A,参加者名簿!AY$1)+SUMIFS(作業日報!$G:$G,作業日報!$F:$F,$A31,作業日報!$I:$I,"○",作業日報!$A:$A,参加者名簿!AY$1)</f>
        <v>0</v>
      </c>
      <c r="AZ31" s="160">
        <f>SUMIFS(作業日報!$C:$C,作業日報!$B:$B,$A31,作業日報!$E:$E,"○",作業日報!$A:$A,参加者名簿!AZ$1)+SUMIFS(作業日報!$G:$G,作業日報!$F:$F,$A31,作業日報!$I:$I,"○",作業日報!$A:$A,参加者名簿!AZ$1)</f>
        <v>0</v>
      </c>
      <c r="BA31" s="160">
        <f>SUMIFS(作業日報!$C:$C,作業日報!$B:$B,$A31,作業日報!$E:$E,"○",作業日報!$A:$A,参加者名簿!BA$1)+SUMIFS(作業日報!$G:$G,作業日報!$F:$F,$A31,作業日報!$I:$I,"○",作業日報!$A:$A,参加者名簿!BA$1)</f>
        <v>0</v>
      </c>
      <c r="BB31" s="160">
        <f>SUMIFS(作業日報!$C:$C,作業日報!$B:$B,$A31,作業日報!$E:$E,"○",作業日報!$A:$A,参加者名簿!BB$1)+SUMIFS(作業日報!$G:$G,作業日報!$F:$F,$A31,作業日報!$I:$I,"○",作業日報!$A:$A,参加者名簿!BB$1)</f>
        <v>0</v>
      </c>
      <c r="BC31" s="160">
        <f>SUMIFS(作業日報!$C:$C,作業日報!$B:$B,$A31,作業日報!$E:$E,"○",作業日報!$A:$A,参加者名簿!BC$1)+SUMIFS(作業日報!$G:$G,作業日報!$F:$F,$A31,作業日報!$I:$I,"○",作業日報!$A:$A,参加者名簿!BC$1)</f>
        <v>0</v>
      </c>
      <c r="BD31" s="160">
        <f>SUMIFS(作業日報!$C:$C,作業日報!$B:$B,$A31,作業日報!$E:$E,"○",作業日報!$A:$A,参加者名簿!BD$1)+SUMIFS(作業日報!$G:$G,作業日報!$F:$F,$A31,作業日報!$I:$I,"○",作業日報!$A:$A,参加者名簿!BD$1)</f>
        <v>0</v>
      </c>
      <c r="BE31" s="160">
        <f>SUMIFS(作業日報!$C:$C,作業日報!$B:$B,$A31,作業日報!$E:$E,"○",作業日報!$A:$A,参加者名簿!BE$1)+SUMIFS(作業日報!$G:$G,作業日報!$F:$F,$A31,作業日報!$I:$I,"○",作業日報!$A:$A,参加者名簿!BE$1)</f>
        <v>0</v>
      </c>
      <c r="BF31" s="160">
        <f>SUMIFS(作業日報!$C:$C,作業日報!$B:$B,$A31,作業日報!$E:$E,"○",作業日報!$A:$A,参加者名簿!BF$1)+SUMIFS(作業日報!$G:$G,作業日報!$F:$F,$A31,作業日報!$I:$I,"○",作業日報!$A:$A,参加者名簿!BF$1)</f>
        <v>0</v>
      </c>
      <c r="BG31" s="160">
        <f>SUMIFS(作業日報!$C:$C,作業日報!$B:$B,$A31,作業日報!$E:$E,"○",作業日報!$A:$A,参加者名簿!BG$1)+SUMIFS(作業日報!$G:$G,作業日報!$F:$F,$A31,作業日報!$I:$I,"○",作業日報!$A:$A,参加者名簿!BG$1)</f>
        <v>0</v>
      </c>
      <c r="BH31" s="160">
        <f>SUMIFS(作業日報!$C:$C,作業日報!$B:$B,$A31,作業日報!$E:$E,"○",作業日報!$A:$A,参加者名簿!BH$1)+SUMIFS(作業日報!$G:$G,作業日報!$F:$F,$A31,作業日報!$I:$I,"○",作業日報!$A:$A,参加者名簿!BH$1)</f>
        <v>0</v>
      </c>
      <c r="BI31" s="160">
        <f>SUMIFS(作業日報!$C:$C,作業日報!$B:$B,$A31,作業日報!$E:$E,"○",作業日報!$A:$A,参加者名簿!BI$1)+SUMIFS(作業日報!$G:$G,作業日報!$F:$F,$A31,作業日報!$I:$I,"○",作業日報!$A:$A,参加者名簿!BI$1)</f>
        <v>0</v>
      </c>
      <c r="BJ31" s="160">
        <f>SUMIFS(作業日報!$C:$C,作業日報!$B:$B,$A31,作業日報!$E:$E,"○",作業日報!$A:$A,参加者名簿!BJ$1)+SUMIFS(作業日報!$G:$G,作業日報!$F:$F,$A31,作業日報!$I:$I,"○",作業日報!$A:$A,参加者名簿!BJ$1)</f>
        <v>0</v>
      </c>
      <c r="BK31" s="160">
        <f>SUMIFS(作業日報!$C:$C,作業日報!$B:$B,$A31,作業日報!$E:$E,"○",作業日報!$A:$A,参加者名簿!BK$1)+SUMIFS(作業日報!$G:$G,作業日報!$F:$F,$A31,作業日報!$I:$I,"○",作業日報!$A:$A,参加者名簿!BK$1)</f>
        <v>0</v>
      </c>
      <c r="BL31" s="160">
        <f>SUMIFS(作業日報!$C:$C,作業日報!$B:$B,$A31,作業日報!$E:$E,"○",作業日報!$A:$A,参加者名簿!BL$1)+SUMIFS(作業日報!$G:$G,作業日報!$F:$F,$A31,作業日報!$I:$I,"○",作業日報!$A:$A,参加者名簿!BL$1)</f>
        <v>0</v>
      </c>
    </row>
    <row r="32" spans="1:64">
      <c r="A32" s="176"/>
      <c r="B32" s="177"/>
      <c r="C32" s="178"/>
      <c r="D32" s="120">
        <f t="shared" si="0"/>
        <v>0</v>
      </c>
      <c r="E32" s="159">
        <f>SUMIFS(作業日報!$C:$C,作業日報!$B:$B,$A32,作業日報!$E:$E,"○",作業日報!$A:$A,参加者名簿!E$1)+SUMIFS(作業日報!$G:$G,作業日報!$F:$F,$A32,作業日報!$I:$I,"○",作業日報!$A:$A,参加者名簿!E$1)</f>
        <v>0</v>
      </c>
      <c r="F32" s="160">
        <f>SUMIFS(作業日報!$C:$C,作業日報!$B:$B,$A32,作業日報!$E:$E,"○",作業日報!$A:$A,参加者名簿!F$1)+SUMIFS(作業日報!$G:$G,作業日報!$F:$F,$A32,作業日報!$I:$I,"○",作業日報!$A:$A,参加者名簿!F$1)</f>
        <v>0</v>
      </c>
      <c r="G32" s="160">
        <f>SUMIFS(作業日報!$C:$C,作業日報!$B:$B,$A32,作業日報!$E:$E,"○",作業日報!$A:$A,参加者名簿!G$1)+SUMIFS(作業日報!$G:$G,作業日報!$F:$F,$A32,作業日報!$I:$I,"○",作業日報!$A:$A,参加者名簿!G$1)</f>
        <v>0</v>
      </c>
      <c r="H32" s="160">
        <f>SUMIFS(作業日報!$C:$C,作業日報!$B:$B,$A32,作業日報!$E:$E,"○",作業日報!$A:$A,参加者名簿!H$1)+SUMIFS(作業日報!$G:$G,作業日報!$F:$F,$A32,作業日報!$I:$I,"○",作業日報!$A:$A,参加者名簿!H$1)</f>
        <v>0</v>
      </c>
      <c r="I32" s="160">
        <f>SUMIFS(作業日報!$C:$C,作業日報!$B:$B,$A32,作業日報!$E:$E,"○",作業日報!$A:$A,参加者名簿!I$1)+SUMIFS(作業日報!$G:$G,作業日報!$F:$F,$A32,作業日報!$I:$I,"○",作業日報!$A:$A,参加者名簿!I$1)</f>
        <v>0</v>
      </c>
      <c r="J32" s="160">
        <f>SUMIFS(作業日報!$C:$C,作業日報!$B:$B,$A32,作業日報!$E:$E,"○",作業日報!$A:$A,参加者名簿!J$1)+SUMIFS(作業日報!$G:$G,作業日報!$F:$F,$A32,作業日報!$I:$I,"○",作業日報!$A:$A,参加者名簿!J$1)</f>
        <v>0</v>
      </c>
      <c r="K32" s="160">
        <f>SUMIFS(作業日報!$C:$C,作業日報!$B:$B,$A32,作業日報!$E:$E,"○",作業日報!$A:$A,参加者名簿!K$1)+SUMIFS(作業日報!$G:$G,作業日報!$F:$F,$A32,作業日報!$I:$I,"○",作業日報!$A:$A,参加者名簿!K$1)</f>
        <v>0</v>
      </c>
      <c r="L32" s="160">
        <f>SUMIFS(作業日報!$C:$C,作業日報!$B:$B,$A32,作業日報!$E:$E,"○",作業日報!$A:$A,参加者名簿!L$1)+SUMIFS(作業日報!$G:$G,作業日報!$F:$F,$A32,作業日報!$I:$I,"○",作業日報!$A:$A,参加者名簿!L$1)</f>
        <v>0</v>
      </c>
      <c r="M32" s="160">
        <f>SUMIFS(作業日報!$C:$C,作業日報!$B:$B,$A32,作業日報!$E:$E,"○",作業日報!$A:$A,参加者名簿!M$1)+SUMIFS(作業日報!$G:$G,作業日報!$F:$F,$A32,作業日報!$I:$I,"○",作業日報!$A:$A,参加者名簿!M$1)</f>
        <v>0</v>
      </c>
      <c r="N32" s="160">
        <f>SUMIFS(作業日報!$C:$C,作業日報!$B:$B,$A32,作業日報!$E:$E,"○",作業日報!$A:$A,参加者名簿!N$1)+SUMIFS(作業日報!$G:$G,作業日報!$F:$F,$A32,作業日報!$I:$I,"○",作業日報!$A:$A,参加者名簿!N$1)</f>
        <v>0</v>
      </c>
      <c r="O32" s="160">
        <f>SUMIFS(作業日報!$C:$C,作業日報!$B:$B,$A32,作業日報!$E:$E,"○",作業日報!$A:$A,参加者名簿!O$1)+SUMIFS(作業日報!$G:$G,作業日報!$F:$F,$A32,作業日報!$I:$I,"○",作業日報!$A:$A,参加者名簿!O$1)</f>
        <v>0</v>
      </c>
      <c r="P32" s="160">
        <f>SUMIFS(作業日報!$C:$C,作業日報!$B:$B,$A32,作業日報!$E:$E,"○",作業日報!$A:$A,参加者名簿!P$1)+SUMIFS(作業日報!$G:$G,作業日報!$F:$F,$A32,作業日報!$I:$I,"○",作業日報!$A:$A,参加者名簿!P$1)</f>
        <v>0</v>
      </c>
      <c r="Q32" s="160">
        <f>SUMIFS(作業日報!$C:$C,作業日報!$B:$B,$A32,作業日報!$E:$E,"○",作業日報!$A:$A,参加者名簿!Q$1)+SUMIFS(作業日報!$G:$G,作業日報!$F:$F,$A32,作業日報!$I:$I,"○",作業日報!$A:$A,参加者名簿!Q$1)</f>
        <v>0</v>
      </c>
      <c r="R32" s="160">
        <f>SUMIFS(作業日報!$C:$C,作業日報!$B:$B,$A32,作業日報!$E:$E,"○",作業日報!$A:$A,参加者名簿!R$1)+SUMIFS(作業日報!$G:$G,作業日報!$F:$F,$A32,作業日報!$I:$I,"○",作業日報!$A:$A,参加者名簿!R$1)</f>
        <v>0</v>
      </c>
      <c r="S32" s="160">
        <f>SUMIFS(作業日報!$C:$C,作業日報!$B:$B,$A32,作業日報!$E:$E,"○",作業日報!$A:$A,参加者名簿!S$1)+SUMIFS(作業日報!$G:$G,作業日報!$F:$F,$A32,作業日報!$I:$I,"○",作業日報!$A:$A,参加者名簿!S$1)</f>
        <v>0</v>
      </c>
      <c r="T32" s="160">
        <f>SUMIFS(作業日報!$C:$C,作業日報!$B:$B,$A32,作業日報!$E:$E,"○",作業日報!$A:$A,参加者名簿!T$1)+SUMIFS(作業日報!$G:$G,作業日報!$F:$F,$A32,作業日報!$I:$I,"○",作業日報!$A:$A,参加者名簿!T$1)</f>
        <v>0</v>
      </c>
      <c r="U32" s="160">
        <f>SUMIFS(作業日報!$C:$C,作業日報!$B:$B,$A32,作業日報!$E:$E,"○",作業日報!$A:$A,参加者名簿!U$1)+SUMIFS(作業日報!$G:$G,作業日報!$F:$F,$A32,作業日報!$I:$I,"○",作業日報!$A:$A,参加者名簿!U$1)</f>
        <v>0</v>
      </c>
      <c r="V32" s="160">
        <f>SUMIFS(作業日報!$C:$C,作業日報!$B:$B,$A32,作業日報!$E:$E,"○",作業日報!$A:$A,参加者名簿!V$1)+SUMIFS(作業日報!$G:$G,作業日報!$F:$F,$A32,作業日報!$I:$I,"○",作業日報!$A:$A,参加者名簿!V$1)</f>
        <v>0</v>
      </c>
      <c r="W32" s="160">
        <f>SUMIFS(作業日報!$C:$C,作業日報!$B:$B,$A32,作業日報!$E:$E,"○",作業日報!$A:$A,参加者名簿!W$1)+SUMIFS(作業日報!$G:$G,作業日報!$F:$F,$A32,作業日報!$I:$I,"○",作業日報!$A:$A,参加者名簿!W$1)</f>
        <v>0</v>
      </c>
      <c r="X32" s="160">
        <f>SUMIFS(作業日報!$C:$C,作業日報!$B:$B,$A32,作業日報!$E:$E,"○",作業日報!$A:$A,参加者名簿!X$1)+SUMIFS(作業日報!$G:$G,作業日報!$F:$F,$A32,作業日報!$I:$I,"○",作業日報!$A:$A,参加者名簿!X$1)</f>
        <v>0</v>
      </c>
      <c r="Y32" s="160">
        <f>SUMIFS(作業日報!$C:$C,作業日報!$B:$B,$A32,作業日報!$E:$E,"○",作業日報!$A:$A,参加者名簿!Y$1)+SUMIFS(作業日報!$G:$G,作業日報!$F:$F,$A32,作業日報!$I:$I,"○",作業日報!$A:$A,参加者名簿!Y$1)</f>
        <v>0</v>
      </c>
      <c r="Z32" s="160">
        <f>SUMIFS(作業日報!$C:$C,作業日報!$B:$B,$A32,作業日報!$E:$E,"○",作業日報!$A:$A,参加者名簿!Z$1)+SUMIFS(作業日報!$G:$G,作業日報!$F:$F,$A32,作業日報!$I:$I,"○",作業日報!$A:$A,参加者名簿!Z$1)</f>
        <v>0</v>
      </c>
      <c r="AA32" s="160">
        <f>SUMIFS(作業日報!$C:$C,作業日報!$B:$B,$A32,作業日報!$E:$E,"○",作業日報!$A:$A,参加者名簿!AA$1)+SUMIFS(作業日報!$G:$G,作業日報!$F:$F,$A32,作業日報!$I:$I,"○",作業日報!$A:$A,参加者名簿!AA$1)</f>
        <v>0</v>
      </c>
      <c r="AB32" s="160">
        <f>SUMIFS(作業日報!$C:$C,作業日報!$B:$B,$A32,作業日報!$E:$E,"○",作業日報!$A:$A,参加者名簿!AB$1)+SUMIFS(作業日報!$G:$G,作業日報!$F:$F,$A32,作業日報!$I:$I,"○",作業日報!$A:$A,参加者名簿!AB$1)</f>
        <v>0</v>
      </c>
      <c r="AC32" s="160">
        <f>SUMIFS(作業日報!$C:$C,作業日報!$B:$B,$A32,作業日報!$E:$E,"○",作業日報!$A:$A,参加者名簿!AC$1)+SUMIFS(作業日報!$G:$G,作業日報!$F:$F,$A32,作業日報!$I:$I,"○",作業日報!$A:$A,参加者名簿!AC$1)</f>
        <v>0</v>
      </c>
      <c r="AD32" s="160">
        <f>SUMIFS(作業日報!$C:$C,作業日報!$B:$B,$A32,作業日報!$E:$E,"○",作業日報!$A:$A,参加者名簿!AD$1)+SUMIFS(作業日報!$G:$G,作業日報!$F:$F,$A32,作業日報!$I:$I,"○",作業日報!$A:$A,参加者名簿!AD$1)</f>
        <v>0</v>
      </c>
      <c r="AE32" s="160">
        <f>SUMIFS(作業日報!$C:$C,作業日報!$B:$B,$A32,作業日報!$E:$E,"○",作業日報!$A:$A,参加者名簿!AE$1)+SUMIFS(作業日報!$G:$G,作業日報!$F:$F,$A32,作業日報!$I:$I,"○",作業日報!$A:$A,参加者名簿!AE$1)</f>
        <v>0</v>
      </c>
      <c r="AF32" s="160">
        <f>SUMIFS(作業日報!$C:$C,作業日報!$B:$B,$A32,作業日報!$E:$E,"○",作業日報!$A:$A,参加者名簿!AF$1)+SUMIFS(作業日報!$G:$G,作業日報!$F:$F,$A32,作業日報!$I:$I,"○",作業日報!$A:$A,参加者名簿!AF$1)</f>
        <v>0</v>
      </c>
      <c r="AG32" s="160">
        <f>SUMIFS(作業日報!$C:$C,作業日報!$B:$B,$A32,作業日報!$E:$E,"○",作業日報!$A:$A,参加者名簿!AG$1)+SUMIFS(作業日報!$G:$G,作業日報!$F:$F,$A32,作業日報!$I:$I,"○",作業日報!$A:$A,参加者名簿!AG$1)</f>
        <v>0</v>
      </c>
      <c r="AH32" s="160">
        <f>SUMIFS(作業日報!$C:$C,作業日報!$B:$B,$A32,作業日報!$E:$E,"○",作業日報!$A:$A,参加者名簿!AH$1)+SUMIFS(作業日報!$G:$G,作業日報!$F:$F,$A32,作業日報!$I:$I,"○",作業日報!$A:$A,参加者名簿!AH$1)</f>
        <v>0</v>
      </c>
      <c r="AI32" s="160">
        <f>SUMIFS(作業日報!$C:$C,作業日報!$B:$B,$A32,作業日報!$E:$E,"○",作業日報!$A:$A,参加者名簿!AI$1)+SUMIFS(作業日報!$G:$G,作業日報!$F:$F,$A32,作業日報!$I:$I,"○",作業日報!$A:$A,参加者名簿!AI$1)</f>
        <v>0</v>
      </c>
      <c r="AJ32" s="160">
        <f>SUMIFS(作業日報!$C:$C,作業日報!$B:$B,$A32,作業日報!$E:$E,"○",作業日報!$A:$A,参加者名簿!AJ$1)+SUMIFS(作業日報!$G:$G,作業日報!$F:$F,$A32,作業日報!$I:$I,"○",作業日報!$A:$A,参加者名簿!AJ$1)</f>
        <v>0</v>
      </c>
      <c r="AK32" s="160">
        <f>SUMIFS(作業日報!$C:$C,作業日報!$B:$B,$A32,作業日報!$E:$E,"○",作業日報!$A:$A,参加者名簿!AK$1)+SUMIFS(作業日報!$G:$G,作業日報!$F:$F,$A32,作業日報!$I:$I,"○",作業日報!$A:$A,参加者名簿!AK$1)</f>
        <v>0</v>
      </c>
      <c r="AL32" s="160">
        <f>SUMIFS(作業日報!$C:$C,作業日報!$B:$B,$A32,作業日報!$E:$E,"○",作業日報!$A:$A,参加者名簿!AL$1)+SUMIFS(作業日報!$G:$G,作業日報!$F:$F,$A32,作業日報!$I:$I,"○",作業日報!$A:$A,参加者名簿!AL$1)</f>
        <v>0</v>
      </c>
      <c r="AM32" s="160">
        <f>SUMIFS(作業日報!$C:$C,作業日報!$B:$B,$A32,作業日報!$E:$E,"○",作業日報!$A:$A,参加者名簿!AM$1)+SUMIFS(作業日報!$G:$G,作業日報!$F:$F,$A32,作業日報!$I:$I,"○",作業日報!$A:$A,参加者名簿!AM$1)</f>
        <v>0</v>
      </c>
      <c r="AN32" s="160">
        <f>SUMIFS(作業日報!$C:$C,作業日報!$B:$B,$A32,作業日報!$E:$E,"○",作業日報!$A:$A,参加者名簿!AN$1)+SUMIFS(作業日報!$G:$G,作業日報!$F:$F,$A32,作業日報!$I:$I,"○",作業日報!$A:$A,参加者名簿!AN$1)</f>
        <v>0</v>
      </c>
      <c r="AO32" s="160">
        <f>SUMIFS(作業日報!$C:$C,作業日報!$B:$B,$A32,作業日報!$E:$E,"○",作業日報!$A:$A,参加者名簿!AO$1)+SUMIFS(作業日報!$G:$G,作業日報!$F:$F,$A32,作業日報!$I:$I,"○",作業日報!$A:$A,参加者名簿!AO$1)</f>
        <v>0</v>
      </c>
      <c r="AP32" s="160">
        <f>SUMIFS(作業日報!$C:$C,作業日報!$B:$B,$A32,作業日報!$E:$E,"○",作業日報!$A:$A,参加者名簿!AP$1)+SUMIFS(作業日報!$G:$G,作業日報!$F:$F,$A32,作業日報!$I:$I,"○",作業日報!$A:$A,参加者名簿!AP$1)</f>
        <v>0</v>
      </c>
      <c r="AQ32" s="160">
        <f>SUMIFS(作業日報!$C:$C,作業日報!$B:$B,$A32,作業日報!$E:$E,"○",作業日報!$A:$A,参加者名簿!AQ$1)+SUMIFS(作業日報!$G:$G,作業日報!$F:$F,$A32,作業日報!$I:$I,"○",作業日報!$A:$A,参加者名簿!AQ$1)</f>
        <v>0</v>
      </c>
      <c r="AR32" s="160">
        <f>SUMIFS(作業日報!$C:$C,作業日報!$B:$B,$A32,作業日報!$E:$E,"○",作業日報!$A:$A,参加者名簿!AR$1)+SUMIFS(作業日報!$G:$G,作業日報!$F:$F,$A32,作業日報!$I:$I,"○",作業日報!$A:$A,参加者名簿!AR$1)</f>
        <v>0</v>
      </c>
      <c r="AS32" s="160">
        <f>SUMIFS(作業日報!$C:$C,作業日報!$B:$B,$A32,作業日報!$E:$E,"○",作業日報!$A:$A,参加者名簿!AS$1)+SUMIFS(作業日報!$G:$G,作業日報!$F:$F,$A32,作業日報!$I:$I,"○",作業日報!$A:$A,参加者名簿!AS$1)</f>
        <v>0</v>
      </c>
      <c r="AT32" s="160">
        <f>SUMIFS(作業日報!$C:$C,作業日報!$B:$B,$A32,作業日報!$E:$E,"○",作業日報!$A:$A,参加者名簿!AT$1)+SUMIFS(作業日報!$G:$G,作業日報!$F:$F,$A32,作業日報!$I:$I,"○",作業日報!$A:$A,参加者名簿!AT$1)</f>
        <v>0</v>
      </c>
      <c r="AU32" s="160">
        <f>SUMIFS(作業日報!$C:$C,作業日報!$B:$B,$A32,作業日報!$E:$E,"○",作業日報!$A:$A,参加者名簿!AU$1)+SUMIFS(作業日報!$G:$G,作業日報!$F:$F,$A32,作業日報!$I:$I,"○",作業日報!$A:$A,参加者名簿!AU$1)</f>
        <v>0</v>
      </c>
      <c r="AV32" s="160">
        <f>SUMIFS(作業日報!$C:$C,作業日報!$B:$B,$A32,作業日報!$E:$E,"○",作業日報!$A:$A,参加者名簿!AV$1)+SUMIFS(作業日報!$G:$G,作業日報!$F:$F,$A32,作業日報!$I:$I,"○",作業日報!$A:$A,参加者名簿!AV$1)</f>
        <v>0</v>
      </c>
      <c r="AW32" s="160">
        <f>SUMIFS(作業日報!$C:$C,作業日報!$B:$B,$A32,作業日報!$E:$E,"○",作業日報!$A:$A,参加者名簿!AW$1)+SUMIFS(作業日報!$G:$G,作業日報!$F:$F,$A32,作業日報!$I:$I,"○",作業日報!$A:$A,参加者名簿!AW$1)</f>
        <v>0</v>
      </c>
      <c r="AX32" s="160">
        <f>SUMIFS(作業日報!$C:$C,作業日報!$B:$B,$A32,作業日報!$E:$E,"○",作業日報!$A:$A,参加者名簿!AX$1)+SUMIFS(作業日報!$G:$G,作業日報!$F:$F,$A32,作業日報!$I:$I,"○",作業日報!$A:$A,参加者名簿!AX$1)</f>
        <v>0</v>
      </c>
      <c r="AY32" s="160">
        <f>SUMIFS(作業日報!$C:$C,作業日報!$B:$B,$A32,作業日報!$E:$E,"○",作業日報!$A:$A,参加者名簿!AY$1)+SUMIFS(作業日報!$G:$G,作業日報!$F:$F,$A32,作業日報!$I:$I,"○",作業日報!$A:$A,参加者名簿!AY$1)</f>
        <v>0</v>
      </c>
      <c r="AZ32" s="160">
        <f>SUMIFS(作業日報!$C:$C,作業日報!$B:$B,$A32,作業日報!$E:$E,"○",作業日報!$A:$A,参加者名簿!AZ$1)+SUMIFS(作業日報!$G:$G,作業日報!$F:$F,$A32,作業日報!$I:$I,"○",作業日報!$A:$A,参加者名簿!AZ$1)</f>
        <v>0</v>
      </c>
      <c r="BA32" s="160">
        <f>SUMIFS(作業日報!$C:$C,作業日報!$B:$B,$A32,作業日報!$E:$E,"○",作業日報!$A:$A,参加者名簿!BA$1)+SUMIFS(作業日報!$G:$G,作業日報!$F:$F,$A32,作業日報!$I:$I,"○",作業日報!$A:$A,参加者名簿!BA$1)</f>
        <v>0</v>
      </c>
      <c r="BB32" s="160">
        <f>SUMIFS(作業日報!$C:$C,作業日報!$B:$B,$A32,作業日報!$E:$E,"○",作業日報!$A:$A,参加者名簿!BB$1)+SUMIFS(作業日報!$G:$G,作業日報!$F:$F,$A32,作業日報!$I:$I,"○",作業日報!$A:$A,参加者名簿!BB$1)</f>
        <v>0</v>
      </c>
      <c r="BC32" s="160">
        <f>SUMIFS(作業日報!$C:$C,作業日報!$B:$B,$A32,作業日報!$E:$E,"○",作業日報!$A:$A,参加者名簿!BC$1)+SUMIFS(作業日報!$G:$G,作業日報!$F:$F,$A32,作業日報!$I:$I,"○",作業日報!$A:$A,参加者名簿!BC$1)</f>
        <v>0</v>
      </c>
      <c r="BD32" s="160">
        <f>SUMIFS(作業日報!$C:$C,作業日報!$B:$B,$A32,作業日報!$E:$E,"○",作業日報!$A:$A,参加者名簿!BD$1)+SUMIFS(作業日報!$G:$G,作業日報!$F:$F,$A32,作業日報!$I:$I,"○",作業日報!$A:$A,参加者名簿!BD$1)</f>
        <v>0</v>
      </c>
      <c r="BE32" s="160">
        <f>SUMIFS(作業日報!$C:$C,作業日報!$B:$B,$A32,作業日報!$E:$E,"○",作業日報!$A:$A,参加者名簿!BE$1)+SUMIFS(作業日報!$G:$G,作業日報!$F:$F,$A32,作業日報!$I:$I,"○",作業日報!$A:$A,参加者名簿!BE$1)</f>
        <v>0</v>
      </c>
      <c r="BF32" s="160">
        <f>SUMIFS(作業日報!$C:$C,作業日報!$B:$B,$A32,作業日報!$E:$E,"○",作業日報!$A:$A,参加者名簿!BF$1)+SUMIFS(作業日報!$G:$G,作業日報!$F:$F,$A32,作業日報!$I:$I,"○",作業日報!$A:$A,参加者名簿!BF$1)</f>
        <v>0</v>
      </c>
      <c r="BG32" s="160">
        <f>SUMIFS(作業日報!$C:$C,作業日報!$B:$B,$A32,作業日報!$E:$E,"○",作業日報!$A:$A,参加者名簿!BG$1)+SUMIFS(作業日報!$G:$G,作業日報!$F:$F,$A32,作業日報!$I:$I,"○",作業日報!$A:$A,参加者名簿!BG$1)</f>
        <v>0</v>
      </c>
      <c r="BH32" s="160">
        <f>SUMIFS(作業日報!$C:$C,作業日報!$B:$B,$A32,作業日報!$E:$E,"○",作業日報!$A:$A,参加者名簿!BH$1)+SUMIFS(作業日報!$G:$G,作業日報!$F:$F,$A32,作業日報!$I:$I,"○",作業日報!$A:$A,参加者名簿!BH$1)</f>
        <v>0</v>
      </c>
      <c r="BI32" s="160">
        <f>SUMIFS(作業日報!$C:$C,作業日報!$B:$B,$A32,作業日報!$E:$E,"○",作業日報!$A:$A,参加者名簿!BI$1)+SUMIFS(作業日報!$G:$G,作業日報!$F:$F,$A32,作業日報!$I:$I,"○",作業日報!$A:$A,参加者名簿!BI$1)</f>
        <v>0</v>
      </c>
      <c r="BJ32" s="160">
        <f>SUMIFS(作業日報!$C:$C,作業日報!$B:$B,$A32,作業日報!$E:$E,"○",作業日報!$A:$A,参加者名簿!BJ$1)+SUMIFS(作業日報!$G:$G,作業日報!$F:$F,$A32,作業日報!$I:$I,"○",作業日報!$A:$A,参加者名簿!BJ$1)</f>
        <v>0</v>
      </c>
      <c r="BK32" s="160">
        <f>SUMIFS(作業日報!$C:$C,作業日報!$B:$B,$A32,作業日報!$E:$E,"○",作業日報!$A:$A,参加者名簿!BK$1)+SUMIFS(作業日報!$G:$G,作業日報!$F:$F,$A32,作業日報!$I:$I,"○",作業日報!$A:$A,参加者名簿!BK$1)</f>
        <v>0</v>
      </c>
      <c r="BL32" s="160">
        <f>SUMIFS(作業日報!$C:$C,作業日報!$B:$B,$A32,作業日報!$E:$E,"○",作業日報!$A:$A,参加者名簿!BL$1)+SUMIFS(作業日報!$G:$G,作業日報!$F:$F,$A32,作業日報!$I:$I,"○",作業日報!$A:$A,参加者名簿!BL$1)</f>
        <v>0</v>
      </c>
    </row>
    <row r="33" spans="1:64">
      <c r="A33" s="173"/>
      <c r="B33" s="177"/>
      <c r="C33" s="178"/>
      <c r="D33" s="120">
        <f t="shared" si="0"/>
        <v>0</v>
      </c>
      <c r="E33" s="159">
        <f>SUMIFS(作業日報!$C:$C,作業日報!$B:$B,$A33,作業日報!$E:$E,"○",作業日報!$A:$A,参加者名簿!E$1)+SUMIFS(作業日報!$G:$G,作業日報!$F:$F,$A33,作業日報!$I:$I,"○",作業日報!$A:$A,参加者名簿!E$1)</f>
        <v>0</v>
      </c>
      <c r="F33" s="160">
        <f>SUMIFS(作業日報!$C:$C,作業日報!$B:$B,$A33,作業日報!$E:$E,"○",作業日報!$A:$A,参加者名簿!F$1)+SUMIFS(作業日報!$G:$G,作業日報!$F:$F,$A33,作業日報!$I:$I,"○",作業日報!$A:$A,参加者名簿!F$1)</f>
        <v>0</v>
      </c>
      <c r="G33" s="160">
        <f>SUMIFS(作業日報!$C:$C,作業日報!$B:$B,$A33,作業日報!$E:$E,"○",作業日報!$A:$A,参加者名簿!G$1)+SUMIFS(作業日報!$G:$G,作業日報!$F:$F,$A33,作業日報!$I:$I,"○",作業日報!$A:$A,参加者名簿!G$1)</f>
        <v>0</v>
      </c>
      <c r="H33" s="160">
        <f>SUMIFS(作業日報!$C:$C,作業日報!$B:$B,$A33,作業日報!$E:$E,"○",作業日報!$A:$A,参加者名簿!H$1)+SUMIFS(作業日報!$G:$G,作業日報!$F:$F,$A33,作業日報!$I:$I,"○",作業日報!$A:$A,参加者名簿!H$1)</f>
        <v>0</v>
      </c>
      <c r="I33" s="160">
        <f>SUMIFS(作業日報!$C:$C,作業日報!$B:$B,$A33,作業日報!$E:$E,"○",作業日報!$A:$A,参加者名簿!I$1)+SUMIFS(作業日報!$G:$G,作業日報!$F:$F,$A33,作業日報!$I:$I,"○",作業日報!$A:$A,参加者名簿!I$1)</f>
        <v>0</v>
      </c>
      <c r="J33" s="160">
        <f>SUMIFS(作業日報!$C:$C,作業日報!$B:$B,$A33,作業日報!$E:$E,"○",作業日報!$A:$A,参加者名簿!J$1)+SUMIFS(作業日報!$G:$G,作業日報!$F:$F,$A33,作業日報!$I:$I,"○",作業日報!$A:$A,参加者名簿!J$1)</f>
        <v>0</v>
      </c>
      <c r="K33" s="160">
        <f>SUMIFS(作業日報!$C:$C,作業日報!$B:$B,$A33,作業日報!$E:$E,"○",作業日報!$A:$A,参加者名簿!K$1)+SUMIFS(作業日報!$G:$G,作業日報!$F:$F,$A33,作業日報!$I:$I,"○",作業日報!$A:$A,参加者名簿!K$1)</f>
        <v>0</v>
      </c>
      <c r="L33" s="160">
        <f>SUMIFS(作業日報!$C:$C,作業日報!$B:$B,$A33,作業日報!$E:$E,"○",作業日報!$A:$A,参加者名簿!L$1)+SUMIFS(作業日報!$G:$G,作業日報!$F:$F,$A33,作業日報!$I:$I,"○",作業日報!$A:$A,参加者名簿!L$1)</f>
        <v>0</v>
      </c>
      <c r="M33" s="160">
        <f>SUMIFS(作業日報!$C:$C,作業日報!$B:$B,$A33,作業日報!$E:$E,"○",作業日報!$A:$A,参加者名簿!M$1)+SUMIFS(作業日報!$G:$G,作業日報!$F:$F,$A33,作業日報!$I:$I,"○",作業日報!$A:$A,参加者名簿!M$1)</f>
        <v>0</v>
      </c>
      <c r="N33" s="160">
        <f>SUMIFS(作業日報!$C:$C,作業日報!$B:$B,$A33,作業日報!$E:$E,"○",作業日報!$A:$A,参加者名簿!N$1)+SUMIFS(作業日報!$G:$G,作業日報!$F:$F,$A33,作業日報!$I:$I,"○",作業日報!$A:$A,参加者名簿!N$1)</f>
        <v>0</v>
      </c>
      <c r="O33" s="160">
        <f>SUMIFS(作業日報!$C:$C,作業日報!$B:$B,$A33,作業日報!$E:$E,"○",作業日報!$A:$A,参加者名簿!O$1)+SUMIFS(作業日報!$G:$G,作業日報!$F:$F,$A33,作業日報!$I:$I,"○",作業日報!$A:$A,参加者名簿!O$1)</f>
        <v>0</v>
      </c>
      <c r="P33" s="160">
        <f>SUMIFS(作業日報!$C:$C,作業日報!$B:$B,$A33,作業日報!$E:$E,"○",作業日報!$A:$A,参加者名簿!P$1)+SUMIFS(作業日報!$G:$G,作業日報!$F:$F,$A33,作業日報!$I:$I,"○",作業日報!$A:$A,参加者名簿!P$1)</f>
        <v>0</v>
      </c>
      <c r="Q33" s="160">
        <f>SUMIFS(作業日報!$C:$C,作業日報!$B:$B,$A33,作業日報!$E:$E,"○",作業日報!$A:$A,参加者名簿!Q$1)+SUMIFS(作業日報!$G:$G,作業日報!$F:$F,$A33,作業日報!$I:$I,"○",作業日報!$A:$A,参加者名簿!Q$1)</f>
        <v>0</v>
      </c>
      <c r="R33" s="160">
        <f>SUMIFS(作業日報!$C:$C,作業日報!$B:$B,$A33,作業日報!$E:$E,"○",作業日報!$A:$A,参加者名簿!R$1)+SUMIFS(作業日報!$G:$G,作業日報!$F:$F,$A33,作業日報!$I:$I,"○",作業日報!$A:$A,参加者名簿!R$1)</f>
        <v>0</v>
      </c>
      <c r="S33" s="160">
        <f>SUMIFS(作業日報!$C:$C,作業日報!$B:$B,$A33,作業日報!$E:$E,"○",作業日報!$A:$A,参加者名簿!S$1)+SUMIFS(作業日報!$G:$G,作業日報!$F:$F,$A33,作業日報!$I:$I,"○",作業日報!$A:$A,参加者名簿!S$1)</f>
        <v>0</v>
      </c>
      <c r="T33" s="160">
        <f>SUMIFS(作業日報!$C:$C,作業日報!$B:$B,$A33,作業日報!$E:$E,"○",作業日報!$A:$A,参加者名簿!T$1)+SUMIFS(作業日報!$G:$G,作業日報!$F:$F,$A33,作業日報!$I:$I,"○",作業日報!$A:$A,参加者名簿!T$1)</f>
        <v>0</v>
      </c>
      <c r="U33" s="160">
        <f>SUMIFS(作業日報!$C:$C,作業日報!$B:$B,$A33,作業日報!$E:$E,"○",作業日報!$A:$A,参加者名簿!U$1)+SUMIFS(作業日報!$G:$G,作業日報!$F:$F,$A33,作業日報!$I:$I,"○",作業日報!$A:$A,参加者名簿!U$1)</f>
        <v>0</v>
      </c>
      <c r="V33" s="160">
        <f>SUMIFS(作業日報!$C:$C,作業日報!$B:$B,$A33,作業日報!$E:$E,"○",作業日報!$A:$A,参加者名簿!V$1)+SUMIFS(作業日報!$G:$G,作業日報!$F:$F,$A33,作業日報!$I:$I,"○",作業日報!$A:$A,参加者名簿!V$1)</f>
        <v>0</v>
      </c>
      <c r="W33" s="160">
        <f>SUMIFS(作業日報!$C:$C,作業日報!$B:$B,$A33,作業日報!$E:$E,"○",作業日報!$A:$A,参加者名簿!W$1)+SUMIFS(作業日報!$G:$G,作業日報!$F:$F,$A33,作業日報!$I:$I,"○",作業日報!$A:$A,参加者名簿!W$1)</f>
        <v>0</v>
      </c>
      <c r="X33" s="160">
        <f>SUMIFS(作業日報!$C:$C,作業日報!$B:$B,$A33,作業日報!$E:$E,"○",作業日報!$A:$A,参加者名簿!X$1)+SUMIFS(作業日報!$G:$G,作業日報!$F:$F,$A33,作業日報!$I:$I,"○",作業日報!$A:$A,参加者名簿!X$1)</f>
        <v>0</v>
      </c>
      <c r="Y33" s="160">
        <f>SUMIFS(作業日報!$C:$C,作業日報!$B:$B,$A33,作業日報!$E:$E,"○",作業日報!$A:$A,参加者名簿!Y$1)+SUMIFS(作業日報!$G:$G,作業日報!$F:$F,$A33,作業日報!$I:$I,"○",作業日報!$A:$A,参加者名簿!Y$1)</f>
        <v>0</v>
      </c>
      <c r="Z33" s="160">
        <f>SUMIFS(作業日報!$C:$C,作業日報!$B:$B,$A33,作業日報!$E:$E,"○",作業日報!$A:$A,参加者名簿!Z$1)+SUMIFS(作業日報!$G:$G,作業日報!$F:$F,$A33,作業日報!$I:$I,"○",作業日報!$A:$A,参加者名簿!Z$1)</f>
        <v>0</v>
      </c>
      <c r="AA33" s="160">
        <f>SUMIFS(作業日報!$C:$C,作業日報!$B:$B,$A33,作業日報!$E:$E,"○",作業日報!$A:$A,参加者名簿!AA$1)+SUMIFS(作業日報!$G:$G,作業日報!$F:$F,$A33,作業日報!$I:$I,"○",作業日報!$A:$A,参加者名簿!AA$1)</f>
        <v>0</v>
      </c>
      <c r="AB33" s="160">
        <f>SUMIFS(作業日報!$C:$C,作業日報!$B:$B,$A33,作業日報!$E:$E,"○",作業日報!$A:$A,参加者名簿!AB$1)+SUMIFS(作業日報!$G:$G,作業日報!$F:$F,$A33,作業日報!$I:$I,"○",作業日報!$A:$A,参加者名簿!AB$1)</f>
        <v>0</v>
      </c>
      <c r="AC33" s="160">
        <f>SUMIFS(作業日報!$C:$C,作業日報!$B:$B,$A33,作業日報!$E:$E,"○",作業日報!$A:$A,参加者名簿!AC$1)+SUMIFS(作業日報!$G:$G,作業日報!$F:$F,$A33,作業日報!$I:$I,"○",作業日報!$A:$A,参加者名簿!AC$1)</f>
        <v>0</v>
      </c>
      <c r="AD33" s="160">
        <f>SUMIFS(作業日報!$C:$C,作業日報!$B:$B,$A33,作業日報!$E:$E,"○",作業日報!$A:$A,参加者名簿!AD$1)+SUMIFS(作業日報!$G:$G,作業日報!$F:$F,$A33,作業日報!$I:$I,"○",作業日報!$A:$A,参加者名簿!AD$1)</f>
        <v>0</v>
      </c>
      <c r="AE33" s="160">
        <f>SUMIFS(作業日報!$C:$C,作業日報!$B:$B,$A33,作業日報!$E:$E,"○",作業日報!$A:$A,参加者名簿!AE$1)+SUMIFS(作業日報!$G:$G,作業日報!$F:$F,$A33,作業日報!$I:$I,"○",作業日報!$A:$A,参加者名簿!AE$1)</f>
        <v>0</v>
      </c>
      <c r="AF33" s="160">
        <f>SUMIFS(作業日報!$C:$C,作業日報!$B:$B,$A33,作業日報!$E:$E,"○",作業日報!$A:$A,参加者名簿!AF$1)+SUMIFS(作業日報!$G:$G,作業日報!$F:$F,$A33,作業日報!$I:$I,"○",作業日報!$A:$A,参加者名簿!AF$1)</f>
        <v>0</v>
      </c>
      <c r="AG33" s="160">
        <f>SUMIFS(作業日報!$C:$C,作業日報!$B:$B,$A33,作業日報!$E:$E,"○",作業日報!$A:$A,参加者名簿!AG$1)+SUMIFS(作業日報!$G:$G,作業日報!$F:$F,$A33,作業日報!$I:$I,"○",作業日報!$A:$A,参加者名簿!AG$1)</f>
        <v>0</v>
      </c>
      <c r="AH33" s="160">
        <f>SUMIFS(作業日報!$C:$C,作業日報!$B:$B,$A33,作業日報!$E:$E,"○",作業日報!$A:$A,参加者名簿!AH$1)+SUMIFS(作業日報!$G:$G,作業日報!$F:$F,$A33,作業日報!$I:$I,"○",作業日報!$A:$A,参加者名簿!AH$1)</f>
        <v>0</v>
      </c>
      <c r="AI33" s="160">
        <f>SUMIFS(作業日報!$C:$C,作業日報!$B:$B,$A33,作業日報!$E:$E,"○",作業日報!$A:$A,参加者名簿!AI$1)+SUMIFS(作業日報!$G:$G,作業日報!$F:$F,$A33,作業日報!$I:$I,"○",作業日報!$A:$A,参加者名簿!AI$1)</f>
        <v>0</v>
      </c>
      <c r="AJ33" s="160">
        <f>SUMIFS(作業日報!$C:$C,作業日報!$B:$B,$A33,作業日報!$E:$E,"○",作業日報!$A:$A,参加者名簿!AJ$1)+SUMIFS(作業日報!$G:$G,作業日報!$F:$F,$A33,作業日報!$I:$I,"○",作業日報!$A:$A,参加者名簿!AJ$1)</f>
        <v>0</v>
      </c>
      <c r="AK33" s="160">
        <f>SUMIFS(作業日報!$C:$C,作業日報!$B:$B,$A33,作業日報!$E:$E,"○",作業日報!$A:$A,参加者名簿!AK$1)+SUMIFS(作業日報!$G:$G,作業日報!$F:$F,$A33,作業日報!$I:$I,"○",作業日報!$A:$A,参加者名簿!AK$1)</f>
        <v>0</v>
      </c>
      <c r="AL33" s="160">
        <f>SUMIFS(作業日報!$C:$C,作業日報!$B:$B,$A33,作業日報!$E:$E,"○",作業日報!$A:$A,参加者名簿!AL$1)+SUMIFS(作業日報!$G:$G,作業日報!$F:$F,$A33,作業日報!$I:$I,"○",作業日報!$A:$A,参加者名簿!AL$1)</f>
        <v>0</v>
      </c>
      <c r="AM33" s="160">
        <f>SUMIFS(作業日報!$C:$C,作業日報!$B:$B,$A33,作業日報!$E:$E,"○",作業日報!$A:$A,参加者名簿!AM$1)+SUMIFS(作業日報!$G:$G,作業日報!$F:$F,$A33,作業日報!$I:$I,"○",作業日報!$A:$A,参加者名簿!AM$1)</f>
        <v>0</v>
      </c>
      <c r="AN33" s="160">
        <f>SUMIFS(作業日報!$C:$C,作業日報!$B:$B,$A33,作業日報!$E:$E,"○",作業日報!$A:$A,参加者名簿!AN$1)+SUMIFS(作業日報!$G:$G,作業日報!$F:$F,$A33,作業日報!$I:$I,"○",作業日報!$A:$A,参加者名簿!AN$1)</f>
        <v>0</v>
      </c>
      <c r="AO33" s="160">
        <f>SUMIFS(作業日報!$C:$C,作業日報!$B:$B,$A33,作業日報!$E:$E,"○",作業日報!$A:$A,参加者名簿!AO$1)+SUMIFS(作業日報!$G:$G,作業日報!$F:$F,$A33,作業日報!$I:$I,"○",作業日報!$A:$A,参加者名簿!AO$1)</f>
        <v>0</v>
      </c>
      <c r="AP33" s="160">
        <f>SUMIFS(作業日報!$C:$C,作業日報!$B:$B,$A33,作業日報!$E:$E,"○",作業日報!$A:$A,参加者名簿!AP$1)+SUMIFS(作業日報!$G:$G,作業日報!$F:$F,$A33,作業日報!$I:$I,"○",作業日報!$A:$A,参加者名簿!AP$1)</f>
        <v>0</v>
      </c>
      <c r="AQ33" s="160">
        <f>SUMIFS(作業日報!$C:$C,作業日報!$B:$B,$A33,作業日報!$E:$E,"○",作業日報!$A:$A,参加者名簿!AQ$1)+SUMIFS(作業日報!$G:$G,作業日報!$F:$F,$A33,作業日報!$I:$I,"○",作業日報!$A:$A,参加者名簿!AQ$1)</f>
        <v>0</v>
      </c>
      <c r="AR33" s="160">
        <f>SUMIFS(作業日報!$C:$C,作業日報!$B:$B,$A33,作業日報!$E:$E,"○",作業日報!$A:$A,参加者名簿!AR$1)+SUMIFS(作業日報!$G:$G,作業日報!$F:$F,$A33,作業日報!$I:$I,"○",作業日報!$A:$A,参加者名簿!AR$1)</f>
        <v>0</v>
      </c>
      <c r="AS33" s="160">
        <f>SUMIFS(作業日報!$C:$C,作業日報!$B:$B,$A33,作業日報!$E:$E,"○",作業日報!$A:$A,参加者名簿!AS$1)+SUMIFS(作業日報!$G:$G,作業日報!$F:$F,$A33,作業日報!$I:$I,"○",作業日報!$A:$A,参加者名簿!AS$1)</f>
        <v>0</v>
      </c>
      <c r="AT33" s="160">
        <f>SUMIFS(作業日報!$C:$C,作業日報!$B:$B,$A33,作業日報!$E:$E,"○",作業日報!$A:$A,参加者名簿!AT$1)+SUMIFS(作業日報!$G:$G,作業日報!$F:$F,$A33,作業日報!$I:$I,"○",作業日報!$A:$A,参加者名簿!AT$1)</f>
        <v>0</v>
      </c>
      <c r="AU33" s="160">
        <f>SUMIFS(作業日報!$C:$C,作業日報!$B:$B,$A33,作業日報!$E:$E,"○",作業日報!$A:$A,参加者名簿!AU$1)+SUMIFS(作業日報!$G:$G,作業日報!$F:$F,$A33,作業日報!$I:$I,"○",作業日報!$A:$A,参加者名簿!AU$1)</f>
        <v>0</v>
      </c>
      <c r="AV33" s="160">
        <f>SUMIFS(作業日報!$C:$C,作業日報!$B:$B,$A33,作業日報!$E:$E,"○",作業日報!$A:$A,参加者名簿!AV$1)+SUMIFS(作業日報!$G:$G,作業日報!$F:$F,$A33,作業日報!$I:$I,"○",作業日報!$A:$A,参加者名簿!AV$1)</f>
        <v>0</v>
      </c>
      <c r="AW33" s="160">
        <f>SUMIFS(作業日報!$C:$C,作業日報!$B:$B,$A33,作業日報!$E:$E,"○",作業日報!$A:$A,参加者名簿!AW$1)+SUMIFS(作業日報!$G:$G,作業日報!$F:$F,$A33,作業日報!$I:$I,"○",作業日報!$A:$A,参加者名簿!AW$1)</f>
        <v>0</v>
      </c>
      <c r="AX33" s="160">
        <f>SUMIFS(作業日報!$C:$C,作業日報!$B:$B,$A33,作業日報!$E:$E,"○",作業日報!$A:$A,参加者名簿!AX$1)+SUMIFS(作業日報!$G:$G,作業日報!$F:$F,$A33,作業日報!$I:$I,"○",作業日報!$A:$A,参加者名簿!AX$1)</f>
        <v>0</v>
      </c>
      <c r="AY33" s="160">
        <f>SUMIFS(作業日報!$C:$C,作業日報!$B:$B,$A33,作業日報!$E:$E,"○",作業日報!$A:$A,参加者名簿!AY$1)+SUMIFS(作業日報!$G:$G,作業日報!$F:$F,$A33,作業日報!$I:$I,"○",作業日報!$A:$A,参加者名簿!AY$1)</f>
        <v>0</v>
      </c>
      <c r="AZ33" s="160">
        <f>SUMIFS(作業日報!$C:$C,作業日報!$B:$B,$A33,作業日報!$E:$E,"○",作業日報!$A:$A,参加者名簿!AZ$1)+SUMIFS(作業日報!$G:$G,作業日報!$F:$F,$A33,作業日報!$I:$I,"○",作業日報!$A:$A,参加者名簿!AZ$1)</f>
        <v>0</v>
      </c>
      <c r="BA33" s="160">
        <f>SUMIFS(作業日報!$C:$C,作業日報!$B:$B,$A33,作業日報!$E:$E,"○",作業日報!$A:$A,参加者名簿!BA$1)+SUMIFS(作業日報!$G:$G,作業日報!$F:$F,$A33,作業日報!$I:$I,"○",作業日報!$A:$A,参加者名簿!BA$1)</f>
        <v>0</v>
      </c>
      <c r="BB33" s="160">
        <f>SUMIFS(作業日報!$C:$C,作業日報!$B:$B,$A33,作業日報!$E:$E,"○",作業日報!$A:$A,参加者名簿!BB$1)+SUMIFS(作業日報!$G:$G,作業日報!$F:$F,$A33,作業日報!$I:$I,"○",作業日報!$A:$A,参加者名簿!BB$1)</f>
        <v>0</v>
      </c>
      <c r="BC33" s="160">
        <f>SUMIFS(作業日報!$C:$C,作業日報!$B:$B,$A33,作業日報!$E:$E,"○",作業日報!$A:$A,参加者名簿!BC$1)+SUMIFS(作業日報!$G:$G,作業日報!$F:$F,$A33,作業日報!$I:$I,"○",作業日報!$A:$A,参加者名簿!BC$1)</f>
        <v>0</v>
      </c>
      <c r="BD33" s="160">
        <f>SUMIFS(作業日報!$C:$C,作業日報!$B:$B,$A33,作業日報!$E:$E,"○",作業日報!$A:$A,参加者名簿!BD$1)+SUMIFS(作業日報!$G:$G,作業日報!$F:$F,$A33,作業日報!$I:$I,"○",作業日報!$A:$A,参加者名簿!BD$1)</f>
        <v>0</v>
      </c>
      <c r="BE33" s="160">
        <f>SUMIFS(作業日報!$C:$C,作業日報!$B:$B,$A33,作業日報!$E:$E,"○",作業日報!$A:$A,参加者名簿!BE$1)+SUMIFS(作業日報!$G:$G,作業日報!$F:$F,$A33,作業日報!$I:$I,"○",作業日報!$A:$A,参加者名簿!BE$1)</f>
        <v>0</v>
      </c>
      <c r="BF33" s="160">
        <f>SUMIFS(作業日報!$C:$C,作業日報!$B:$B,$A33,作業日報!$E:$E,"○",作業日報!$A:$A,参加者名簿!BF$1)+SUMIFS(作業日報!$G:$G,作業日報!$F:$F,$A33,作業日報!$I:$I,"○",作業日報!$A:$A,参加者名簿!BF$1)</f>
        <v>0</v>
      </c>
      <c r="BG33" s="160">
        <f>SUMIFS(作業日報!$C:$C,作業日報!$B:$B,$A33,作業日報!$E:$E,"○",作業日報!$A:$A,参加者名簿!BG$1)+SUMIFS(作業日報!$G:$G,作業日報!$F:$F,$A33,作業日報!$I:$I,"○",作業日報!$A:$A,参加者名簿!BG$1)</f>
        <v>0</v>
      </c>
      <c r="BH33" s="160">
        <f>SUMIFS(作業日報!$C:$C,作業日報!$B:$B,$A33,作業日報!$E:$E,"○",作業日報!$A:$A,参加者名簿!BH$1)+SUMIFS(作業日報!$G:$G,作業日報!$F:$F,$A33,作業日報!$I:$I,"○",作業日報!$A:$A,参加者名簿!BH$1)</f>
        <v>0</v>
      </c>
      <c r="BI33" s="160">
        <f>SUMIFS(作業日報!$C:$C,作業日報!$B:$B,$A33,作業日報!$E:$E,"○",作業日報!$A:$A,参加者名簿!BI$1)+SUMIFS(作業日報!$G:$G,作業日報!$F:$F,$A33,作業日報!$I:$I,"○",作業日報!$A:$A,参加者名簿!BI$1)</f>
        <v>0</v>
      </c>
      <c r="BJ33" s="160">
        <f>SUMIFS(作業日報!$C:$C,作業日報!$B:$B,$A33,作業日報!$E:$E,"○",作業日報!$A:$A,参加者名簿!BJ$1)+SUMIFS(作業日報!$G:$G,作業日報!$F:$F,$A33,作業日報!$I:$I,"○",作業日報!$A:$A,参加者名簿!BJ$1)</f>
        <v>0</v>
      </c>
      <c r="BK33" s="160">
        <f>SUMIFS(作業日報!$C:$C,作業日報!$B:$B,$A33,作業日報!$E:$E,"○",作業日報!$A:$A,参加者名簿!BK$1)+SUMIFS(作業日報!$G:$G,作業日報!$F:$F,$A33,作業日報!$I:$I,"○",作業日報!$A:$A,参加者名簿!BK$1)</f>
        <v>0</v>
      </c>
      <c r="BL33" s="160">
        <f>SUMIFS(作業日報!$C:$C,作業日報!$B:$B,$A33,作業日報!$E:$E,"○",作業日報!$A:$A,参加者名簿!BL$1)+SUMIFS(作業日報!$G:$G,作業日報!$F:$F,$A33,作業日報!$I:$I,"○",作業日報!$A:$A,参加者名簿!BL$1)</f>
        <v>0</v>
      </c>
    </row>
    <row r="34" spans="1:64">
      <c r="A34" s="176"/>
      <c r="B34" s="177"/>
      <c r="C34" s="178"/>
      <c r="D34" s="120">
        <f t="shared" si="0"/>
        <v>0</v>
      </c>
      <c r="E34" s="159">
        <f>SUMIFS(作業日報!$C:$C,作業日報!$B:$B,$A34,作業日報!$E:$E,"○",作業日報!$A:$A,参加者名簿!E$1)+SUMIFS(作業日報!$G:$G,作業日報!$F:$F,$A34,作業日報!$I:$I,"○",作業日報!$A:$A,参加者名簿!E$1)</f>
        <v>0</v>
      </c>
      <c r="F34" s="160">
        <f>SUMIFS(作業日報!$C:$C,作業日報!$B:$B,$A34,作業日報!$E:$E,"○",作業日報!$A:$A,参加者名簿!F$1)+SUMIFS(作業日報!$G:$G,作業日報!$F:$F,$A34,作業日報!$I:$I,"○",作業日報!$A:$A,参加者名簿!F$1)</f>
        <v>0</v>
      </c>
      <c r="G34" s="160">
        <f>SUMIFS(作業日報!$C:$C,作業日報!$B:$B,$A34,作業日報!$E:$E,"○",作業日報!$A:$A,参加者名簿!G$1)+SUMIFS(作業日報!$G:$G,作業日報!$F:$F,$A34,作業日報!$I:$I,"○",作業日報!$A:$A,参加者名簿!G$1)</f>
        <v>0</v>
      </c>
      <c r="H34" s="160">
        <f>SUMIFS(作業日報!$C:$C,作業日報!$B:$B,$A34,作業日報!$E:$E,"○",作業日報!$A:$A,参加者名簿!H$1)+SUMIFS(作業日報!$G:$G,作業日報!$F:$F,$A34,作業日報!$I:$I,"○",作業日報!$A:$A,参加者名簿!H$1)</f>
        <v>0</v>
      </c>
      <c r="I34" s="160">
        <f>SUMIFS(作業日報!$C:$C,作業日報!$B:$B,$A34,作業日報!$E:$E,"○",作業日報!$A:$A,参加者名簿!I$1)+SUMIFS(作業日報!$G:$G,作業日報!$F:$F,$A34,作業日報!$I:$I,"○",作業日報!$A:$A,参加者名簿!I$1)</f>
        <v>0</v>
      </c>
      <c r="J34" s="160">
        <f>SUMIFS(作業日報!$C:$C,作業日報!$B:$B,$A34,作業日報!$E:$E,"○",作業日報!$A:$A,参加者名簿!J$1)+SUMIFS(作業日報!$G:$G,作業日報!$F:$F,$A34,作業日報!$I:$I,"○",作業日報!$A:$A,参加者名簿!J$1)</f>
        <v>0</v>
      </c>
      <c r="K34" s="160">
        <f>SUMIFS(作業日報!$C:$C,作業日報!$B:$B,$A34,作業日報!$E:$E,"○",作業日報!$A:$A,参加者名簿!K$1)+SUMIFS(作業日報!$G:$G,作業日報!$F:$F,$A34,作業日報!$I:$I,"○",作業日報!$A:$A,参加者名簿!K$1)</f>
        <v>0</v>
      </c>
      <c r="L34" s="160">
        <f>SUMIFS(作業日報!$C:$C,作業日報!$B:$B,$A34,作業日報!$E:$E,"○",作業日報!$A:$A,参加者名簿!L$1)+SUMIFS(作業日報!$G:$G,作業日報!$F:$F,$A34,作業日報!$I:$I,"○",作業日報!$A:$A,参加者名簿!L$1)</f>
        <v>0</v>
      </c>
      <c r="M34" s="160">
        <f>SUMIFS(作業日報!$C:$C,作業日報!$B:$B,$A34,作業日報!$E:$E,"○",作業日報!$A:$A,参加者名簿!M$1)+SUMIFS(作業日報!$G:$G,作業日報!$F:$F,$A34,作業日報!$I:$I,"○",作業日報!$A:$A,参加者名簿!M$1)</f>
        <v>0</v>
      </c>
      <c r="N34" s="160">
        <f>SUMIFS(作業日報!$C:$C,作業日報!$B:$B,$A34,作業日報!$E:$E,"○",作業日報!$A:$A,参加者名簿!N$1)+SUMIFS(作業日報!$G:$G,作業日報!$F:$F,$A34,作業日報!$I:$I,"○",作業日報!$A:$A,参加者名簿!N$1)</f>
        <v>0</v>
      </c>
      <c r="O34" s="160">
        <f>SUMIFS(作業日報!$C:$C,作業日報!$B:$B,$A34,作業日報!$E:$E,"○",作業日報!$A:$A,参加者名簿!O$1)+SUMIFS(作業日報!$G:$G,作業日報!$F:$F,$A34,作業日報!$I:$I,"○",作業日報!$A:$A,参加者名簿!O$1)</f>
        <v>0</v>
      </c>
      <c r="P34" s="160">
        <f>SUMIFS(作業日報!$C:$C,作業日報!$B:$B,$A34,作業日報!$E:$E,"○",作業日報!$A:$A,参加者名簿!P$1)+SUMIFS(作業日報!$G:$G,作業日報!$F:$F,$A34,作業日報!$I:$I,"○",作業日報!$A:$A,参加者名簿!P$1)</f>
        <v>0</v>
      </c>
      <c r="Q34" s="160">
        <f>SUMIFS(作業日報!$C:$C,作業日報!$B:$B,$A34,作業日報!$E:$E,"○",作業日報!$A:$A,参加者名簿!Q$1)+SUMIFS(作業日報!$G:$G,作業日報!$F:$F,$A34,作業日報!$I:$I,"○",作業日報!$A:$A,参加者名簿!Q$1)</f>
        <v>0</v>
      </c>
      <c r="R34" s="160">
        <f>SUMIFS(作業日報!$C:$C,作業日報!$B:$B,$A34,作業日報!$E:$E,"○",作業日報!$A:$A,参加者名簿!R$1)+SUMIFS(作業日報!$G:$G,作業日報!$F:$F,$A34,作業日報!$I:$I,"○",作業日報!$A:$A,参加者名簿!R$1)</f>
        <v>0</v>
      </c>
      <c r="S34" s="160">
        <f>SUMIFS(作業日報!$C:$C,作業日報!$B:$B,$A34,作業日報!$E:$E,"○",作業日報!$A:$A,参加者名簿!S$1)+SUMIFS(作業日報!$G:$G,作業日報!$F:$F,$A34,作業日報!$I:$I,"○",作業日報!$A:$A,参加者名簿!S$1)</f>
        <v>0</v>
      </c>
      <c r="T34" s="160">
        <f>SUMIFS(作業日報!$C:$C,作業日報!$B:$B,$A34,作業日報!$E:$E,"○",作業日報!$A:$A,参加者名簿!T$1)+SUMIFS(作業日報!$G:$G,作業日報!$F:$F,$A34,作業日報!$I:$I,"○",作業日報!$A:$A,参加者名簿!T$1)</f>
        <v>0</v>
      </c>
      <c r="U34" s="160">
        <f>SUMIFS(作業日報!$C:$C,作業日報!$B:$B,$A34,作業日報!$E:$E,"○",作業日報!$A:$A,参加者名簿!U$1)+SUMIFS(作業日報!$G:$G,作業日報!$F:$F,$A34,作業日報!$I:$I,"○",作業日報!$A:$A,参加者名簿!U$1)</f>
        <v>0</v>
      </c>
      <c r="V34" s="160">
        <f>SUMIFS(作業日報!$C:$C,作業日報!$B:$B,$A34,作業日報!$E:$E,"○",作業日報!$A:$A,参加者名簿!V$1)+SUMIFS(作業日報!$G:$G,作業日報!$F:$F,$A34,作業日報!$I:$I,"○",作業日報!$A:$A,参加者名簿!V$1)</f>
        <v>0</v>
      </c>
      <c r="W34" s="160">
        <f>SUMIFS(作業日報!$C:$C,作業日報!$B:$B,$A34,作業日報!$E:$E,"○",作業日報!$A:$A,参加者名簿!W$1)+SUMIFS(作業日報!$G:$G,作業日報!$F:$F,$A34,作業日報!$I:$I,"○",作業日報!$A:$A,参加者名簿!W$1)</f>
        <v>0</v>
      </c>
      <c r="X34" s="160">
        <f>SUMIFS(作業日報!$C:$C,作業日報!$B:$B,$A34,作業日報!$E:$E,"○",作業日報!$A:$A,参加者名簿!X$1)+SUMIFS(作業日報!$G:$G,作業日報!$F:$F,$A34,作業日報!$I:$I,"○",作業日報!$A:$A,参加者名簿!X$1)</f>
        <v>0</v>
      </c>
      <c r="Y34" s="160">
        <f>SUMIFS(作業日報!$C:$C,作業日報!$B:$B,$A34,作業日報!$E:$E,"○",作業日報!$A:$A,参加者名簿!Y$1)+SUMIFS(作業日報!$G:$G,作業日報!$F:$F,$A34,作業日報!$I:$I,"○",作業日報!$A:$A,参加者名簿!Y$1)</f>
        <v>0</v>
      </c>
      <c r="Z34" s="160">
        <f>SUMIFS(作業日報!$C:$C,作業日報!$B:$B,$A34,作業日報!$E:$E,"○",作業日報!$A:$A,参加者名簿!Z$1)+SUMIFS(作業日報!$G:$G,作業日報!$F:$F,$A34,作業日報!$I:$I,"○",作業日報!$A:$A,参加者名簿!Z$1)</f>
        <v>0</v>
      </c>
      <c r="AA34" s="160">
        <f>SUMIFS(作業日報!$C:$C,作業日報!$B:$B,$A34,作業日報!$E:$E,"○",作業日報!$A:$A,参加者名簿!AA$1)+SUMIFS(作業日報!$G:$G,作業日報!$F:$F,$A34,作業日報!$I:$I,"○",作業日報!$A:$A,参加者名簿!AA$1)</f>
        <v>0</v>
      </c>
      <c r="AB34" s="160">
        <f>SUMIFS(作業日報!$C:$C,作業日報!$B:$B,$A34,作業日報!$E:$E,"○",作業日報!$A:$A,参加者名簿!AB$1)+SUMIFS(作業日報!$G:$G,作業日報!$F:$F,$A34,作業日報!$I:$I,"○",作業日報!$A:$A,参加者名簿!AB$1)</f>
        <v>0</v>
      </c>
      <c r="AC34" s="160">
        <f>SUMIFS(作業日報!$C:$C,作業日報!$B:$B,$A34,作業日報!$E:$E,"○",作業日報!$A:$A,参加者名簿!AC$1)+SUMIFS(作業日報!$G:$G,作業日報!$F:$F,$A34,作業日報!$I:$I,"○",作業日報!$A:$A,参加者名簿!AC$1)</f>
        <v>0</v>
      </c>
      <c r="AD34" s="160">
        <f>SUMIFS(作業日報!$C:$C,作業日報!$B:$B,$A34,作業日報!$E:$E,"○",作業日報!$A:$A,参加者名簿!AD$1)+SUMIFS(作業日報!$G:$G,作業日報!$F:$F,$A34,作業日報!$I:$I,"○",作業日報!$A:$A,参加者名簿!AD$1)</f>
        <v>0</v>
      </c>
      <c r="AE34" s="160">
        <f>SUMIFS(作業日報!$C:$C,作業日報!$B:$B,$A34,作業日報!$E:$E,"○",作業日報!$A:$A,参加者名簿!AE$1)+SUMIFS(作業日報!$G:$G,作業日報!$F:$F,$A34,作業日報!$I:$I,"○",作業日報!$A:$A,参加者名簿!AE$1)</f>
        <v>0</v>
      </c>
      <c r="AF34" s="160">
        <f>SUMIFS(作業日報!$C:$C,作業日報!$B:$B,$A34,作業日報!$E:$E,"○",作業日報!$A:$A,参加者名簿!AF$1)+SUMIFS(作業日報!$G:$G,作業日報!$F:$F,$A34,作業日報!$I:$I,"○",作業日報!$A:$A,参加者名簿!AF$1)</f>
        <v>0</v>
      </c>
      <c r="AG34" s="160">
        <f>SUMIFS(作業日報!$C:$C,作業日報!$B:$B,$A34,作業日報!$E:$E,"○",作業日報!$A:$A,参加者名簿!AG$1)+SUMIFS(作業日報!$G:$G,作業日報!$F:$F,$A34,作業日報!$I:$I,"○",作業日報!$A:$A,参加者名簿!AG$1)</f>
        <v>0</v>
      </c>
      <c r="AH34" s="160">
        <f>SUMIFS(作業日報!$C:$C,作業日報!$B:$B,$A34,作業日報!$E:$E,"○",作業日報!$A:$A,参加者名簿!AH$1)+SUMIFS(作業日報!$G:$G,作業日報!$F:$F,$A34,作業日報!$I:$I,"○",作業日報!$A:$A,参加者名簿!AH$1)</f>
        <v>0</v>
      </c>
      <c r="AI34" s="160">
        <f>SUMIFS(作業日報!$C:$C,作業日報!$B:$B,$A34,作業日報!$E:$E,"○",作業日報!$A:$A,参加者名簿!AI$1)+SUMIFS(作業日報!$G:$G,作業日報!$F:$F,$A34,作業日報!$I:$I,"○",作業日報!$A:$A,参加者名簿!AI$1)</f>
        <v>0</v>
      </c>
      <c r="AJ34" s="160">
        <f>SUMIFS(作業日報!$C:$C,作業日報!$B:$B,$A34,作業日報!$E:$E,"○",作業日報!$A:$A,参加者名簿!AJ$1)+SUMIFS(作業日報!$G:$G,作業日報!$F:$F,$A34,作業日報!$I:$I,"○",作業日報!$A:$A,参加者名簿!AJ$1)</f>
        <v>0</v>
      </c>
      <c r="AK34" s="160">
        <f>SUMIFS(作業日報!$C:$C,作業日報!$B:$B,$A34,作業日報!$E:$E,"○",作業日報!$A:$A,参加者名簿!AK$1)+SUMIFS(作業日報!$G:$G,作業日報!$F:$F,$A34,作業日報!$I:$I,"○",作業日報!$A:$A,参加者名簿!AK$1)</f>
        <v>0</v>
      </c>
      <c r="AL34" s="160">
        <f>SUMIFS(作業日報!$C:$C,作業日報!$B:$B,$A34,作業日報!$E:$E,"○",作業日報!$A:$A,参加者名簿!AL$1)+SUMIFS(作業日報!$G:$G,作業日報!$F:$F,$A34,作業日報!$I:$I,"○",作業日報!$A:$A,参加者名簿!AL$1)</f>
        <v>0</v>
      </c>
      <c r="AM34" s="160">
        <f>SUMIFS(作業日報!$C:$C,作業日報!$B:$B,$A34,作業日報!$E:$E,"○",作業日報!$A:$A,参加者名簿!AM$1)+SUMIFS(作業日報!$G:$G,作業日報!$F:$F,$A34,作業日報!$I:$I,"○",作業日報!$A:$A,参加者名簿!AM$1)</f>
        <v>0</v>
      </c>
      <c r="AN34" s="160">
        <f>SUMIFS(作業日報!$C:$C,作業日報!$B:$B,$A34,作業日報!$E:$E,"○",作業日報!$A:$A,参加者名簿!AN$1)+SUMIFS(作業日報!$G:$G,作業日報!$F:$F,$A34,作業日報!$I:$I,"○",作業日報!$A:$A,参加者名簿!AN$1)</f>
        <v>0</v>
      </c>
      <c r="AO34" s="160">
        <f>SUMIFS(作業日報!$C:$C,作業日報!$B:$B,$A34,作業日報!$E:$E,"○",作業日報!$A:$A,参加者名簿!AO$1)+SUMIFS(作業日報!$G:$G,作業日報!$F:$F,$A34,作業日報!$I:$I,"○",作業日報!$A:$A,参加者名簿!AO$1)</f>
        <v>0</v>
      </c>
      <c r="AP34" s="160">
        <f>SUMIFS(作業日報!$C:$C,作業日報!$B:$B,$A34,作業日報!$E:$E,"○",作業日報!$A:$A,参加者名簿!AP$1)+SUMIFS(作業日報!$G:$G,作業日報!$F:$F,$A34,作業日報!$I:$I,"○",作業日報!$A:$A,参加者名簿!AP$1)</f>
        <v>0</v>
      </c>
      <c r="AQ34" s="160">
        <f>SUMIFS(作業日報!$C:$C,作業日報!$B:$B,$A34,作業日報!$E:$E,"○",作業日報!$A:$A,参加者名簿!AQ$1)+SUMIFS(作業日報!$G:$G,作業日報!$F:$F,$A34,作業日報!$I:$I,"○",作業日報!$A:$A,参加者名簿!AQ$1)</f>
        <v>0</v>
      </c>
      <c r="AR34" s="160">
        <f>SUMIFS(作業日報!$C:$C,作業日報!$B:$B,$A34,作業日報!$E:$E,"○",作業日報!$A:$A,参加者名簿!AR$1)+SUMIFS(作業日報!$G:$G,作業日報!$F:$F,$A34,作業日報!$I:$I,"○",作業日報!$A:$A,参加者名簿!AR$1)</f>
        <v>0</v>
      </c>
      <c r="AS34" s="160">
        <f>SUMIFS(作業日報!$C:$C,作業日報!$B:$B,$A34,作業日報!$E:$E,"○",作業日報!$A:$A,参加者名簿!AS$1)+SUMIFS(作業日報!$G:$G,作業日報!$F:$F,$A34,作業日報!$I:$I,"○",作業日報!$A:$A,参加者名簿!AS$1)</f>
        <v>0</v>
      </c>
      <c r="AT34" s="160">
        <f>SUMIFS(作業日報!$C:$C,作業日報!$B:$B,$A34,作業日報!$E:$E,"○",作業日報!$A:$A,参加者名簿!AT$1)+SUMIFS(作業日報!$G:$G,作業日報!$F:$F,$A34,作業日報!$I:$I,"○",作業日報!$A:$A,参加者名簿!AT$1)</f>
        <v>0</v>
      </c>
      <c r="AU34" s="160">
        <f>SUMIFS(作業日報!$C:$C,作業日報!$B:$B,$A34,作業日報!$E:$E,"○",作業日報!$A:$A,参加者名簿!AU$1)+SUMIFS(作業日報!$G:$G,作業日報!$F:$F,$A34,作業日報!$I:$I,"○",作業日報!$A:$A,参加者名簿!AU$1)</f>
        <v>0</v>
      </c>
      <c r="AV34" s="160">
        <f>SUMIFS(作業日報!$C:$C,作業日報!$B:$B,$A34,作業日報!$E:$E,"○",作業日報!$A:$A,参加者名簿!AV$1)+SUMIFS(作業日報!$G:$G,作業日報!$F:$F,$A34,作業日報!$I:$I,"○",作業日報!$A:$A,参加者名簿!AV$1)</f>
        <v>0</v>
      </c>
      <c r="AW34" s="160">
        <f>SUMIFS(作業日報!$C:$C,作業日報!$B:$B,$A34,作業日報!$E:$E,"○",作業日報!$A:$A,参加者名簿!AW$1)+SUMIFS(作業日報!$G:$G,作業日報!$F:$F,$A34,作業日報!$I:$I,"○",作業日報!$A:$A,参加者名簿!AW$1)</f>
        <v>0</v>
      </c>
      <c r="AX34" s="160">
        <f>SUMIFS(作業日報!$C:$C,作業日報!$B:$B,$A34,作業日報!$E:$E,"○",作業日報!$A:$A,参加者名簿!AX$1)+SUMIFS(作業日報!$G:$G,作業日報!$F:$F,$A34,作業日報!$I:$I,"○",作業日報!$A:$A,参加者名簿!AX$1)</f>
        <v>0</v>
      </c>
      <c r="AY34" s="160">
        <f>SUMIFS(作業日報!$C:$C,作業日報!$B:$B,$A34,作業日報!$E:$E,"○",作業日報!$A:$A,参加者名簿!AY$1)+SUMIFS(作業日報!$G:$G,作業日報!$F:$F,$A34,作業日報!$I:$I,"○",作業日報!$A:$A,参加者名簿!AY$1)</f>
        <v>0</v>
      </c>
      <c r="AZ34" s="160">
        <f>SUMIFS(作業日報!$C:$C,作業日報!$B:$B,$A34,作業日報!$E:$E,"○",作業日報!$A:$A,参加者名簿!AZ$1)+SUMIFS(作業日報!$G:$G,作業日報!$F:$F,$A34,作業日報!$I:$I,"○",作業日報!$A:$A,参加者名簿!AZ$1)</f>
        <v>0</v>
      </c>
      <c r="BA34" s="160">
        <f>SUMIFS(作業日報!$C:$C,作業日報!$B:$B,$A34,作業日報!$E:$E,"○",作業日報!$A:$A,参加者名簿!BA$1)+SUMIFS(作業日報!$G:$G,作業日報!$F:$F,$A34,作業日報!$I:$I,"○",作業日報!$A:$A,参加者名簿!BA$1)</f>
        <v>0</v>
      </c>
      <c r="BB34" s="160">
        <f>SUMIFS(作業日報!$C:$C,作業日報!$B:$B,$A34,作業日報!$E:$E,"○",作業日報!$A:$A,参加者名簿!BB$1)+SUMIFS(作業日報!$G:$G,作業日報!$F:$F,$A34,作業日報!$I:$I,"○",作業日報!$A:$A,参加者名簿!BB$1)</f>
        <v>0</v>
      </c>
      <c r="BC34" s="160">
        <f>SUMIFS(作業日報!$C:$C,作業日報!$B:$B,$A34,作業日報!$E:$E,"○",作業日報!$A:$A,参加者名簿!BC$1)+SUMIFS(作業日報!$G:$G,作業日報!$F:$F,$A34,作業日報!$I:$I,"○",作業日報!$A:$A,参加者名簿!BC$1)</f>
        <v>0</v>
      </c>
      <c r="BD34" s="160">
        <f>SUMIFS(作業日報!$C:$C,作業日報!$B:$B,$A34,作業日報!$E:$E,"○",作業日報!$A:$A,参加者名簿!BD$1)+SUMIFS(作業日報!$G:$G,作業日報!$F:$F,$A34,作業日報!$I:$I,"○",作業日報!$A:$A,参加者名簿!BD$1)</f>
        <v>0</v>
      </c>
      <c r="BE34" s="160">
        <f>SUMIFS(作業日報!$C:$C,作業日報!$B:$B,$A34,作業日報!$E:$E,"○",作業日報!$A:$A,参加者名簿!BE$1)+SUMIFS(作業日報!$G:$G,作業日報!$F:$F,$A34,作業日報!$I:$I,"○",作業日報!$A:$A,参加者名簿!BE$1)</f>
        <v>0</v>
      </c>
      <c r="BF34" s="160">
        <f>SUMIFS(作業日報!$C:$C,作業日報!$B:$B,$A34,作業日報!$E:$E,"○",作業日報!$A:$A,参加者名簿!BF$1)+SUMIFS(作業日報!$G:$G,作業日報!$F:$F,$A34,作業日報!$I:$I,"○",作業日報!$A:$A,参加者名簿!BF$1)</f>
        <v>0</v>
      </c>
      <c r="BG34" s="160">
        <f>SUMIFS(作業日報!$C:$C,作業日報!$B:$B,$A34,作業日報!$E:$E,"○",作業日報!$A:$A,参加者名簿!BG$1)+SUMIFS(作業日報!$G:$G,作業日報!$F:$F,$A34,作業日報!$I:$I,"○",作業日報!$A:$A,参加者名簿!BG$1)</f>
        <v>0</v>
      </c>
      <c r="BH34" s="160">
        <f>SUMIFS(作業日報!$C:$C,作業日報!$B:$B,$A34,作業日報!$E:$E,"○",作業日報!$A:$A,参加者名簿!BH$1)+SUMIFS(作業日報!$G:$G,作業日報!$F:$F,$A34,作業日報!$I:$I,"○",作業日報!$A:$A,参加者名簿!BH$1)</f>
        <v>0</v>
      </c>
      <c r="BI34" s="160">
        <f>SUMIFS(作業日報!$C:$C,作業日報!$B:$B,$A34,作業日報!$E:$E,"○",作業日報!$A:$A,参加者名簿!BI$1)+SUMIFS(作業日報!$G:$G,作業日報!$F:$F,$A34,作業日報!$I:$I,"○",作業日報!$A:$A,参加者名簿!BI$1)</f>
        <v>0</v>
      </c>
      <c r="BJ34" s="160">
        <f>SUMIFS(作業日報!$C:$C,作業日報!$B:$B,$A34,作業日報!$E:$E,"○",作業日報!$A:$A,参加者名簿!BJ$1)+SUMIFS(作業日報!$G:$G,作業日報!$F:$F,$A34,作業日報!$I:$I,"○",作業日報!$A:$A,参加者名簿!BJ$1)</f>
        <v>0</v>
      </c>
      <c r="BK34" s="160">
        <f>SUMIFS(作業日報!$C:$C,作業日報!$B:$B,$A34,作業日報!$E:$E,"○",作業日報!$A:$A,参加者名簿!BK$1)+SUMIFS(作業日報!$G:$G,作業日報!$F:$F,$A34,作業日報!$I:$I,"○",作業日報!$A:$A,参加者名簿!BK$1)</f>
        <v>0</v>
      </c>
      <c r="BL34" s="160">
        <f>SUMIFS(作業日報!$C:$C,作業日報!$B:$B,$A34,作業日報!$E:$E,"○",作業日報!$A:$A,参加者名簿!BL$1)+SUMIFS(作業日報!$G:$G,作業日報!$F:$F,$A34,作業日報!$I:$I,"○",作業日報!$A:$A,参加者名簿!BL$1)</f>
        <v>0</v>
      </c>
    </row>
    <row r="35" spans="1:64">
      <c r="A35" s="173"/>
      <c r="B35" s="177"/>
      <c r="C35" s="178"/>
      <c r="D35" s="120">
        <f t="shared" si="0"/>
        <v>0</v>
      </c>
      <c r="E35" s="159">
        <f>SUMIFS(作業日報!$C:$C,作業日報!$B:$B,$A35,作業日報!$E:$E,"○",作業日報!$A:$A,参加者名簿!E$1)+SUMIFS(作業日報!$G:$G,作業日報!$F:$F,$A35,作業日報!$I:$I,"○",作業日報!$A:$A,参加者名簿!E$1)</f>
        <v>0</v>
      </c>
      <c r="F35" s="160">
        <f>SUMIFS(作業日報!$C:$C,作業日報!$B:$B,$A35,作業日報!$E:$E,"○",作業日報!$A:$A,参加者名簿!F$1)+SUMIFS(作業日報!$G:$G,作業日報!$F:$F,$A35,作業日報!$I:$I,"○",作業日報!$A:$A,参加者名簿!F$1)</f>
        <v>0</v>
      </c>
      <c r="G35" s="160">
        <f>SUMIFS(作業日報!$C:$C,作業日報!$B:$B,$A35,作業日報!$E:$E,"○",作業日報!$A:$A,参加者名簿!G$1)+SUMIFS(作業日報!$G:$G,作業日報!$F:$F,$A35,作業日報!$I:$I,"○",作業日報!$A:$A,参加者名簿!G$1)</f>
        <v>0</v>
      </c>
      <c r="H35" s="160">
        <f>SUMIFS(作業日報!$C:$C,作業日報!$B:$B,$A35,作業日報!$E:$E,"○",作業日報!$A:$A,参加者名簿!H$1)+SUMIFS(作業日報!$G:$G,作業日報!$F:$F,$A35,作業日報!$I:$I,"○",作業日報!$A:$A,参加者名簿!H$1)</f>
        <v>0</v>
      </c>
      <c r="I35" s="160">
        <f>SUMIFS(作業日報!$C:$C,作業日報!$B:$B,$A35,作業日報!$E:$E,"○",作業日報!$A:$A,参加者名簿!I$1)+SUMIFS(作業日報!$G:$G,作業日報!$F:$F,$A35,作業日報!$I:$I,"○",作業日報!$A:$A,参加者名簿!I$1)</f>
        <v>0</v>
      </c>
      <c r="J35" s="160">
        <f>SUMIFS(作業日報!$C:$C,作業日報!$B:$B,$A35,作業日報!$E:$E,"○",作業日報!$A:$A,参加者名簿!J$1)+SUMIFS(作業日報!$G:$G,作業日報!$F:$F,$A35,作業日報!$I:$I,"○",作業日報!$A:$A,参加者名簿!J$1)</f>
        <v>0</v>
      </c>
      <c r="K35" s="160">
        <f>SUMIFS(作業日報!$C:$C,作業日報!$B:$B,$A35,作業日報!$E:$E,"○",作業日報!$A:$A,参加者名簿!K$1)+SUMIFS(作業日報!$G:$G,作業日報!$F:$F,$A35,作業日報!$I:$I,"○",作業日報!$A:$A,参加者名簿!K$1)</f>
        <v>0</v>
      </c>
      <c r="L35" s="160">
        <f>SUMIFS(作業日報!$C:$C,作業日報!$B:$B,$A35,作業日報!$E:$E,"○",作業日報!$A:$A,参加者名簿!L$1)+SUMIFS(作業日報!$G:$G,作業日報!$F:$F,$A35,作業日報!$I:$I,"○",作業日報!$A:$A,参加者名簿!L$1)</f>
        <v>0</v>
      </c>
      <c r="M35" s="160">
        <f>SUMIFS(作業日報!$C:$C,作業日報!$B:$B,$A35,作業日報!$E:$E,"○",作業日報!$A:$A,参加者名簿!M$1)+SUMIFS(作業日報!$G:$G,作業日報!$F:$F,$A35,作業日報!$I:$I,"○",作業日報!$A:$A,参加者名簿!M$1)</f>
        <v>0</v>
      </c>
      <c r="N35" s="160">
        <f>SUMIFS(作業日報!$C:$C,作業日報!$B:$B,$A35,作業日報!$E:$E,"○",作業日報!$A:$A,参加者名簿!N$1)+SUMIFS(作業日報!$G:$G,作業日報!$F:$F,$A35,作業日報!$I:$I,"○",作業日報!$A:$A,参加者名簿!N$1)</f>
        <v>0</v>
      </c>
      <c r="O35" s="160">
        <f>SUMIFS(作業日報!$C:$C,作業日報!$B:$B,$A35,作業日報!$E:$E,"○",作業日報!$A:$A,参加者名簿!O$1)+SUMIFS(作業日報!$G:$G,作業日報!$F:$F,$A35,作業日報!$I:$I,"○",作業日報!$A:$A,参加者名簿!O$1)</f>
        <v>0</v>
      </c>
      <c r="P35" s="160">
        <f>SUMIFS(作業日報!$C:$C,作業日報!$B:$B,$A35,作業日報!$E:$E,"○",作業日報!$A:$A,参加者名簿!P$1)+SUMIFS(作業日報!$G:$G,作業日報!$F:$F,$A35,作業日報!$I:$I,"○",作業日報!$A:$A,参加者名簿!P$1)</f>
        <v>0</v>
      </c>
      <c r="Q35" s="160">
        <f>SUMIFS(作業日報!$C:$C,作業日報!$B:$B,$A35,作業日報!$E:$E,"○",作業日報!$A:$A,参加者名簿!Q$1)+SUMIFS(作業日報!$G:$G,作業日報!$F:$F,$A35,作業日報!$I:$I,"○",作業日報!$A:$A,参加者名簿!Q$1)</f>
        <v>0</v>
      </c>
      <c r="R35" s="160">
        <f>SUMIFS(作業日報!$C:$C,作業日報!$B:$B,$A35,作業日報!$E:$E,"○",作業日報!$A:$A,参加者名簿!R$1)+SUMIFS(作業日報!$G:$G,作業日報!$F:$F,$A35,作業日報!$I:$I,"○",作業日報!$A:$A,参加者名簿!R$1)</f>
        <v>0</v>
      </c>
      <c r="S35" s="160">
        <f>SUMIFS(作業日報!$C:$C,作業日報!$B:$B,$A35,作業日報!$E:$E,"○",作業日報!$A:$A,参加者名簿!S$1)+SUMIFS(作業日報!$G:$G,作業日報!$F:$F,$A35,作業日報!$I:$I,"○",作業日報!$A:$A,参加者名簿!S$1)</f>
        <v>0</v>
      </c>
      <c r="T35" s="160">
        <f>SUMIFS(作業日報!$C:$C,作業日報!$B:$B,$A35,作業日報!$E:$E,"○",作業日報!$A:$A,参加者名簿!T$1)+SUMIFS(作業日報!$G:$G,作業日報!$F:$F,$A35,作業日報!$I:$I,"○",作業日報!$A:$A,参加者名簿!T$1)</f>
        <v>0</v>
      </c>
      <c r="U35" s="160">
        <f>SUMIFS(作業日報!$C:$C,作業日報!$B:$B,$A35,作業日報!$E:$E,"○",作業日報!$A:$A,参加者名簿!U$1)+SUMIFS(作業日報!$G:$G,作業日報!$F:$F,$A35,作業日報!$I:$I,"○",作業日報!$A:$A,参加者名簿!U$1)</f>
        <v>0</v>
      </c>
      <c r="V35" s="160">
        <f>SUMIFS(作業日報!$C:$C,作業日報!$B:$B,$A35,作業日報!$E:$E,"○",作業日報!$A:$A,参加者名簿!V$1)+SUMIFS(作業日報!$G:$G,作業日報!$F:$F,$A35,作業日報!$I:$I,"○",作業日報!$A:$A,参加者名簿!V$1)</f>
        <v>0</v>
      </c>
      <c r="W35" s="160">
        <f>SUMIFS(作業日報!$C:$C,作業日報!$B:$B,$A35,作業日報!$E:$E,"○",作業日報!$A:$A,参加者名簿!W$1)+SUMIFS(作業日報!$G:$G,作業日報!$F:$F,$A35,作業日報!$I:$I,"○",作業日報!$A:$A,参加者名簿!W$1)</f>
        <v>0</v>
      </c>
      <c r="X35" s="160">
        <f>SUMIFS(作業日報!$C:$C,作業日報!$B:$B,$A35,作業日報!$E:$E,"○",作業日報!$A:$A,参加者名簿!X$1)+SUMIFS(作業日報!$G:$G,作業日報!$F:$F,$A35,作業日報!$I:$I,"○",作業日報!$A:$A,参加者名簿!X$1)</f>
        <v>0</v>
      </c>
      <c r="Y35" s="160">
        <f>SUMIFS(作業日報!$C:$C,作業日報!$B:$B,$A35,作業日報!$E:$E,"○",作業日報!$A:$A,参加者名簿!Y$1)+SUMIFS(作業日報!$G:$G,作業日報!$F:$F,$A35,作業日報!$I:$I,"○",作業日報!$A:$A,参加者名簿!Y$1)</f>
        <v>0</v>
      </c>
      <c r="Z35" s="160">
        <f>SUMIFS(作業日報!$C:$C,作業日報!$B:$B,$A35,作業日報!$E:$E,"○",作業日報!$A:$A,参加者名簿!Z$1)+SUMIFS(作業日報!$G:$G,作業日報!$F:$F,$A35,作業日報!$I:$I,"○",作業日報!$A:$A,参加者名簿!Z$1)</f>
        <v>0</v>
      </c>
      <c r="AA35" s="160">
        <f>SUMIFS(作業日報!$C:$C,作業日報!$B:$B,$A35,作業日報!$E:$E,"○",作業日報!$A:$A,参加者名簿!AA$1)+SUMIFS(作業日報!$G:$G,作業日報!$F:$F,$A35,作業日報!$I:$I,"○",作業日報!$A:$A,参加者名簿!AA$1)</f>
        <v>0</v>
      </c>
      <c r="AB35" s="160">
        <f>SUMIFS(作業日報!$C:$C,作業日報!$B:$B,$A35,作業日報!$E:$E,"○",作業日報!$A:$A,参加者名簿!AB$1)+SUMIFS(作業日報!$G:$G,作業日報!$F:$F,$A35,作業日報!$I:$I,"○",作業日報!$A:$A,参加者名簿!AB$1)</f>
        <v>0</v>
      </c>
      <c r="AC35" s="160">
        <f>SUMIFS(作業日報!$C:$C,作業日報!$B:$B,$A35,作業日報!$E:$E,"○",作業日報!$A:$A,参加者名簿!AC$1)+SUMIFS(作業日報!$G:$G,作業日報!$F:$F,$A35,作業日報!$I:$I,"○",作業日報!$A:$A,参加者名簿!AC$1)</f>
        <v>0</v>
      </c>
      <c r="AD35" s="160">
        <f>SUMIFS(作業日報!$C:$C,作業日報!$B:$B,$A35,作業日報!$E:$E,"○",作業日報!$A:$A,参加者名簿!AD$1)+SUMIFS(作業日報!$G:$G,作業日報!$F:$F,$A35,作業日報!$I:$I,"○",作業日報!$A:$A,参加者名簿!AD$1)</f>
        <v>0</v>
      </c>
      <c r="AE35" s="160">
        <f>SUMIFS(作業日報!$C:$C,作業日報!$B:$B,$A35,作業日報!$E:$E,"○",作業日報!$A:$A,参加者名簿!AE$1)+SUMIFS(作業日報!$G:$G,作業日報!$F:$F,$A35,作業日報!$I:$I,"○",作業日報!$A:$A,参加者名簿!AE$1)</f>
        <v>0</v>
      </c>
      <c r="AF35" s="160">
        <f>SUMIFS(作業日報!$C:$C,作業日報!$B:$B,$A35,作業日報!$E:$E,"○",作業日報!$A:$A,参加者名簿!AF$1)+SUMIFS(作業日報!$G:$G,作業日報!$F:$F,$A35,作業日報!$I:$I,"○",作業日報!$A:$A,参加者名簿!AF$1)</f>
        <v>0</v>
      </c>
      <c r="AG35" s="160">
        <f>SUMIFS(作業日報!$C:$C,作業日報!$B:$B,$A35,作業日報!$E:$E,"○",作業日報!$A:$A,参加者名簿!AG$1)+SUMIFS(作業日報!$G:$G,作業日報!$F:$F,$A35,作業日報!$I:$I,"○",作業日報!$A:$A,参加者名簿!AG$1)</f>
        <v>0</v>
      </c>
      <c r="AH35" s="160">
        <f>SUMIFS(作業日報!$C:$C,作業日報!$B:$B,$A35,作業日報!$E:$E,"○",作業日報!$A:$A,参加者名簿!AH$1)+SUMIFS(作業日報!$G:$G,作業日報!$F:$F,$A35,作業日報!$I:$I,"○",作業日報!$A:$A,参加者名簿!AH$1)</f>
        <v>0</v>
      </c>
      <c r="AI35" s="160">
        <f>SUMIFS(作業日報!$C:$C,作業日報!$B:$B,$A35,作業日報!$E:$E,"○",作業日報!$A:$A,参加者名簿!AI$1)+SUMIFS(作業日報!$G:$G,作業日報!$F:$F,$A35,作業日報!$I:$I,"○",作業日報!$A:$A,参加者名簿!AI$1)</f>
        <v>0</v>
      </c>
      <c r="AJ35" s="160">
        <f>SUMIFS(作業日報!$C:$C,作業日報!$B:$B,$A35,作業日報!$E:$E,"○",作業日報!$A:$A,参加者名簿!AJ$1)+SUMIFS(作業日報!$G:$G,作業日報!$F:$F,$A35,作業日報!$I:$I,"○",作業日報!$A:$A,参加者名簿!AJ$1)</f>
        <v>0</v>
      </c>
      <c r="AK35" s="160">
        <f>SUMIFS(作業日報!$C:$C,作業日報!$B:$B,$A35,作業日報!$E:$E,"○",作業日報!$A:$A,参加者名簿!AK$1)+SUMIFS(作業日報!$G:$G,作業日報!$F:$F,$A35,作業日報!$I:$I,"○",作業日報!$A:$A,参加者名簿!AK$1)</f>
        <v>0</v>
      </c>
      <c r="AL35" s="160">
        <f>SUMIFS(作業日報!$C:$C,作業日報!$B:$B,$A35,作業日報!$E:$E,"○",作業日報!$A:$A,参加者名簿!AL$1)+SUMIFS(作業日報!$G:$G,作業日報!$F:$F,$A35,作業日報!$I:$I,"○",作業日報!$A:$A,参加者名簿!AL$1)</f>
        <v>0</v>
      </c>
      <c r="AM35" s="160">
        <f>SUMIFS(作業日報!$C:$C,作業日報!$B:$B,$A35,作業日報!$E:$E,"○",作業日報!$A:$A,参加者名簿!AM$1)+SUMIFS(作業日報!$G:$G,作業日報!$F:$F,$A35,作業日報!$I:$I,"○",作業日報!$A:$A,参加者名簿!AM$1)</f>
        <v>0</v>
      </c>
      <c r="AN35" s="160">
        <f>SUMIFS(作業日報!$C:$C,作業日報!$B:$B,$A35,作業日報!$E:$E,"○",作業日報!$A:$A,参加者名簿!AN$1)+SUMIFS(作業日報!$G:$G,作業日報!$F:$F,$A35,作業日報!$I:$I,"○",作業日報!$A:$A,参加者名簿!AN$1)</f>
        <v>0</v>
      </c>
      <c r="AO35" s="160">
        <f>SUMIFS(作業日報!$C:$C,作業日報!$B:$B,$A35,作業日報!$E:$E,"○",作業日報!$A:$A,参加者名簿!AO$1)+SUMIFS(作業日報!$G:$G,作業日報!$F:$F,$A35,作業日報!$I:$I,"○",作業日報!$A:$A,参加者名簿!AO$1)</f>
        <v>0</v>
      </c>
      <c r="AP35" s="160">
        <f>SUMIFS(作業日報!$C:$C,作業日報!$B:$B,$A35,作業日報!$E:$E,"○",作業日報!$A:$A,参加者名簿!AP$1)+SUMIFS(作業日報!$G:$G,作業日報!$F:$F,$A35,作業日報!$I:$I,"○",作業日報!$A:$A,参加者名簿!AP$1)</f>
        <v>0</v>
      </c>
      <c r="AQ35" s="160">
        <f>SUMIFS(作業日報!$C:$C,作業日報!$B:$B,$A35,作業日報!$E:$E,"○",作業日報!$A:$A,参加者名簿!AQ$1)+SUMIFS(作業日報!$G:$G,作業日報!$F:$F,$A35,作業日報!$I:$I,"○",作業日報!$A:$A,参加者名簿!AQ$1)</f>
        <v>0</v>
      </c>
      <c r="AR35" s="160">
        <f>SUMIFS(作業日報!$C:$C,作業日報!$B:$B,$A35,作業日報!$E:$E,"○",作業日報!$A:$A,参加者名簿!AR$1)+SUMIFS(作業日報!$G:$G,作業日報!$F:$F,$A35,作業日報!$I:$I,"○",作業日報!$A:$A,参加者名簿!AR$1)</f>
        <v>0</v>
      </c>
      <c r="AS35" s="160">
        <f>SUMIFS(作業日報!$C:$C,作業日報!$B:$B,$A35,作業日報!$E:$E,"○",作業日報!$A:$A,参加者名簿!AS$1)+SUMIFS(作業日報!$G:$G,作業日報!$F:$F,$A35,作業日報!$I:$I,"○",作業日報!$A:$A,参加者名簿!AS$1)</f>
        <v>0</v>
      </c>
      <c r="AT35" s="160">
        <f>SUMIFS(作業日報!$C:$C,作業日報!$B:$B,$A35,作業日報!$E:$E,"○",作業日報!$A:$A,参加者名簿!AT$1)+SUMIFS(作業日報!$G:$G,作業日報!$F:$F,$A35,作業日報!$I:$I,"○",作業日報!$A:$A,参加者名簿!AT$1)</f>
        <v>0</v>
      </c>
      <c r="AU35" s="160">
        <f>SUMIFS(作業日報!$C:$C,作業日報!$B:$B,$A35,作業日報!$E:$E,"○",作業日報!$A:$A,参加者名簿!AU$1)+SUMIFS(作業日報!$G:$G,作業日報!$F:$F,$A35,作業日報!$I:$I,"○",作業日報!$A:$A,参加者名簿!AU$1)</f>
        <v>0</v>
      </c>
      <c r="AV35" s="160">
        <f>SUMIFS(作業日報!$C:$C,作業日報!$B:$B,$A35,作業日報!$E:$E,"○",作業日報!$A:$A,参加者名簿!AV$1)+SUMIFS(作業日報!$G:$G,作業日報!$F:$F,$A35,作業日報!$I:$I,"○",作業日報!$A:$A,参加者名簿!AV$1)</f>
        <v>0</v>
      </c>
      <c r="AW35" s="160">
        <f>SUMIFS(作業日報!$C:$C,作業日報!$B:$B,$A35,作業日報!$E:$E,"○",作業日報!$A:$A,参加者名簿!AW$1)+SUMIFS(作業日報!$G:$G,作業日報!$F:$F,$A35,作業日報!$I:$I,"○",作業日報!$A:$A,参加者名簿!AW$1)</f>
        <v>0</v>
      </c>
      <c r="AX35" s="160">
        <f>SUMIFS(作業日報!$C:$C,作業日報!$B:$B,$A35,作業日報!$E:$E,"○",作業日報!$A:$A,参加者名簿!AX$1)+SUMIFS(作業日報!$G:$G,作業日報!$F:$F,$A35,作業日報!$I:$I,"○",作業日報!$A:$A,参加者名簿!AX$1)</f>
        <v>0</v>
      </c>
      <c r="AY35" s="160">
        <f>SUMIFS(作業日報!$C:$C,作業日報!$B:$B,$A35,作業日報!$E:$E,"○",作業日報!$A:$A,参加者名簿!AY$1)+SUMIFS(作業日報!$G:$G,作業日報!$F:$F,$A35,作業日報!$I:$I,"○",作業日報!$A:$A,参加者名簿!AY$1)</f>
        <v>0</v>
      </c>
      <c r="AZ35" s="160">
        <f>SUMIFS(作業日報!$C:$C,作業日報!$B:$B,$A35,作業日報!$E:$E,"○",作業日報!$A:$A,参加者名簿!AZ$1)+SUMIFS(作業日報!$G:$G,作業日報!$F:$F,$A35,作業日報!$I:$I,"○",作業日報!$A:$A,参加者名簿!AZ$1)</f>
        <v>0</v>
      </c>
      <c r="BA35" s="160">
        <f>SUMIFS(作業日報!$C:$C,作業日報!$B:$B,$A35,作業日報!$E:$E,"○",作業日報!$A:$A,参加者名簿!BA$1)+SUMIFS(作業日報!$G:$G,作業日報!$F:$F,$A35,作業日報!$I:$I,"○",作業日報!$A:$A,参加者名簿!BA$1)</f>
        <v>0</v>
      </c>
      <c r="BB35" s="160">
        <f>SUMIFS(作業日報!$C:$C,作業日報!$B:$B,$A35,作業日報!$E:$E,"○",作業日報!$A:$A,参加者名簿!BB$1)+SUMIFS(作業日報!$G:$G,作業日報!$F:$F,$A35,作業日報!$I:$I,"○",作業日報!$A:$A,参加者名簿!BB$1)</f>
        <v>0</v>
      </c>
      <c r="BC35" s="160">
        <f>SUMIFS(作業日報!$C:$C,作業日報!$B:$B,$A35,作業日報!$E:$E,"○",作業日報!$A:$A,参加者名簿!BC$1)+SUMIFS(作業日報!$G:$G,作業日報!$F:$F,$A35,作業日報!$I:$I,"○",作業日報!$A:$A,参加者名簿!BC$1)</f>
        <v>0</v>
      </c>
      <c r="BD35" s="160">
        <f>SUMIFS(作業日報!$C:$C,作業日報!$B:$B,$A35,作業日報!$E:$E,"○",作業日報!$A:$A,参加者名簿!BD$1)+SUMIFS(作業日報!$G:$G,作業日報!$F:$F,$A35,作業日報!$I:$I,"○",作業日報!$A:$A,参加者名簿!BD$1)</f>
        <v>0</v>
      </c>
      <c r="BE35" s="160">
        <f>SUMIFS(作業日報!$C:$C,作業日報!$B:$B,$A35,作業日報!$E:$E,"○",作業日報!$A:$A,参加者名簿!BE$1)+SUMIFS(作業日報!$G:$G,作業日報!$F:$F,$A35,作業日報!$I:$I,"○",作業日報!$A:$A,参加者名簿!BE$1)</f>
        <v>0</v>
      </c>
      <c r="BF35" s="160">
        <f>SUMIFS(作業日報!$C:$C,作業日報!$B:$B,$A35,作業日報!$E:$E,"○",作業日報!$A:$A,参加者名簿!BF$1)+SUMIFS(作業日報!$G:$G,作業日報!$F:$F,$A35,作業日報!$I:$I,"○",作業日報!$A:$A,参加者名簿!BF$1)</f>
        <v>0</v>
      </c>
      <c r="BG35" s="160">
        <f>SUMIFS(作業日報!$C:$C,作業日報!$B:$B,$A35,作業日報!$E:$E,"○",作業日報!$A:$A,参加者名簿!BG$1)+SUMIFS(作業日報!$G:$G,作業日報!$F:$F,$A35,作業日報!$I:$I,"○",作業日報!$A:$A,参加者名簿!BG$1)</f>
        <v>0</v>
      </c>
      <c r="BH35" s="160">
        <f>SUMIFS(作業日報!$C:$C,作業日報!$B:$B,$A35,作業日報!$E:$E,"○",作業日報!$A:$A,参加者名簿!BH$1)+SUMIFS(作業日報!$G:$G,作業日報!$F:$F,$A35,作業日報!$I:$I,"○",作業日報!$A:$A,参加者名簿!BH$1)</f>
        <v>0</v>
      </c>
      <c r="BI35" s="160">
        <f>SUMIFS(作業日報!$C:$C,作業日報!$B:$B,$A35,作業日報!$E:$E,"○",作業日報!$A:$A,参加者名簿!BI$1)+SUMIFS(作業日報!$G:$G,作業日報!$F:$F,$A35,作業日報!$I:$I,"○",作業日報!$A:$A,参加者名簿!BI$1)</f>
        <v>0</v>
      </c>
      <c r="BJ35" s="160">
        <f>SUMIFS(作業日報!$C:$C,作業日報!$B:$B,$A35,作業日報!$E:$E,"○",作業日報!$A:$A,参加者名簿!BJ$1)+SUMIFS(作業日報!$G:$G,作業日報!$F:$F,$A35,作業日報!$I:$I,"○",作業日報!$A:$A,参加者名簿!BJ$1)</f>
        <v>0</v>
      </c>
      <c r="BK35" s="160">
        <f>SUMIFS(作業日報!$C:$C,作業日報!$B:$B,$A35,作業日報!$E:$E,"○",作業日報!$A:$A,参加者名簿!BK$1)+SUMIFS(作業日報!$G:$G,作業日報!$F:$F,$A35,作業日報!$I:$I,"○",作業日報!$A:$A,参加者名簿!BK$1)</f>
        <v>0</v>
      </c>
      <c r="BL35" s="160">
        <f>SUMIFS(作業日報!$C:$C,作業日報!$B:$B,$A35,作業日報!$E:$E,"○",作業日報!$A:$A,参加者名簿!BL$1)+SUMIFS(作業日報!$G:$G,作業日報!$F:$F,$A35,作業日報!$I:$I,"○",作業日報!$A:$A,参加者名簿!BL$1)</f>
        <v>0</v>
      </c>
    </row>
    <row r="36" spans="1:64">
      <c r="A36" s="176"/>
      <c r="B36" s="177"/>
      <c r="C36" s="178"/>
      <c r="D36" s="120">
        <f t="shared" si="0"/>
        <v>0</v>
      </c>
      <c r="E36" s="159">
        <f>SUMIFS(作業日報!$C:$C,作業日報!$B:$B,$A36,作業日報!$E:$E,"○",作業日報!$A:$A,参加者名簿!E$1)+SUMIFS(作業日報!$G:$G,作業日報!$F:$F,$A36,作業日報!$I:$I,"○",作業日報!$A:$A,参加者名簿!E$1)</f>
        <v>0</v>
      </c>
      <c r="F36" s="160">
        <f>SUMIFS(作業日報!$C:$C,作業日報!$B:$B,$A36,作業日報!$E:$E,"○",作業日報!$A:$A,参加者名簿!F$1)+SUMIFS(作業日報!$G:$G,作業日報!$F:$F,$A36,作業日報!$I:$I,"○",作業日報!$A:$A,参加者名簿!F$1)</f>
        <v>0</v>
      </c>
      <c r="G36" s="160">
        <f>SUMIFS(作業日報!$C:$C,作業日報!$B:$B,$A36,作業日報!$E:$E,"○",作業日報!$A:$A,参加者名簿!G$1)+SUMIFS(作業日報!$G:$G,作業日報!$F:$F,$A36,作業日報!$I:$I,"○",作業日報!$A:$A,参加者名簿!G$1)</f>
        <v>0</v>
      </c>
      <c r="H36" s="160">
        <f>SUMIFS(作業日報!$C:$C,作業日報!$B:$B,$A36,作業日報!$E:$E,"○",作業日報!$A:$A,参加者名簿!H$1)+SUMIFS(作業日報!$G:$G,作業日報!$F:$F,$A36,作業日報!$I:$I,"○",作業日報!$A:$A,参加者名簿!H$1)</f>
        <v>0</v>
      </c>
      <c r="I36" s="160">
        <f>SUMIFS(作業日報!$C:$C,作業日報!$B:$B,$A36,作業日報!$E:$E,"○",作業日報!$A:$A,参加者名簿!I$1)+SUMIFS(作業日報!$G:$G,作業日報!$F:$F,$A36,作業日報!$I:$I,"○",作業日報!$A:$A,参加者名簿!I$1)</f>
        <v>0</v>
      </c>
      <c r="J36" s="160">
        <f>SUMIFS(作業日報!$C:$C,作業日報!$B:$B,$A36,作業日報!$E:$E,"○",作業日報!$A:$A,参加者名簿!J$1)+SUMIFS(作業日報!$G:$G,作業日報!$F:$F,$A36,作業日報!$I:$I,"○",作業日報!$A:$A,参加者名簿!J$1)</f>
        <v>0</v>
      </c>
      <c r="K36" s="160">
        <f>SUMIFS(作業日報!$C:$C,作業日報!$B:$B,$A36,作業日報!$E:$E,"○",作業日報!$A:$A,参加者名簿!K$1)+SUMIFS(作業日報!$G:$G,作業日報!$F:$F,$A36,作業日報!$I:$I,"○",作業日報!$A:$A,参加者名簿!K$1)</f>
        <v>0</v>
      </c>
      <c r="L36" s="160">
        <f>SUMIFS(作業日報!$C:$C,作業日報!$B:$B,$A36,作業日報!$E:$E,"○",作業日報!$A:$A,参加者名簿!L$1)+SUMIFS(作業日報!$G:$G,作業日報!$F:$F,$A36,作業日報!$I:$I,"○",作業日報!$A:$A,参加者名簿!L$1)</f>
        <v>0</v>
      </c>
      <c r="M36" s="160">
        <f>SUMIFS(作業日報!$C:$C,作業日報!$B:$B,$A36,作業日報!$E:$E,"○",作業日報!$A:$A,参加者名簿!M$1)+SUMIFS(作業日報!$G:$G,作業日報!$F:$F,$A36,作業日報!$I:$I,"○",作業日報!$A:$A,参加者名簿!M$1)</f>
        <v>0</v>
      </c>
      <c r="N36" s="160">
        <f>SUMIFS(作業日報!$C:$C,作業日報!$B:$B,$A36,作業日報!$E:$E,"○",作業日報!$A:$A,参加者名簿!N$1)+SUMIFS(作業日報!$G:$G,作業日報!$F:$F,$A36,作業日報!$I:$I,"○",作業日報!$A:$A,参加者名簿!N$1)</f>
        <v>0</v>
      </c>
      <c r="O36" s="160">
        <f>SUMIFS(作業日報!$C:$C,作業日報!$B:$B,$A36,作業日報!$E:$E,"○",作業日報!$A:$A,参加者名簿!O$1)+SUMIFS(作業日報!$G:$G,作業日報!$F:$F,$A36,作業日報!$I:$I,"○",作業日報!$A:$A,参加者名簿!O$1)</f>
        <v>0</v>
      </c>
      <c r="P36" s="160">
        <f>SUMIFS(作業日報!$C:$C,作業日報!$B:$B,$A36,作業日報!$E:$E,"○",作業日報!$A:$A,参加者名簿!P$1)+SUMIFS(作業日報!$G:$G,作業日報!$F:$F,$A36,作業日報!$I:$I,"○",作業日報!$A:$A,参加者名簿!P$1)</f>
        <v>0</v>
      </c>
      <c r="Q36" s="160">
        <f>SUMIFS(作業日報!$C:$C,作業日報!$B:$B,$A36,作業日報!$E:$E,"○",作業日報!$A:$A,参加者名簿!Q$1)+SUMIFS(作業日報!$G:$G,作業日報!$F:$F,$A36,作業日報!$I:$I,"○",作業日報!$A:$A,参加者名簿!Q$1)</f>
        <v>0</v>
      </c>
      <c r="R36" s="160">
        <f>SUMIFS(作業日報!$C:$C,作業日報!$B:$B,$A36,作業日報!$E:$E,"○",作業日報!$A:$A,参加者名簿!R$1)+SUMIFS(作業日報!$G:$G,作業日報!$F:$F,$A36,作業日報!$I:$I,"○",作業日報!$A:$A,参加者名簿!R$1)</f>
        <v>0</v>
      </c>
      <c r="S36" s="160">
        <f>SUMIFS(作業日報!$C:$C,作業日報!$B:$B,$A36,作業日報!$E:$E,"○",作業日報!$A:$A,参加者名簿!S$1)+SUMIFS(作業日報!$G:$G,作業日報!$F:$F,$A36,作業日報!$I:$I,"○",作業日報!$A:$A,参加者名簿!S$1)</f>
        <v>0</v>
      </c>
      <c r="T36" s="160">
        <f>SUMIFS(作業日報!$C:$C,作業日報!$B:$B,$A36,作業日報!$E:$E,"○",作業日報!$A:$A,参加者名簿!T$1)+SUMIFS(作業日報!$G:$G,作業日報!$F:$F,$A36,作業日報!$I:$I,"○",作業日報!$A:$A,参加者名簿!T$1)</f>
        <v>0</v>
      </c>
      <c r="U36" s="160">
        <f>SUMIFS(作業日報!$C:$C,作業日報!$B:$B,$A36,作業日報!$E:$E,"○",作業日報!$A:$A,参加者名簿!U$1)+SUMIFS(作業日報!$G:$G,作業日報!$F:$F,$A36,作業日報!$I:$I,"○",作業日報!$A:$A,参加者名簿!U$1)</f>
        <v>0</v>
      </c>
      <c r="V36" s="160">
        <f>SUMIFS(作業日報!$C:$C,作業日報!$B:$B,$A36,作業日報!$E:$E,"○",作業日報!$A:$A,参加者名簿!V$1)+SUMIFS(作業日報!$G:$G,作業日報!$F:$F,$A36,作業日報!$I:$I,"○",作業日報!$A:$A,参加者名簿!V$1)</f>
        <v>0</v>
      </c>
      <c r="W36" s="160">
        <f>SUMIFS(作業日報!$C:$C,作業日報!$B:$B,$A36,作業日報!$E:$E,"○",作業日報!$A:$A,参加者名簿!W$1)+SUMIFS(作業日報!$G:$G,作業日報!$F:$F,$A36,作業日報!$I:$I,"○",作業日報!$A:$A,参加者名簿!W$1)</f>
        <v>0</v>
      </c>
      <c r="X36" s="160">
        <f>SUMIFS(作業日報!$C:$C,作業日報!$B:$B,$A36,作業日報!$E:$E,"○",作業日報!$A:$A,参加者名簿!X$1)+SUMIFS(作業日報!$G:$G,作業日報!$F:$F,$A36,作業日報!$I:$I,"○",作業日報!$A:$A,参加者名簿!X$1)</f>
        <v>0</v>
      </c>
      <c r="Y36" s="160">
        <f>SUMIFS(作業日報!$C:$C,作業日報!$B:$B,$A36,作業日報!$E:$E,"○",作業日報!$A:$A,参加者名簿!Y$1)+SUMIFS(作業日報!$G:$G,作業日報!$F:$F,$A36,作業日報!$I:$I,"○",作業日報!$A:$A,参加者名簿!Y$1)</f>
        <v>0</v>
      </c>
      <c r="Z36" s="160">
        <f>SUMIFS(作業日報!$C:$C,作業日報!$B:$B,$A36,作業日報!$E:$E,"○",作業日報!$A:$A,参加者名簿!Z$1)+SUMIFS(作業日報!$G:$G,作業日報!$F:$F,$A36,作業日報!$I:$I,"○",作業日報!$A:$A,参加者名簿!Z$1)</f>
        <v>0</v>
      </c>
      <c r="AA36" s="160">
        <f>SUMIFS(作業日報!$C:$C,作業日報!$B:$B,$A36,作業日報!$E:$E,"○",作業日報!$A:$A,参加者名簿!AA$1)+SUMIFS(作業日報!$G:$G,作業日報!$F:$F,$A36,作業日報!$I:$I,"○",作業日報!$A:$A,参加者名簿!AA$1)</f>
        <v>0</v>
      </c>
      <c r="AB36" s="160">
        <f>SUMIFS(作業日報!$C:$C,作業日報!$B:$B,$A36,作業日報!$E:$E,"○",作業日報!$A:$A,参加者名簿!AB$1)+SUMIFS(作業日報!$G:$G,作業日報!$F:$F,$A36,作業日報!$I:$I,"○",作業日報!$A:$A,参加者名簿!AB$1)</f>
        <v>0</v>
      </c>
      <c r="AC36" s="160">
        <f>SUMIFS(作業日報!$C:$C,作業日報!$B:$B,$A36,作業日報!$E:$E,"○",作業日報!$A:$A,参加者名簿!AC$1)+SUMIFS(作業日報!$G:$G,作業日報!$F:$F,$A36,作業日報!$I:$I,"○",作業日報!$A:$A,参加者名簿!AC$1)</f>
        <v>0</v>
      </c>
      <c r="AD36" s="160">
        <f>SUMIFS(作業日報!$C:$C,作業日報!$B:$B,$A36,作業日報!$E:$E,"○",作業日報!$A:$A,参加者名簿!AD$1)+SUMIFS(作業日報!$G:$G,作業日報!$F:$F,$A36,作業日報!$I:$I,"○",作業日報!$A:$A,参加者名簿!AD$1)</f>
        <v>0</v>
      </c>
      <c r="AE36" s="160">
        <f>SUMIFS(作業日報!$C:$C,作業日報!$B:$B,$A36,作業日報!$E:$E,"○",作業日報!$A:$A,参加者名簿!AE$1)+SUMIFS(作業日報!$G:$G,作業日報!$F:$F,$A36,作業日報!$I:$I,"○",作業日報!$A:$A,参加者名簿!AE$1)</f>
        <v>0</v>
      </c>
      <c r="AF36" s="160">
        <f>SUMIFS(作業日報!$C:$C,作業日報!$B:$B,$A36,作業日報!$E:$E,"○",作業日報!$A:$A,参加者名簿!AF$1)+SUMIFS(作業日報!$G:$G,作業日報!$F:$F,$A36,作業日報!$I:$I,"○",作業日報!$A:$A,参加者名簿!AF$1)</f>
        <v>0</v>
      </c>
      <c r="AG36" s="160">
        <f>SUMIFS(作業日報!$C:$C,作業日報!$B:$B,$A36,作業日報!$E:$E,"○",作業日報!$A:$A,参加者名簿!AG$1)+SUMIFS(作業日報!$G:$G,作業日報!$F:$F,$A36,作業日報!$I:$I,"○",作業日報!$A:$A,参加者名簿!AG$1)</f>
        <v>0</v>
      </c>
      <c r="AH36" s="160">
        <f>SUMIFS(作業日報!$C:$C,作業日報!$B:$B,$A36,作業日報!$E:$E,"○",作業日報!$A:$A,参加者名簿!AH$1)+SUMIFS(作業日報!$G:$G,作業日報!$F:$F,$A36,作業日報!$I:$I,"○",作業日報!$A:$A,参加者名簿!AH$1)</f>
        <v>0</v>
      </c>
      <c r="AI36" s="160">
        <f>SUMIFS(作業日報!$C:$C,作業日報!$B:$B,$A36,作業日報!$E:$E,"○",作業日報!$A:$A,参加者名簿!AI$1)+SUMIFS(作業日報!$G:$G,作業日報!$F:$F,$A36,作業日報!$I:$I,"○",作業日報!$A:$A,参加者名簿!AI$1)</f>
        <v>0</v>
      </c>
      <c r="AJ36" s="160">
        <f>SUMIFS(作業日報!$C:$C,作業日報!$B:$B,$A36,作業日報!$E:$E,"○",作業日報!$A:$A,参加者名簿!AJ$1)+SUMIFS(作業日報!$G:$G,作業日報!$F:$F,$A36,作業日報!$I:$I,"○",作業日報!$A:$A,参加者名簿!AJ$1)</f>
        <v>0</v>
      </c>
      <c r="AK36" s="160">
        <f>SUMIFS(作業日報!$C:$C,作業日報!$B:$B,$A36,作業日報!$E:$E,"○",作業日報!$A:$A,参加者名簿!AK$1)+SUMIFS(作業日報!$G:$G,作業日報!$F:$F,$A36,作業日報!$I:$I,"○",作業日報!$A:$A,参加者名簿!AK$1)</f>
        <v>0</v>
      </c>
      <c r="AL36" s="160">
        <f>SUMIFS(作業日報!$C:$C,作業日報!$B:$B,$A36,作業日報!$E:$E,"○",作業日報!$A:$A,参加者名簿!AL$1)+SUMIFS(作業日報!$G:$G,作業日報!$F:$F,$A36,作業日報!$I:$I,"○",作業日報!$A:$A,参加者名簿!AL$1)</f>
        <v>0</v>
      </c>
      <c r="AM36" s="160">
        <f>SUMIFS(作業日報!$C:$C,作業日報!$B:$B,$A36,作業日報!$E:$E,"○",作業日報!$A:$A,参加者名簿!AM$1)+SUMIFS(作業日報!$G:$G,作業日報!$F:$F,$A36,作業日報!$I:$I,"○",作業日報!$A:$A,参加者名簿!AM$1)</f>
        <v>0</v>
      </c>
      <c r="AN36" s="160">
        <f>SUMIFS(作業日報!$C:$C,作業日報!$B:$B,$A36,作業日報!$E:$E,"○",作業日報!$A:$A,参加者名簿!AN$1)+SUMIFS(作業日報!$G:$G,作業日報!$F:$F,$A36,作業日報!$I:$I,"○",作業日報!$A:$A,参加者名簿!AN$1)</f>
        <v>0</v>
      </c>
      <c r="AO36" s="160">
        <f>SUMIFS(作業日報!$C:$C,作業日報!$B:$B,$A36,作業日報!$E:$E,"○",作業日報!$A:$A,参加者名簿!AO$1)+SUMIFS(作業日報!$G:$G,作業日報!$F:$F,$A36,作業日報!$I:$I,"○",作業日報!$A:$A,参加者名簿!AO$1)</f>
        <v>0</v>
      </c>
      <c r="AP36" s="160">
        <f>SUMIFS(作業日報!$C:$C,作業日報!$B:$B,$A36,作業日報!$E:$E,"○",作業日報!$A:$A,参加者名簿!AP$1)+SUMIFS(作業日報!$G:$G,作業日報!$F:$F,$A36,作業日報!$I:$I,"○",作業日報!$A:$A,参加者名簿!AP$1)</f>
        <v>0</v>
      </c>
      <c r="AQ36" s="160">
        <f>SUMIFS(作業日報!$C:$C,作業日報!$B:$B,$A36,作業日報!$E:$E,"○",作業日報!$A:$A,参加者名簿!AQ$1)+SUMIFS(作業日報!$G:$G,作業日報!$F:$F,$A36,作業日報!$I:$I,"○",作業日報!$A:$A,参加者名簿!AQ$1)</f>
        <v>0</v>
      </c>
      <c r="AR36" s="160">
        <f>SUMIFS(作業日報!$C:$C,作業日報!$B:$B,$A36,作業日報!$E:$E,"○",作業日報!$A:$A,参加者名簿!AR$1)+SUMIFS(作業日報!$G:$G,作業日報!$F:$F,$A36,作業日報!$I:$I,"○",作業日報!$A:$A,参加者名簿!AR$1)</f>
        <v>0</v>
      </c>
      <c r="AS36" s="160">
        <f>SUMIFS(作業日報!$C:$C,作業日報!$B:$B,$A36,作業日報!$E:$E,"○",作業日報!$A:$A,参加者名簿!AS$1)+SUMIFS(作業日報!$G:$G,作業日報!$F:$F,$A36,作業日報!$I:$I,"○",作業日報!$A:$A,参加者名簿!AS$1)</f>
        <v>0</v>
      </c>
      <c r="AT36" s="160">
        <f>SUMIFS(作業日報!$C:$C,作業日報!$B:$B,$A36,作業日報!$E:$E,"○",作業日報!$A:$A,参加者名簿!AT$1)+SUMIFS(作業日報!$G:$G,作業日報!$F:$F,$A36,作業日報!$I:$I,"○",作業日報!$A:$A,参加者名簿!AT$1)</f>
        <v>0</v>
      </c>
      <c r="AU36" s="160">
        <f>SUMIFS(作業日報!$C:$C,作業日報!$B:$B,$A36,作業日報!$E:$E,"○",作業日報!$A:$A,参加者名簿!AU$1)+SUMIFS(作業日報!$G:$G,作業日報!$F:$F,$A36,作業日報!$I:$I,"○",作業日報!$A:$A,参加者名簿!AU$1)</f>
        <v>0</v>
      </c>
      <c r="AV36" s="160">
        <f>SUMIFS(作業日報!$C:$C,作業日報!$B:$B,$A36,作業日報!$E:$E,"○",作業日報!$A:$A,参加者名簿!AV$1)+SUMIFS(作業日報!$G:$G,作業日報!$F:$F,$A36,作業日報!$I:$I,"○",作業日報!$A:$A,参加者名簿!AV$1)</f>
        <v>0</v>
      </c>
      <c r="AW36" s="160">
        <f>SUMIFS(作業日報!$C:$C,作業日報!$B:$B,$A36,作業日報!$E:$E,"○",作業日報!$A:$A,参加者名簿!AW$1)+SUMIFS(作業日報!$G:$G,作業日報!$F:$F,$A36,作業日報!$I:$I,"○",作業日報!$A:$A,参加者名簿!AW$1)</f>
        <v>0</v>
      </c>
      <c r="AX36" s="160">
        <f>SUMIFS(作業日報!$C:$C,作業日報!$B:$B,$A36,作業日報!$E:$E,"○",作業日報!$A:$A,参加者名簿!AX$1)+SUMIFS(作業日報!$G:$G,作業日報!$F:$F,$A36,作業日報!$I:$I,"○",作業日報!$A:$A,参加者名簿!AX$1)</f>
        <v>0</v>
      </c>
      <c r="AY36" s="160">
        <f>SUMIFS(作業日報!$C:$C,作業日報!$B:$B,$A36,作業日報!$E:$E,"○",作業日報!$A:$A,参加者名簿!AY$1)+SUMIFS(作業日報!$G:$G,作業日報!$F:$F,$A36,作業日報!$I:$I,"○",作業日報!$A:$A,参加者名簿!AY$1)</f>
        <v>0</v>
      </c>
      <c r="AZ36" s="160">
        <f>SUMIFS(作業日報!$C:$C,作業日報!$B:$B,$A36,作業日報!$E:$E,"○",作業日報!$A:$A,参加者名簿!AZ$1)+SUMIFS(作業日報!$G:$G,作業日報!$F:$F,$A36,作業日報!$I:$I,"○",作業日報!$A:$A,参加者名簿!AZ$1)</f>
        <v>0</v>
      </c>
      <c r="BA36" s="160">
        <f>SUMIFS(作業日報!$C:$C,作業日報!$B:$B,$A36,作業日報!$E:$E,"○",作業日報!$A:$A,参加者名簿!BA$1)+SUMIFS(作業日報!$G:$G,作業日報!$F:$F,$A36,作業日報!$I:$I,"○",作業日報!$A:$A,参加者名簿!BA$1)</f>
        <v>0</v>
      </c>
      <c r="BB36" s="160">
        <f>SUMIFS(作業日報!$C:$C,作業日報!$B:$B,$A36,作業日報!$E:$E,"○",作業日報!$A:$A,参加者名簿!BB$1)+SUMIFS(作業日報!$G:$G,作業日報!$F:$F,$A36,作業日報!$I:$I,"○",作業日報!$A:$A,参加者名簿!BB$1)</f>
        <v>0</v>
      </c>
      <c r="BC36" s="160">
        <f>SUMIFS(作業日報!$C:$C,作業日報!$B:$B,$A36,作業日報!$E:$E,"○",作業日報!$A:$A,参加者名簿!BC$1)+SUMIFS(作業日報!$G:$G,作業日報!$F:$F,$A36,作業日報!$I:$I,"○",作業日報!$A:$A,参加者名簿!BC$1)</f>
        <v>0</v>
      </c>
      <c r="BD36" s="160">
        <f>SUMIFS(作業日報!$C:$C,作業日報!$B:$B,$A36,作業日報!$E:$E,"○",作業日報!$A:$A,参加者名簿!BD$1)+SUMIFS(作業日報!$G:$G,作業日報!$F:$F,$A36,作業日報!$I:$I,"○",作業日報!$A:$A,参加者名簿!BD$1)</f>
        <v>0</v>
      </c>
      <c r="BE36" s="160">
        <f>SUMIFS(作業日報!$C:$C,作業日報!$B:$B,$A36,作業日報!$E:$E,"○",作業日報!$A:$A,参加者名簿!BE$1)+SUMIFS(作業日報!$G:$G,作業日報!$F:$F,$A36,作業日報!$I:$I,"○",作業日報!$A:$A,参加者名簿!BE$1)</f>
        <v>0</v>
      </c>
      <c r="BF36" s="160">
        <f>SUMIFS(作業日報!$C:$C,作業日報!$B:$B,$A36,作業日報!$E:$E,"○",作業日報!$A:$A,参加者名簿!BF$1)+SUMIFS(作業日報!$G:$G,作業日報!$F:$F,$A36,作業日報!$I:$I,"○",作業日報!$A:$A,参加者名簿!BF$1)</f>
        <v>0</v>
      </c>
      <c r="BG36" s="160">
        <f>SUMIFS(作業日報!$C:$C,作業日報!$B:$B,$A36,作業日報!$E:$E,"○",作業日報!$A:$A,参加者名簿!BG$1)+SUMIFS(作業日報!$G:$G,作業日報!$F:$F,$A36,作業日報!$I:$I,"○",作業日報!$A:$A,参加者名簿!BG$1)</f>
        <v>0</v>
      </c>
      <c r="BH36" s="160">
        <f>SUMIFS(作業日報!$C:$C,作業日報!$B:$B,$A36,作業日報!$E:$E,"○",作業日報!$A:$A,参加者名簿!BH$1)+SUMIFS(作業日報!$G:$G,作業日報!$F:$F,$A36,作業日報!$I:$I,"○",作業日報!$A:$A,参加者名簿!BH$1)</f>
        <v>0</v>
      </c>
      <c r="BI36" s="160">
        <f>SUMIFS(作業日報!$C:$C,作業日報!$B:$B,$A36,作業日報!$E:$E,"○",作業日報!$A:$A,参加者名簿!BI$1)+SUMIFS(作業日報!$G:$G,作業日報!$F:$F,$A36,作業日報!$I:$I,"○",作業日報!$A:$A,参加者名簿!BI$1)</f>
        <v>0</v>
      </c>
      <c r="BJ36" s="160">
        <f>SUMIFS(作業日報!$C:$C,作業日報!$B:$B,$A36,作業日報!$E:$E,"○",作業日報!$A:$A,参加者名簿!BJ$1)+SUMIFS(作業日報!$G:$G,作業日報!$F:$F,$A36,作業日報!$I:$I,"○",作業日報!$A:$A,参加者名簿!BJ$1)</f>
        <v>0</v>
      </c>
      <c r="BK36" s="160">
        <f>SUMIFS(作業日報!$C:$C,作業日報!$B:$B,$A36,作業日報!$E:$E,"○",作業日報!$A:$A,参加者名簿!BK$1)+SUMIFS(作業日報!$G:$G,作業日報!$F:$F,$A36,作業日報!$I:$I,"○",作業日報!$A:$A,参加者名簿!BK$1)</f>
        <v>0</v>
      </c>
      <c r="BL36" s="160">
        <f>SUMIFS(作業日報!$C:$C,作業日報!$B:$B,$A36,作業日報!$E:$E,"○",作業日報!$A:$A,参加者名簿!BL$1)+SUMIFS(作業日報!$G:$G,作業日報!$F:$F,$A36,作業日報!$I:$I,"○",作業日報!$A:$A,参加者名簿!BL$1)</f>
        <v>0</v>
      </c>
    </row>
    <row r="37" spans="1:64">
      <c r="A37" s="173"/>
      <c r="B37" s="177"/>
      <c r="C37" s="178"/>
      <c r="D37" s="120">
        <f t="shared" si="0"/>
        <v>0</v>
      </c>
      <c r="E37" s="159">
        <f>SUMIFS(作業日報!$C:$C,作業日報!$B:$B,$A37,作業日報!$E:$E,"○",作業日報!$A:$A,参加者名簿!E$1)+SUMIFS(作業日報!$G:$G,作業日報!$F:$F,$A37,作業日報!$I:$I,"○",作業日報!$A:$A,参加者名簿!E$1)</f>
        <v>0</v>
      </c>
      <c r="F37" s="160">
        <f>SUMIFS(作業日報!$C:$C,作業日報!$B:$B,$A37,作業日報!$E:$E,"○",作業日報!$A:$A,参加者名簿!F$1)+SUMIFS(作業日報!$G:$G,作業日報!$F:$F,$A37,作業日報!$I:$I,"○",作業日報!$A:$A,参加者名簿!F$1)</f>
        <v>0</v>
      </c>
      <c r="G37" s="160">
        <f>SUMIFS(作業日報!$C:$C,作業日報!$B:$B,$A37,作業日報!$E:$E,"○",作業日報!$A:$A,参加者名簿!G$1)+SUMIFS(作業日報!$G:$G,作業日報!$F:$F,$A37,作業日報!$I:$I,"○",作業日報!$A:$A,参加者名簿!G$1)</f>
        <v>0</v>
      </c>
      <c r="H37" s="160">
        <f>SUMIFS(作業日報!$C:$C,作業日報!$B:$B,$A37,作業日報!$E:$E,"○",作業日報!$A:$A,参加者名簿!H$1)+SUMIFS(作業日報!$G:$G,作業日報!$F:$F,$A37,作業日報!$I:$I,"○",作業日報!$A:$A,参加者名簿!H$1)</f>
        <v>0</v>
      </c>
      <c r="I37" s="160">
        <f>SUMIFS(作業日報!$C:$C,作業日報!$B:$B,$A37,作業日報!$E:$E,"○",作業日報!$A:$A,参加者名簿!I$1)+SUMIFS(作業日報!$G:$G,作業日報!$F:$F,$A37,作業日報!$I:$I,"○",作業日報!$A:$A,参加者名簿!I$1)</f>
        <v>0</v>
      </c>
      <c r="J37" s="160">
        <f>SUMIFS(作業日報!$C:$C,作業日報!$B:$B,$A37,作業日報!$E:$E,"○",作業日報!$A:$A,参加者名簿!J$1)+SUMIFS(作業日報!$G:$G,作業日報!$F:$F,$A37,作業日報!$I:$I,"○",作業日報!$A:$A,参加者名簿!J$1)</f>
        <v>0</v>
      </c>
      <c r="K37" s="160">
        <f>SUMIFS(作業日報!$C:$C,作業日報!$B:$B,$A37,作業日報!$E:$E,"○",作業日報!$A:$A,参加者名簿!K$1)+SUMIFS(作業日報!$G:$G,作業日報!$F:$F,$A37,作業日報!$I:$I,"○",作業日報!$A:$A,参加者名簿!K$1)</f>
        <v>0</v>
      </c>
      <c r="L37" s="160">
        <f>SUMIFS(作業日報!$C:$C,作業日報!$B:$B,$A37,作業日報!$E:$E,"○",作業日報!$A:$A,参加者名簿!L$1)+SUMIFS(作業日報!$G:$G,作業日報!$F:$F,$A37,作業日報!$I:$I,"○",作業日報!$A:$A,参加者名簿!L$1)</f>
        <v>0</v>
      </c>
      <c r="M37" s="160">
        <f>SUMIFS(作業日報!$C:$C,作業日報!$B:$B,$A37,作業日報!$E:$E,"○",作業日報!$A:$A,参加者名簿!M$1)+SUMIFS(作業日報!$G:$G,作業日報!$F:$F,$A37,作業日報!$I:$I,"○",作業日報!$A:$A,参加者名簿!M$1)</f>
        <v>0</v>
      </c>
      <c r="N37" s="160">
        <f>SUMIFS(作業日報!$C:$C,作業日報!$B:$B,$A37,作業日報!$E:$E,"○",作業日報!$A:$A,参加者名簿!N$1)+SUMIFS(作業日報!$G:$G,作業日報!$F:$F,$A37,作業日報!$I:$I,"○",作業日報!$A:$A,参加者名簿!N$1)</f>
        <v>0</v>
      </c>
      <c r="O37" s="160">
        <f>SUMIFS(作業日報!$C:$C,作業日報!$B:$B,$A37,作業日報!$E:$E,"○",作業日報!$A:$A,参加者名簿!O$1)+SUMIFS(作業日報!$G:$G,作業日報!$F:$F,$A37,作業日報!$I:$I,"○",作業日報!$A:$A,参加者名簿!O$1)</f>
        <v>0</v>
      </c>
      <c r="P37" s="160">
        <f>SUMIFS(作業日報!$C:$C,作業日報!$B:$B,$A37,作業日報!$E:$E,"○",作業日報!$A:$A,参加者名簿!P$1)+SUMIFS(作業日報!$G:$G,作業日報!$F:$F,$A37,作業日報!$I:$I,"○",作業日報!$A:$A,参加者名簿!P$1)</f>
        <v>0</v>
      </c>
      <c r="Q37" s="160">
        <f>SUMIFS(作業日報!$C:$C,作業日報!$B:$B,$A37,作業日報!$E:$E,"○",作業日報!$A:$A,参加者名簿!Q$1)+SUMIFS(作業日報!$G:$G,作業日報!$F:$F,$A37,作業日報!$I:$I,"○",作業日報!$A:$A,参加者名簿!Q$1)</f>
        <v>0</v>
      </c>
      <c r="R37" s="160">
        <f>SUMIFS(作業日報!$C:$C,作業日報!$B:$B,$A37,作業日報!$E:$E,"○",作業日報!$A:$A,参加者名簿!R$1)+SUMIFS(作業日報!$G:$G,作業日報!$F:$F,$A37,作業日報!$I:$I,"○",作業日報!$A:$A,参加者名簿!R$1)</f>
        <v>0</v>
      </c>
      <c r="S37" s="160">
        <f>SUMIFS(作業日報!$C:$C,作業日報!$B:$B,$A37,作業日報!$E:$E,"○",作業日報!$A:$A,参加者名簿!S$1)+SUMIFS(作業日報!$G:$G,作業日報!$F:$F,$A37,作業日報!$I:$I,"○",作業日報!$A:$A,参加者名簿!S$1)</f>
        <v>0</v>
      </c>
      <c r="T37" s="160">
        <f>SUMIFS(作業日報!$C:$C,作業日報!$B:$B,$A37,作業日報!$E:$E,"○",作業日報!$A:$A,参加者名簿!T$1)+SUMIFS(作業日報!$G:$G,作業日報!$F:$F,$A37,作業日報!$I:$I,"○",作業日報!$A:$A,参加者名簿!T$1)</f>
        <v>0</v>
      </c>
      <c r="U37" s="160">
        <f>SUMIFS(作業日報!$C:$C,作業日報!$B:$B,$A37,作業日報!$E:$E,"○",作業日報!$A:$A,参加者名簿!U$1)+SUMIFS(作業日報!$G:$G,作業日報!$F:$F,$A37,作業日報!$I:$I,"○",作業日報!$A:$A,参加者名簿!U$1)</f>
        <v>0</v>
      </c>
      <c r="V37" s="160">
        <f>SUMIFS(作業日報!$C:$C,作業日報!$B:$B,$A37,作業日報!$E:$E,"○",作業日報!$A:$A,参加者名簿!V$1)+SUMIFS(作業日報!$G:$G,作業日報!$F:$F,$A37,作業日報!$I:$I,"○",作業日報!$A:$A,参加者名簿!V$1)</f>
        <v>0</v>
      </c>
      <c r="W37" s="160">
        <f>SUMIFS(作業日報!$C:$C,作業日報!$B:$B,$A37,作業日報!$E:$E,"○",作業日報!$A:$A,参加者名簿!W$1)+SUMIFS(作業日報!$G:$G,作業日報!$F:$F,$A37,作業日報!$I:$I,"○",作業日報!$A:$A,参加者名簿!W$1)</f>
        <v>0</v>
      </c>
      <c r="X37" s="160">
        <f>SUMIFS(作業日報!$C:$C,作業日報!$B:$B,$A37,作業日報!$E:$E,"○",作業日報!$A:$A,参加者名簿!X$1)+SUMIFS(作業日報!$G:$G,作業日報!$F:$F,$A37,作業日報!$I:$I,"○",作業日報!$A:$A,参加者名簿!X$1)</f>
        <v>0</v>
      </c>
      <c r="Y37" s="160">
        <f>SUMIFS(作業日報!$C:$C,作業日報!$B:$B,$A37,作業日報!$E:$E,"○",作業日報!$A:$A,参加者名簿!Y$1)+SUMIFS(作業日報!$G:$G,作業日報!$F:$F,$A37,作業日報!$I:$I,"○",作業日報!$A:$A,参加者名簿!Y$1)</f>
        <v>0</v>
      </c>
      <c r="Z37" s="160">
        <f>SUMIFS(作業日報!$C:$C,作業日報!$B:$B,$A37,作業日報!$E:$E,"○",作業日報!$A:$A,参加者名簿!Z$1)+SUMIFS(作業日報!$G:$G,作業日報!$F:$F,$A37,作業日報!$I:$I,"○",作業日報!$A:$A,参加者名簿!Z$1)</f>
        <v>0</v>
      </c>
      <c r="AA37" s="160">
        <f>SUMIFS(作業日報!$C:$C,作業日報!$B:$B,$A37,作業日報!$E:$E,"○",作業日報!$A:$A,参加者名簿!AA$1)+SUMIFS(作業日報!$G:$G,作業日報!$F:$F,$A37,作業日報!$I:$I,"○",作業日報!$A:$A,参加者名簿!AA$1)</f>
        <v>0</v>
      </c>
      <c r="AB37" s="160">
        <f>SUMIFS(作業日報!$C:$C,作業日報!$B:$B,$A37,作業日報!$E:$E,"○",作業日報!$A:$A,参加者名簿!AB$1)+SUMIFS(作業日報!$G:$G,作業日報!$F:$F,$A37,作業日報!$I:$I,"○",作業日報!$A:$A,参加者名簿!AB$1)</f>
        <v>0</v>
      </c>
      <c r="AC37" s="160">
        <f>SUMIFS(作業日報!$C:$C,作業日報!$B:$B,$A37,作業日報!$E:$E,"○",作業日報!$A:$A,参加者名簿!AC$1)+SUMIFS(作業日報!$G:$G,作業日報!$F:$F,$A37,作業日報!$I:$I,"○",作業日報!$A:$A,参加者名簿!AC$1)</f>
        <v>0</v>
      </c>
      <c r="AD37" s="160">
        <f>SUMIFS(作業日報!$C:$C,作業日報!$B:$B,$A37,作業日報!$E:$E,"○",作業日報!$A:$A,参加者名簿!AD$1)+SUMIFS(作業日報!$G:$G,作業日報!$F:$F,$A37,作業日報!$I:$I,"○",作業日報!$A:$A,参加者名簿!AD$1)</f>
        <v>0</v>
      </c>
      <c r="AE37" s="160">
        <f>SUMIFS(作業日報!$C:$C,作業日報!$B:$B,$A37,作業日報!$E:$E,"○",作業日報!$A:$A,参加者名簿!AE$1)+SUMIFS(作業日報!$G:$G,作業日報!$F:$F,$A37,作業日報!$I:$I,"○",作業日報!$A:$A,参加者名簿!AE$1)</f>
        <v>0</v>
      </c>
      <c r="AF37" s="160">
        <f>SUMIFS(作業日報!$C:$C,作業日報!$B:$B,$A37,作業日報!$E:$E,"○",作業日報!$A:$A,参加者名簿!AF$1)+SUMIFS(作業日報!$G:$G,作業日報!$F:$F,$A37,作業日報!$I:$I,"○",作業日報!$A:$A,参加者名簿!AF$1)</f>
        <v>0</v>
      </c>
      <c r="AG37" s="160">
        <f>SUMIFS(作業日報!$C:$C,作業日報!$B:$B,$A37,作業日報!$E:$E,"○",作業日報!$A:$A,参加者名簿!AG$1)+SUMIFS(作業日報!$G:$G,作業日報!$F:$F,$A37,作業日報!$I:$I,"○",作業日報!$A:$A,参加者名簿!AG$1)</f>
        <v>0</v>
      </c>
      <c r="AH37" s="160">
        <f>SUMIFS(作業日報!$C:$C,作業日報!$B:$B,$A37,作業日報!$E:$E,"○",作業日報!$A:$A,参加者名簿!AH$1)+SUMIFS(作業日報!$G:$G,作業日報!$F:$F,$A37,作業日報!$I:$I,"○",作業日報!$A:$A,参加者名簿!AH$1)</f>
        <v>0</v>
      </c>
      <c r="AI37" s="160">
        <f>SUMIFS(作業日報!$C:$C,作業日報!$B:$B,$A37,作業日報!$E:$E,"○",作業日報!$A:$A,参加者名簿!AI$1)+SUMIFS(作業日報!$G:$G,作業日報!$F:$F,$A37,作業日報!$I:$I,"○",作業日報!$A:$A,参加者名簿!AI$1)</f>
        <v>0</v>
      </c>
      <c r="AJ37" s="160">
        <f>SUMIFS(作業日報!$C:$C,作業日報!$B:$B,$A37,作業日報!$E:$E,"○",作業日報!$A:$A,参加者名簿!AJ$1)+SUMIFS(作業日報!$G:$G,作業日報!$F:$F,$A37,作業日報!$I:$I,"○",作業日報!$A:$A,参加者名簿!AJ$1)</f>
        <v>0</v>
      </c>
      <c r="AK37" s="160">
        <f>SUMIFS(作業日報!$C:$C,作業日報!$B:$B,$A37,作業日報!$E:$E,"○",作業日報!$A:$A,参加者名簿!AK$1)+SUMIFS(作業日報!$G:$G,作業日報!$F:$F,$A37,作業日報!$I:$I,"○",作業日報!$A:$A,参加者名簿!AK$1)</f>
        <v>0</v>
      </c>
      <c r="AL37" s="160">
        <f>SUMIFS(作業日報!$C:$C,作業日報!$B:$B,$A37,作業日報!$E:$E,"○",作業日報!$A:$A,参加者名簿!AL$1)+SUMIFS(作業日報!$G:$G,作業日報!$F:$F,$A37,作業日報!$I:$I,"○",作業日報!$A:$A,参加者名簿!AL$1)</f>
        <v>0</v>
      </c>
      <c r="AM37" s="160">
        <f>SUMIFS(作業日報!$C:$C,作業日報!$B:$B,$A37,作業日報!$E:$E,"○",作業日報!$A:$A,参加者名簿!AM$1)+SUMIFS(作業日報!$G:$G,作業日報!$F:$F,$A37,作業日報!$I:$I,"○",作業日報!$A:$A,参加者名簿!AM$1)</f>
        <v>0</v>
      </c>
      <c r="AN37" s="160">
        <f>SUMIFS(作業日報!$C:$C,作業日報!$B:$B,$A37,作業日報!$E:$E,"○",作業日報!$A:$A,参加者名簿!AN$1)+SUMIFS(作業日報!$G:$G,作業日報!$F:$F,$A37,作業日報!$I:$I,"○",作業日報!$A:$A,参加者名簿!AN$1)</f>
        <v>0</v>
      </c>
      <c r="AO37" s="160">
        <f>SUMIFS(作業日報!$C:$C,作業日報!$B:$B,$A37,作業日報!$E:$E,"○",作業日報!$A:$A,参加者名簿!AO$1)+SUMIFS(作業日報!$G:$G,作業日報!$F:$F,$A37,作業日報!$I:$I,"○",作業日報!$A:$A,参加者名簿!AO$1)</f>
        <v>0</v>
      </c>
      <c r="AP37" s="160">
        <f>SUMIFS(作業日報!$C:$C,作業日報!$B:$B,$A37,作業日報!$E:$E,"○",作業日報!$A:$A,参加者名簿!AP$1)+SUMIFS(作業日報!$G:$G,作業日報!$F:$F,$A37,作業日報!$I:$I,"○",作業日報!$A:$A,参加者名簿!AP$1)</f>
        <v>0</v>
      </c>
      <c r="AQ37" s="160">
        <f>SUMIFS(作業日報!$C:$C,作業日報!$B:$B,$A37,作業日報!$E:$E,"○",作業日報!$A:$A,参加者名簿!AQ$1)+SUMIFS(作業日報!$G:$G,作業日報!$F:$F,$A37,作業日報!$I:$I,"○",作業日報!$A:$A,参加者名簿!AQ$1)</f>
        <v>0</v>
      </c>
      <c r="AR37" s="160">
        <f>SUMIFS(作業日報!$C:$C,作業日報!$B:$B,$A37,作業日報!$E:$E,"○",作業日報!$A:$A,参加者名簿!AR$1)+SUMIFS(作業日報!$G:$G,作業日報!$F:$F,$A37,作業日報!$I:$I,"○",作業日報!$A:$A,参加者名簿!AR$1)</f>
        <v>0</v>
      </c>
      <c r="AS37" s="160">
        <f>SUMIFS(作業日報!$C:$C,作業日報!$B:$B,$A37,作業日報!$E:$E,"○",作業日報!$A:$A,参加者名簿!AS$1)+SUMIFS(作業日報!$G:$G,作業日報!$F:$F,$A37,作業日報!$I:$I,"○",作業日報!$A:$A,参加者名簿!AS$1)</f>
        <v>0</v>
      </c>
      <c r="AT37" s="160">
        <f>SUMIFS(作業日報!$C:$C,作業日報!$B:$B,$A37,作業日報!$E:$E,"○",作業日報!$A:$A,参加者名簿!AT$1)+SUMIFS(作業日報!$G:$G,作業日報!$F:$F,$A37,作業日報!$I:$I,"○",作業日報!$A:$A,参加者名簿!AT$1)</f>
        <v>0</v>
      </c>
      <c r="AU37" s="160">
        <f>SUMIFS(作業日報!$C:$C,作業日報!$B:$B,$A37,作業日報!$E:$E,"○",作業日報!$A:$A,参加者名簿!AU$1)+SUMIFS(作業日報!$G:$G,作業日報!$F:$F,$A37,作業日報!$I:$I,"○",作業日報!$A:$A,参加者名簿!AU$1)</f>
        <v>0</v>
      </c>
      <c r="AV37" s="160">
        <f>SUMIFS(作業日報!$C:$C,作業日報!$B:$B,$A37,作業日報!$E:$E,"○",作業日報!$A:$A,参加者名簿!AV$1)+SUMIFS(作業日報!$G:$G,作業日報!$F:$F,$A37,作業日報!$I:$I,"○",作業日報!$A:$A,参加者名簿!AV$1)</f>
        <v>0</v>
      </c>
      <c r="AW37" s="160">
        <f>SUMIFS(作業日報!$C:$C,作業日報!$B:$B,$A37,作業日報!$E:$E,"○",作業日報!$A:$A,参加者名簿!AW$1)+SUMIFS(作業日報!$G:$G,作業日報!$F:$F,$A37,作業日報!$I:$I,"○",作業日報!$A:$A,参加者名簿!AW$1)</f>
        <v>0</v>
      </c>
      <c r="AX37" s="160">
        <f>SUMIFS(作業日報!$C:$C,作業日報!$B:$B,$A37,作業日報!$E:$E,"○",作業日報!$A:$A,参加者名簿!AX$1)+SUMIFS(作業日報!$G:$G,作業日報!$F:$F,$A37,作業日報!$I:$I,"○",作業日報!$A:$A,参加者名簿!AX$1)</f>
        <v>0</v>
      </c>
      <c r="AY37" s="160">
        <f>SUMIFS(作業日報!$C:$C,作業日報!$B:$B,$A37,作業日報!$E:$E,"○",作業日報!$A:$A,参加者名簿!AY$1)+SUMIFS(作業日報!$G:$G,作業日報!$F:$F,$A37,作業日報!$I:$I,"○",作業日報!$A:$A,参加者名簿!AY$1)</f>
        <v>0</v>
      </c>
      <c r="AZ37" s="160">
        <f>SUMIFS(作業日報!$C:$C,作業日報!$B:$B,$A37,作業日報!$E:$E,"○",作業日報!$A:$A,参加者名簿!AZ$1)+SUMIFS(作業日報!$G:$G,作業日報!$F:$F,$A37,作業日報!$I:$I,"○",作業日報!$A:$A,参加者名簿!AZ$1)</f>
        <v>0</v>
      </c>
      <c r="BA37" s="160">
        <f>SUMIFS(作業日報!$C:$C,作業日報!$B:$B,$A37,作業日報!$E:$E,"○",作業日報!$A:$A,参加者名簿!BA$1)+SUMIFS(作業日報!$G:$G,作業日報!$F:$F,$A37,作業日報!$I:$I,"○",作業日報!$A:$A,参加者名簿!BA$1)</f>
        <v>0</v>
      </c>
      <c r="BB37" s="160">
        <f>SUMIFS(作業日報!$C:$C,作業日報!$B:$B,$A37,作業日報!$E:$E,"○",作業日報!$A:$A,参加者名簿!BB$1)+SUMIFS(作業日報!$G:$G,作業日報!$F:$F,$A37,作業日報!$I:$I,"○",作業日報!$A:$A,参加者名簿!BB$1)</f>
        <v>0</v>
      </c>
      <c r="BC37" s="160">
        <f>SUMIFS(作業日報!$C:$C,作業日報!$B:$B,$A37,作業日報!$E:$E,"○",作業日報!$A:$A,参加者名簿!BC$1)+SUMIFS(作業日報!$G:$G,作業日報!$F:$F,$A37,作業日報!$I:$I,"○",作業日報!$A:$A,参加者名簿!BC$1)</f>
        <v>0</v>
      </c>
      <c r="BD37" s="160">
        <f>SUMIFS(作業日報!$C:$C,作業日報!$B:$B,$A37,作業日報!$E:$E,"○",作業日報!$A:$A,参加者名簿!BD$1)+SUMIFS(作業日報!$G:$G,作業日報!$F:$F,$A37,作業日報!$I:$I,"○",作業日報!$A:$A,参加者名簿!BD$1)</f>
        <v>0</v>
      </c>
      <c r="BE37" s="160">
        <f>SUMIFS(作業日報!$C:$C,作業日報!$B:$B,$A37,作業日報!$E:$E,"○",作業日報!$A:$A,参加者名簿!BE$1)+SUMIFS(作業日報!$G:$G,作業日報!$F:$F,$A37,作業日報!$I:$I,"○",作業日報!$A:$A,参加者名簿!BE$1)</f>
        <v>0</v>
      </c>
      <c r="BF37" s="160">
        <f>SUMIFS(作業日報!$C:$C,作業日報!$B:$B,$A37,作業日報!$E:$E,"○",作業日報!$A:$A,参加者名簿!BF$1)+SUMIFS(作業日報!$G:$G,作業日報!$F:$F,$A37,作業日報!$I:$I,"○",作業日報!$A:$A,参加者名簿!BF$1)</f>
        <v>0</v>
      </c>
      <c r="BG37" s="160">
        <f>SUMIFS(作業日報!$C:$C,作業日報!$B:$B,$A37,作業日報!$E:$E,"○",作業日報!$A:$A,参加者名簿!BG$1)+SUMIFS(作業日報!$G:$G,作業日報!$F:$F,$A37,作業日報!$I:$I,"○",作業日報!$A:$A,参加者名簿!BG$1)</f>
        <v>0</v>
      </c>
      <c r="BH37" s="160">
        <f>SUMIFS(作業日報!$C:$C,作業日報!$B:$B,$A37,作業日報!$E:$E,"○",作業日報!$A:$A,参加者名簿!BH$1)+SUMIFS(作業日報!$G:$G,作業日報!$F:$F,$A37,作業日報!$I:$I,"○",作業日報!$A:$A,参加者名簿!BH$1)</f>
        <v>0</v>
      </c>
      <c r="BI37" s="160">
        <f>SUMIFS(作業日報!$C:$C,作業日報!$B:$B,$A37,作業日報!$E:$E,"○",作業日報!$A:$A,参加者名簿!BI$1)+SUMIFS(作業日報!$G:$G,作業日報!$F:$F,$A37,作業日報!$I:$I,"○",作業日報!$A:$A,参加者名簿!BI$1)</f>
        <v>0</v>
      </c>
      <c r="BJ37" s="160">
        <f>SUMIFS(作業日報!$C:$C,作業日報!$B:$B,$A37,作業日報!$E:$E,"○",作業日報!$A:$A,参加者名簿!BJ$1)+SUMIFS(作業日報!$G:$G,作業日報!$F:$F,$A37,作業日報!$I:$I,"○",作業日報!$A:$A,参加者名簿!BJ$1)</f>
        <v>0</v>
      </c>
      <c r="BK37" s="160">
        <f>SUMIFS(作業日報!$C:$C,作業日報!$B:$B,$A37,作業日報!$E:$E,"○",作業日報!$A:$A,参加者名簿!BK$1)+SUMIFS(作業日報!$G:$G,作業日報!$F:$F,$A37,作業日報!$I:$I,"○",作業日報!$A:$A,参加者名簿!BK$1)</f>
        <v>0</v>
      </c>
      <c r="BL37" s="160">
        <f>SUMIFS(作業日報!$C:$C,作業日報!$B:$B,$A37,作業日報!$E:$E,"○",作業日報!$A:$A,参加者名簿!BL$1)+SUMIFS(作業日報!$G:$G,作業日報!$F:$F,$A37,作業日報!$I:$I,"○",作業日報!$A:$A,参加者名簿!BL$1)</f>
        <v>0</v>
      </c>
    </row>
    <row r="38" spans="1:64">
      <c r="A38" s="176"/>
      <c r="B38" s="177"/>
      <c r="C38" s="178"/>
      <c r="D38" s="120">
        <f t="shared" si="0"/>
        <v>0</v>
      </c>
      <c r="E38" s="159">
        <f>SUMIFS(作業日報!$C:$C,作業日報!$B:$B,$A38,作業日報!$E:$E,"○",作業日報!$A:$A,参加者名簿!E$1)+SUMIFS(作業日報!$G:$G,作業日報!$F:$F,$A38,作業日報!$I:$I,"○",作業日報!$A:$A,参加者名簿!E$1)</f>
        <v>0</v>
      </c>
      <c r="F38" s="160">
        <f>SUMIFS(作業日報!$C:$C,作業日報!$B:$B,$A38,作業日報!$E:$E,"○",作業日報!$A:$A,参加者名簿!F$1)+SUMIFS(作業日報!$G:$G,作業日報!$F:$F,$A38,作業日報!$I:$I,"○",作業日報!$A:$A,参加者名簿!F$1)</f>
        <v>0</v>
      </c>
      <c r="G38" s="160">
        <f>SUMIFS(作業日報!$C:$C,作業日報!$B:$B,$A38,作業日報!$E:$E,"○",作業日報!$A:$A,参加者名簿!G$1)+SUMIFS(作業日報!$G:$G,作業日報!$F:$F,$A38,作業日報!$I:$I,"○",作業日報!$A:$A,参加者名簿!G$1)</f>
        <v>0</v>
      </c>
      <c r="H38" s="160">
        <f>SUMIFS(作業日報!$C:$C,作業日報!$B:$B,$A38,作業日報!$E:$E,"○",作業日報!$A:$A,参加者名簿!H$1)+SUMIFS(作業日報!$G:$G,作業日報!$F:$F,$A38,作業日報!$I:$I,"○",作業日報!$A:$A,参加者名簿!H$1)</f>
        <v>0</v>
      </c>
      <c r="I38" s="160">
        <f>SUMIFS(作業日報!$C:$C,作業日報!$B:$B,$A38,作業日報!$E:$E,"○",作業日報!$A:$A,参加者名簿!I$1)+SUMIFS(作業日報!$G:$G,作業日報!$F:$F,$A38,作業日報!$I:$I,"○",作業日報!$A:$A,参加者名簿!I$1)</f>
        <v>0</v>
      </c>
      <c r="J38" s="160">
        <f>SUMIFS(作業日報!$C:$C,作業日報!$B:$B,$A38,作業日報!$E:$E,"○",作業日報!$A:$A,参加者名簿!J$1)+SUMIFS(作業日報!$G:$G,作業日報!$F:$F,$A38,作業日報!$I:$I,"○",作業日報!$A:$A,参加者名簿!J$1)</f>
        <v>0</v>
      </c>
      <c r="K38" s="160">
        <f>SUMIFS(作業日報!$C:$C,作業日報!$B:$B,$A38,作業日報!$E:$E,"○",作業日報!$A:$A,参加者名簿!K$1)+SUMIFS(作業日報!$G:$G,作業日報!$F:$F,$A38,作業日報!$I:$I,"○",作業日報!$A:$A,参加者名簿!K$1)</f>
        <v>0</v>
      </c>
      <c r="L38" s="160">
        <f>SUMIFS(作業日報!$C:$C,作業日報!$B:$B,$A38,作業日報!$E:$E,"○",作業日報!$A:$A,参加者名簿!L$1)+SUMIFS(作業日報!$G:$G,作業日報!$F:$F,$A38,作業日報!$I:$I,"○",作業日報!$A:$A,参加者名簿!L$1)</f>
        <v>0</v>
      </c>
      <c r="M38" s="160">
        <f>SUMIFS(作業日報!$C:$C,作業日報!$B:$B,$A38,作業日報!$E:$E,"○",作業日報!$A:$A,参加者名簿!M$1)+SUMIFS(作業日報!$G:$G,作業日報!$F:$F,$A38,作業日報!$I:$I,"○",作業日報!$A:$A,参加者名簿!M$1)</f>
        <v>0</v>
      </c>
      <c r="N38" s="160">
        <f>SUMIFS(作業日報!$C:$C,作業日報!$B:$B,$A38,作業日報!$E:$E,"○",作業日報!$A:$A,参加者名簿!N$1)+SUMIFS(作業日報!$G:$G,作業日報!$F:$F,$A38,作業日報!$I:$I,"○",作業日報!$A:$A,参加者名簿!N$1)</f>
        <v>0</v>
      </c>
      <c r="O38" s="160">
        <f>SUMIFS(作業日報!$C:$C,作業日報!$B:$B,$A38,作業日報!$E:$E,"○",作業日報!$A:$A,参加者名簿!O$1)+SUMIFS(作業日報!$G:$G,作業日報!$F:$F,$A38,作業日報!$I:$I,"○",作業日報!$A:$A,参加者名簿!O$1)</f>
        <v>0</v>
      </c>
      <c r="P38" s="160">
        <f>SUMIFS(作業日報!$C:$C,作業日報!$B:$B,$A38,作業日報!$E:$E,"○",作業日報!$A:$A,参加者名簿!P$1)+SUMIFS(作業日報!$G:$G,作業日報!$F:$F,$A38,作業日報!$I:$I,"○",作業日報!$A:$A,参加者名簿!P$1)</f>
        <v>0</v>
      </c>
      <c r="Q38" s="160">
        <f>SUMIFS(作業日報!$C:$C,作業日報!$B:$B,$A38,作業日報!$E:$E,"○",作業日報!$A:$A,参加者名簿!Q$1)+SUMIFS(作業日報!$G:$G,作業日報!$F:$F,$A38,作業日報!$I:$I,"○",作業日報!$A:$A,参加者名簿!Q$1)</f>
        <v>0</v>
      </c>
      <c r="R38" s="160">
        <f>SUMIFS(作業日報!$C:$C,作業日報!$B:$B,$A38,作業日報!$E:$E,"○",作業日報!$A:$A,参加者名簿!R$1)+SUMIFS(作業日報!$G:$G,作業日報!$F:$F,$A38,作業日報!$I:$I,"○",作業日報!$A:$A,参加者名簿!R$1)</f>
        <v>0</v>
      </c>
      <c r="S38" s="160">
        <f>SUMIFS(作業日報!$C:$C,作業日報!$B:$B,$A38,作業日報!$E:$E,"○",作業日報!$A:$A,参加者名簿!S$1)+SUMIFS(作業日報!$G:$G,作業日報!$F:$F,$A38,作業日報!$I:$I,"○",作業日報!$A:$A,参加者名簿!S$1)</f>
        <v>0</v>
      </c>
      <c r="T38" s="160">
        <f>SUMIFS(作業日報!$C:$C,作業日報!$B:$B,$A38,作業日報!$E:$E,"○",作業日報!$A:$A,参加者名簿!T$1)+SUMIFS(作業日報!$G:$G,作業日報!$F:$F,$A38,作業日報!$I:$I,"○",作業日報!$A:$A,参加者名簿!T$1)</f>
        <v>0</v>
      </c>
      <c r="U38" s="160">
        <f>SUMIFS(作業日報!$C:$C,作業日報!$B:$B,$A38,作業日報!$E:$E,"○",作業日報!$A:$A,参加者名簿!U$1)+SUMIFS(作業日報!$G:$G,作業日報!$F:$F,$A38,作業日報!$I:$I,"○",作業日報!$A:$A,参加者名簿!U$1)</f>
        <v>0</v>
      </c>
      <c r="V38" s="160">
        <f>SUMIFS(作業日報!$C:$C,作業日報!$B:$B,$A38,作業日報!$E:$E,"○",作業日報!$A:$A,参加者名簿!V$1)+SUMIFS(作業日報!$G:$G,作業日報!$F:$F,$A38,作業日報!$I:$I,"○",作業日報!$A:$A,参加者名簿!V$1)</f>
        <v>0</v>
      </c>
      <c r="W38" s="160">
        <f>SUMIFS(作業日報!$C:$C,作業日報!$B:$B,$A38,作業日報!$E:$E,"○",作業日報!$A:$A,参加者名簿!W$1)+SUMIFS(作業日報!$G:$G,作業日報!$F:$F,$A38,作業日報!$I:$I,"○",作業日報!$A:$A,参加者名簿!W$1)</f>
        <v>0</v>
      </c>
      <c r="X38" s="160">
        <f>SUMIFS(作業日報!$C:$C,作業日報!$B:$B,$A38,作業日報!$E:$E,"○",作業日報!$A:$A,参加者名簿!X$1)+SUMIFS(作業日報!$G:$G,作業日報!$F:$F,$A38,作業日報!$I:$I,"○",作業日報!$A:$A,参加者名簿!X$1)</f>
        <v>0</v>
      </c>
      <c r="Y38" s="160">
        <f>SUMIFS(作業日報!$C:$C,作業日報!$B:$B,$A38,作業日報!$E:$E,"○",作業日報!$A:$A,参加者名簿!Y$1)+SUMIFS(作業日報!$G:$G,作業日報!$F:$F,$A38,作業日報!$I:$I,"○",作業日報!$A:$A,参加者名簿!Y$1)</f>
        <v>0</v>
      </c>
      <c r="Z38" s="160">
        <f>SUMIFS(作業日報!$C:$C,作業日報!$B:$B,$A38,作業日報!$E:$E,"○",作業日報!$A:$A,参加者名簿!Z$1)+SUMIFS(作業日報!$G:$G,作業日報!$F:$F,$A38,作業日報!$I:$I,"○",作業日報!$A:$A,参加者名簿!Z$1)</f>
        <v>0</v>
      </c>
      <c r="AA38" s="160">
        <f>SUMIFS(作業日報!$C:$C,作業日報!$B:$B,$A38,作業日報!$E:$E,"○",作業日報!$A:$A,参加者名簿!AA$1)+SUMIFS(作業日報!$G:$G,作業日報!$F:$F,$A38,作業日報!$I:$I,"○",作業日報!$A:$A,参加者名簿!AA$1)</f>
        <v>0</v>
      </c>
      <c r="AB38" s="160">
        <f>SUMIFS(作業日報!$C:$C,作業日報!$B:$B,$A38,作業日報!$E:$E,"○",作業日報!$A:$A,参加者名簿!AB$1)+SUMIFS(作業日報!$G:$G,作業日報!$F:$F,$A38,作業日報!$I:$I,"○",作業日報!$A:$A,参加者名簿!AB$1)</f>
        <v>0</v>
      </c>
      <c r="AC38" s="160">
        <f>SUMIFS(作業日報!$C:$C,作業日報!$B:$B,$A38,作業日報!$E:$E,"○",作業日報!$A:$A,参加者名簿!AC$1)+SUMIFS(作業日報!$G:$G,作業日報!$F:$F,$A38,作業日報!$I:$I,"○",作業日報!$A:$A,参加者名簿!AC$1)</f>
        <v>0</v>
      </c>
      <c r="AD38" s="160">
        <f>SUMIFS(作業日報!$C:$C,作業日報!$B:$B,$A38,作業日報!$E:$E,"○",作業日報!$A:$A,参加者名簿!AD$1)+SUMIFS(作業日報!$G:$G,作業日報!$F:$F,$A38,作業日報!$I:$I,"○",作業日報!$A:$A,参加者名簿!AD$1)</f>
        <v>0</v>
      </c>
      <c r="AE38" s="160">
        <f>SUMIFS(作業日報!$C:$C,作業日報!$B:$B,$A38,作業日報!$E:$E,"○",作業日報!$A:$A,参加者名簿!AE$1)+SUMIFS(作業日報!$G:$G,作業日報!$F:$F,$A38,作業日報!$I:$I,"○",作業日報!$A:$A,参加者名簿!AE$1)</f>
        <v>0</v>
      </c>
      <c r="AF38" s="160">
        <f>SUMIFS(作業日報!$C:$C,作業日報!$B:$B,$A38,作業日報!$E:$E,"○",作業日報!$A:$A,参加者名簿!AF$1)+SUMIFS(作業日報!$G:$G,作業日報!$F:$F,$A38,作業日報!$I:$I,"○",作業日報!$A:$A,参加者名簿!AF$1)</f>
        <v>0</v>
      </c>
      <c r="AG38" s="160">
        <f>SUMIFS(作業日報!$C:$C,作業日報!$B:$B,$A38,作業日報!$E:$E,"○",作業日報!$A:$A,参加者名簿!AG$1)+SUMIFS(作業日報!$G:$G,作業日報!$F:$F,$A38,作業日報!$I:$I,"○",作業日報!$A:$A,参加者名簿!AG$1)</f>
        <v>0</v>
      </c>
      <c r="AH38" s="160">
        <f>SUMIFS(作業日報!$C:$C,作業日報!$B:$B,$A38,作業日報!$E:$E,"○",作業日報!$A:$A,参加者名簿!AH$1)+SUMIFS(作業日報!$G:$G,作業日報!$F:$F,$A38,作業日報!$I:$I,"○",作業日報!$A:$A,参加者名簿!AH$1)</f>
        <v>0</v>
      </c>
      <c r="AI38" s="160">
        <f>SUMIFS(作業日報!$C:$C,作業日報!$B:$B,$A38,作業日報!$E:$E,"○",作業日報!$A:$A,参加者名簿!AI$1)+SUMIFS(作業日報!$G:$G,作業日報!$F:$F,$A38,作業日報!$I:$I,"○",作業日報!$A:$A,参加者名簿!AI$1)</f>
        <v>0</v>
      </c>
      <c r="AJ38" s="160">
        <f>SUMIFS(作業日報!$C:$C,作業日報!$B:$B,$A38,作業日報!$E:$E,"○",作業日報!$A:$A,参加者名簿!AJ$1)+SUMIFS(作業日報!$G:$G,作業日報!$F:$F,$A38,作業日報!$I:$I,"○",作業日報!$A:$A,参加者名簿!AJ$1)</f>
        <v>0</v>
      </c>
      <c r="AK38" s="160">
        <f>SUMIFS(作業日報!$C:$C,作業日報!$B:$B,$A38,作業日報!$E:$E,"○",作業日報!$A:$A,参加者名簿!AK$1)+SUMIFS(作業日報!$G:$G,作業日報!$F:$F,$A38,作業日報!$I:$I,"○",作業日報!$A:$A,参加者名簿!AK$1)</f>
        <v>0</v>
      </c>
      <c r="AL38" s="160">
        <f>SUMIFS(作業日報!$C:$C,作業日報!$B:$B,$A38,作業日報!$E:$E,"○",作業日報!$A:$A,参加者名簿!AL$1)+SUMIFS(作業日報!$G:$G,作業日報!$F:$F,$A38,作業日報!$I:$I,"○",作業日報!$A:$A,参加者名簿!AL$1)</f>
        <v>0</v>
      </c>
      <c r="AM38" s="160">
        <f>SUMIFS(作業日報!$C:$C,作業日報!$B:$B,$A38,作業日報!$E:$E,"○",作業日報!$A:$A,参加者名簿!AM$1)+SUMIFS(作業日報!$G:$G,作業日報!$F:$F,$A38,作業日報!$I:$I,"○",作業日報!$A:$A,参加者名簿!AM$1)</f>
        <v>0</v>
      </c>
      <c r="AN38" s="160">
        <f>SUMIFS(作業日報!$C:$C,作業日報!$B:$B,$A38,作業日報!$E:$E,"○",作業日報!$A:$A,参加者名簿!AN$1)+SUMIFS(作業日報!$G:$G,作業日報!$F:$F,$A38,作業日報!$I:$I,"○",作業日報!$A:$A,参加者名簿!AN$1)</f>
        <v>0</v>
      </c>
      <c r="AO38" s="160">
        <f>SUMIFS(作業日報!$C:$C,作業日報!$B:$B,$A38,作業日報!$E:$E,"○",作業日報!$A:$A,参加者名簿!AO$1)+SUMIFS(作業日報!$G:$G,作業日報!$F:$F,$A38,作業日報!$I:$I,"○",作業日報!$A:$A,参加者名簿!AO$1)</f>
        <v>0</v>
      </c>
      <c r="AP38" s="160">
        <f>SUMIFS(作業日報!$C:$C,作業日報!$B:$B,$A38,作業日報!$E:$E,"○",作業日報!$A:$A,参加者名簿!AP$1)+SUMIFS(作業日報!$G:$G,作業日報!$F:$F,$A38,作業日報!$I:$I,"○",作業日報!$A:$A,参加者名簿!AP$1)</f>
        <v>0</v>
      </c>
      <c r="AQ38" s="160">
        <f>SUMIFS(作業日報!$C:$C,作業日報!$B:$B,$A38,作業日報!$E:$E,"○",作業日報!$A:$A,参加者名簿!AQ$1)+SUMIFS(作業日報!$G:$G,作業日報!$F:$F,$A38,作業日報!$I:$I,"○",作業日報!$A:$A,参加者名簿!AQ$1)</f>
        <v>0</v>
      </c>
      <c r="AR38" s="160">
        <f>SUMIFS(作業日報!$C:$C,作業日報!$B:$B,$A38,作業日報!$E:$E,"○",作業日報!$A:$A,参加者名簿!AR$1)+SUMIFS(作業日報!$G:$G,作業日報!$F:$F,$A38,作業日報!$I:$I,"○",作業日報!$A:$A,参加者名簿!AR$1)</f>
        <v>0</v>
      </c>
      <c r="AS38" s="160">
        <f>SUMIFS(作業日報!$C:$C,作業日報!$B:$B,$A38,作業日報!$E:$E,"○",作業日報!$A:$A,参加者名簿!AS$1)+SUMIFS(作業日報!$G:$G,作業日報!$F:$F,$A38,作業日報!$I:$I,"○",作業日報!$A:$A,参加者名簿!AS$1)</f>
        <v>0</v>
      </c>
      <c r="AT38" s="160">
        <f>SUMIFS(作業日報!$C:$C,作業日報!$B:$B,$A38,作業日報!$E:$E,"○",作業日報!$A:$A,参加者名簿!AT$1)+SUMIFS(作業日報!$G:$G,作業日報!$F:$F,$A38,作業日報!$I:$I,"○",作業日報!$A:$A,参加者名簿!AT$1)</f>
        <v>0</v>
      </c>
      <c r="AU38" s="160">
        <f>SUMIFS(作業日報!$C:$C,作業日報!$B:$B,$A38,作業日報!$E:$E,"○",作業日報!$A:$A,参加者名簿!AU$1)+SUMIFS(作業日報!$G:$G,作業日報!$F:$F,$A38,作業日報!$I:$I,"○",作業日報!$A:$A,参加者名簿!AU$1)</f>
        <v>0</v>
      </c>
      <c r="AV38" s="160">
        <f>SUMIFS(作業日報!$C:$C,作業日報!$B:$B,$A38,作業日報!$E:$E,"○",作業日報!$A:$A,参加者名簿!AV$1)+SUMIFS(作業日報!$G:$G,作業日報!$F:$F,$A38,作業日報!$I:$I,"○",作業日報!$A:$A,参加者名簿!AV$1)</f>
        <v>0</v>
      </c>
      <c r="AW38" s="160">
        <f>SUMIFS(作業日報!$C:$C,作業日報!$B:$B,$A38,作業日報!$E:$E,"○",作業日報!$A:$A,参加者名簿!AW$1)+SUMIFS(作業日報!$G:$G,作業日報!$F:$F,$A38,作業日報!$I:$I,"○",作業日報!$A:$A,参加者名簿!AW$1)</f>
        <v>0</v>
      </c>
      <c r="AX38" s="160">
        <f>SUMIFS(作業日報!$C:$C,作業日報!$B:$B,$A38,作業日報!$E:$E,"○",作業日報!$A:$A,参加者名簿!AX$1)+SUMIFS(作業日報!$G:$G,作業日報!$F:$F,$A38,作業日報!$I:$I,"○",作業日報!$A:$A,参加者名簿!AX$1)</f>
        <v>0</v>
      </c>
      <c r="AY38" s="160">
        <f>SUMIFS(作業日報!$C:$C,作業日報!$B:$B,$A38,作業日報!$E:$E,"○",作業日報!$A:$A,参加者名簿!AY$1)+SUMIFS(作業日報!$G:$G,作業日報!$F:$F,$A38,作業日報!$I:$I,"○",作業日報!$A:$A,参加者名簿!AY$1)</f>
        <v>0</v>
      </c>
      <c r="AZ38" s="160">
        <f>SUMIFS(作業日報!$C:$C,作業日報!$B:$B,$A38,作業日報!$E:$E,"○",作業日報!$A:$A,参加者名簿!AZ$1)+SUMIFS(作業日報!$G:$G,作業日報!$F:$F,$A38,作業日報!$I:$I,"○",作業日報!$A:$A,参加者名簿!AZ$1)</f>
        <v>0</v>
      </c>
      <c r="BA38" s="160">
        <f>SUMIFS(作業日報!$C:$C,作業日報!$B:$B,$A38,作業日報!$E:$E,"○",作業日報!$A:$A,参加者名簿!BA$1)+SUMIFS(作業日報!$G:$G,作業日報!$F:$F,$A38,作業日報!$I:$I,"○",作業日報!$A:$A,参加者名簿!BA$1)</f>
        <v>0</v>
      </c>
      <c r="BB38" s="160">
        <f>SUMIFS(作業日報!$C:$C,作業日報!$B:$B,$A38,作業日報!$E:$E,"○",作業日報!$A:$A,参加者名簿!BB$1)+SUMIFS(作業日報!$G:$G,作業日報!$F:$F,$A38,作業日報!$I:$I,"○",作業日報!$A:$A,参加者名簿!BB$1)</f>
        <v>0</v>
      </c>
      <c r="BC38" s="160">
        <f>SUMIFS(作業日報!$C:$C,作業日報!$B:$B,$A38,作業日報!$E:$E,"○",作業日報!$A:$A,参加者名簿!BC$1)+SUMIFS(作業日報!$G:$G,作業日報!$F:$F,$A38,作業日報!$I:$I,"○",作業日報!$A:$A,参加者名簿!BC$1)</f>
        <v>0</v>
      </c>
      <c r="BD38" s="160">
        <f>SUMIFS(作業日報!$C:$C,作業日報!$B:$B,$A38,作業日報!$E:$E,"○",作業日報!$A:$A,参加者名簿!BD$1)+SUMIFS(作業日報!$G:$G,作業日報!$F:$F,$A38,作業日報!$I:$I,"○",作業日報!$A:$A,参加者名簿!BD$1)</f>
        <v>0</v>
      </c>
      <c r="BE38" s="160">
        <f>SUMIFS(作業日報!$C:$C,作業日報!$B:$B,$A38,作業日報!$E:$E,"○",作業日報!$A:$A,参加者名簿!BE$1)+SUMIFS(作業日報!$G:$G,作業日報!$F:$F,$A38,作業日報!$I:$I,"○",作業日報!$A:$A,参加者名簿!BE$1)</f>
        <v>0</v>
      </c>
      <c r="BF38" s="160">
        <f>SUMIFS(作業日報!$C:$C,作業日報!$B:$B,$A38,作業日報!$E:$E,"○",作業日報!$A:$A,参加者名簿!BF$1)+SUMIFS(作業日報!$G:$G,作業日報!$F:$F,$A38,作業日報!$I:$I,"○",作業日報!$A:$A,参加者名簿!BF$1)</f>
        <v>0</v>
      </c>
      <c r="BG38" s="160">
        <f>SUMIFS(作業日報!$C:$C,作業日報!$B:$B,$A38,作業日報!$E:$E,"○",作業日報!$A:$A,参加者名簿!BG$1)+SUMIFS(作業日報!$G:$G,作業日報!$F:$F,$A38,作業日報!$I:$I,"○",作業日報!$A:$A,参加者名簿!BG$1)</f>
        <v>0</v>
      </c>
      <c r="BH38" s="160">
        <f>SUMIFS(作業日報!$C:$C,作業日報!$B:$B,$A38,作業日報!$E:$E,"○",作業日報!$A:$A,参加者名簿!BH$1)+SUMIFS(作業日報!$G:$G,作業日報!$F:$F,$A38,作業日報!$I:$I,"○",作業日報!$A:$A,参加者名簿!BH$1)</f>
        <v>0</v>
      </c>
      <c r="BI38" s="160">
        <f>SUMIFS(作業日報!$C:$C,作業日報!$B:$B,$A38,作業日報!$E:$E,"○",作業日報!$A:$A,参加者名簿!BI$1)+SUMIFS(作業日報!$G:$G,作業日報!$F:$F,$A38,作業日報!$I:$I,"○",作業日報!$A:$A,参加者名簿!BI$1)</f>
        <v>0</v>
      </c>
      <c r="BJ38" s="160">
        <f>SUMIFS(作業日報!$C:$C,作業日報!$B:$B,$A38,作業日報!$E:$E,"○",作業日報!$A:$A,参加者名簿!BJ$1)+SUMIFS(作業日報!$G:$G,作業日報!$F:$F,$A38,作業日報!$I:$I,"○",作業日報!$A:$A,参加者名簿!BJ$1)</f>
        <v>0</v>
      </c>
      <c r="BK38" s="160">
        <f>SUMIFS(作業日報!$C:$C,作業日報!$B:$B,$A38,作業日報!$E:$E,"○",作業日報!$A:$A,参加者名簿!BK$1)+SUMIFS(作業日報!$G:$G,作業日報!$F:$F,$A38,作業日報!$I:$I,"○",作業日報!$A:$A,参加者名簿!BK$1)</f>
        <v>0</v>
      </c>
      <c r="BL38" s="160">
        <f>SUMIFS(作業日報!$C:$C,作業日報!$B:$B,$A38,作業日報!$E:$E,"○",作業日報!$A:$A,参加者名簿!BL$1)+SUMIFS(作業日報!$G:$G,作業日報!$F:$F,$A38,作業日報!$I:$I,"○",作業日報!$A:$A,参加者名簿!BL$1)</f>
        <v>0</v>
      </c>
    </row>
    <row r="39" spans="1:64">
      <c r="A39" s="173"/>
      <c r="B39" s="177"/>
      <c r="C39" s="178"/>
      <c r="D39" s="120">
        <f t="shared" si="0"/>
        <v>0</v>
      </c>
      <c r="E39" s="159">
        <f>SUMIFS(作業日報!$C:$C,作業日報!$B:$B,$A39,作業日報!$E:$E,"○",作業日報!$A:$A,参加者名簿!E$1)+SUMIFS(作業日報!$G:$G,作業日報!$F:$F,$A39,作業日報!$I:$I,"○",作業日報!$A:$A,参加者名簿!E$1)</f>
        <v>0</v>
      </c>
      <c r="F39" s="160">
        <f>SUMIFS(作業日報!$C:$C,作業日報!$B:$B,$A39,作業日報!$E:$E,"○",作業日報!$A:$A,参加者名簿!F$1)+SUMIFS(作業日報!$G:$G,作業日報!$F:$F,$A39,作業日報!$I:$I,"○",作業日報!$A:$A,参加者名簿!F$1)</f>
        <v>0</v>
      </c>
      <c r="G39" s="160">
        <f>SUMIFS(作業日報!$C:$C,作業日報!$B:$B,$A39,作業日報!$E:$E,"○",作業日報!$A:$A,参加者名簿!G$1)+SUMIFS(作業日報!$G:$G,作業日報!$F:$F,$A39,作業日報!$I:$I,"○",作業日報!$A:$A,参加者名簿!G$1)</f>
        <v>0</v>
      </c>
      <c r="H39" s="160">
        <f>SUMIFS(作業日報!$C:$C,作業日報!$B:$B,$A39,作業日報!$E:$E,"○",作業日報!$A:$A,参加者名簿!H$1)+SUMIFS(作業日報!$G:$G,作業日報!$F:$F,$A39,作業日報!$I:$I,"○",作業日報!$A:$A,参加者名簿!H$1)</f>
        <v>0</v>
      </c>
      <c r="I39" s="160">
        <f>SUMIFS(作業日報!$C:$C,作業日報!$B:$B,$A39,作業日報!$E:$E,"○",作業日報!$A:$A,参加者名簿!I$1)+SUMIFS(作業日報!$G:$G,作業日報!$F:$F,$A39,作業日報!$I:$I,"○",作業日報!$A:$A,参加者名簿!I$1)</f>
        <v>0</v>
      </c>
      <c r="J39" s="160">
        <f>SUMIFS(作業日報!$C:$C,作業日報!$B:$B,$A39,作業日報!$E:$E,"○",作業日報!$A:$A,参加者名簿!J$1)+SUMIFS(作業日報!$G:$G,作業日報!$F:$F,$A39,作業日報!$I:$I,"○",作業日報!$A:$A,参加者名簿!J$1)</f>
        <v>0</v>
      </c>
      <c r="K39" s="160">
        <f>SUMIFS(作業日報!$C:$C,作業日報!$B:$B,$A39,作業日報!$E:$E,"○",作業日報!$A:$A,参加者名簿!K$1)+SUMIFS(作業日報!$G:$G,作業日報!$F:$F,$A39,作業日報!$I:$I,"○",作業日報!$A:$A,参加者名簿!K$1)</f>
        <v>0</v>
      </c>
      <c r="L39" s="160">
        <f>SUMIFS(作業日報!$C:$C,作業日報!$B:$B,$A39,作業日報!$E:$E,"○",作業日報!$A:$A,参加者名簿!L$1)+SUMIFS(作業日報!$G:$G,作業日報!$F:$F,$A39,作業日報!$I:$I,"○",作業日報!$A:$A,参加者名簿!L$1)</f>
        <v>0</v>
      </c>
      <c r="M39" s="160">
        <f>SUMIFS(作業日報!$C:$C,作業日報!$B:$B,$A39,作業日報!$E:$E,"○",作業日報!$A:$A,参加者名簿!M$1)+SUMIFS(作業日報!$G:$G,作業日報!$F:$F,$A39,作業日報!$I:$I,"○",作業日報!$A:$A,参加者名簿!M$1)</f>
        <v>0</v>
      </c>
      <c r="N39" s="160">
        <f>SUMIFS(作業日報!$C:$C,作業日報!$B:$B,$A39,作業日報!$E:$E,"○",作業日報!$A:$A,参加者名簿!N$1)+SUMIFS(作業日報!$G:$G,作業日報!$F:$F,$A39,作業日報!$I:$I,"○",作業日報!$A:$A,参加者名簿!N$1)</f>
        <v>0</v>
      </c>
      <c r="O39" s="160">
        <f>SUMIFS(作業日報!$C:$C,作業日報!$B:$B,$A39,作業日報!$E:$E,"○",作業日報!$A:$A,参加者名簿!O$1)+SUMIFS(作業日報!$G:$G,作業日報!$F:$F,$A39,作業日報!$I:$I,"○",作業日報!$A:$A,参加者名簿!O$1)</f>
        <v>0</v>
      </c>
      <c r="P39" s="160">
        <f>SUMIFS(作業日報!$C:$C,作業日報!$B:$B,$A39,作業日報!$E:$E,"○",作業日報!$A:$A,参加者名簿!P$1)+SUMIFS(作業日報!$G:$G,作業日報!$F:$F,$A39,作業日報!$I:$I,"○",作業日報!$A:$A,参加者名簿!P$1)</f>
        <v>0</v>
      </c>
      <c r="Q39" s="160">
        <f>SUMIFS(作業日報!$C:$C,作業日報!$B:$B,$A39,作業日報!$E:$E,"○",作業日報!$A:$A,参加者名簿!Q$1)+SUMIFS(作業日報!$G:$G,作業日報!$F:$F,$A39,作業日報!$I:$I,"○",作業日報!$A:$A,参加者名簿!Q$1)</f>
        <v>0</v>
      </c>
      <c r="R39" s="160">
        <f>SUMIFS(作業日報!$C:$C,作業日報!$B:$B,$A39,作業日報!$E:$E,"○",作業日報!$A:$A,参加者名簿!R$1)+SUMIFS(作業日報!$G:$G,作業日報!$F:$F,$A39,作業日報!$I:$I,"○",作業日報!$A:$A,参加者名簿!R$1)</f>
        <v>0</v>
      </c>
      <c r="S39" s="160">
        <f>SUMIFS(作業日報!$C:$C,作業日報!$B:$B,$A39,作業日報!$E:$E,"○",作業日報!$A:$A,参加者名簿!S$1)+SUMIFS(作業日報!$G:$G,作業日報!$F:$F,$A39,作業日報!$I:$I,"○",作業日報!$A:$A,参加者名簿!S$1)</f>
        <v>0</v>
      </c>
      <c r="T39" s="160">
        <f>SUMIFS(作業日報!$C:$C,作業日報!$B:$B,$A39,作業日報!$E:$E,"○",作業日報!$A:$A,参加者名簿!T$1)+SUMIFS(作業日報!$G:$G,作業日報!$F:$F,$A39,作業日報!$I:$I,"○",作業日報!$A:$A,参加者名簿!T$1)</f>
        <v>0</v>
      </c>
      <c r="U39" s="160">
        <f>SUMIFS(作業日報!$C:$C,作業日報!$B:$B,$A39,作業日報!$E:$E,"○",作業日報!$A:$A,参加者名簿!U$1)+SUMIFS(作業日報!$G:$G,作業日報!$F:$F,$A39,作業日報!$I:$I,"○",作業日報!$A:$A,参加者名簿!U$1)</f>
        <v>0</v>
      </c>
      <c r="V39" s="160">
        <f>SUMIFS(作業日報!$C:$C,作業日報!$B:$B,$A39,作業日報!$E:$E,"○",作業日報!$A:$A,参加者名簿!V$1)+SUMIFS(作業日報!$G:$G,作業日報!$F:$F,$A39,作業日報!$I:$I,"○",作業日報!$A:$A,参加者名簿!V$1)</f>
        <v>0</v>
      </c>
      <c r="W39" s="160">
        <f>SUMIFS(作業日報!$C:$C,作業日報!$B:$B,$A39,作業日報!$E:$E,"○",作業日報!$A:$A,参加者名簿!W$1)+SUMIFS(作業日報!$G:$G,作業日報!$F:$F,$A39,作業日報!$I:$I,"○",作業日報!$A:$A,参加者名簿!W$1)</f>
        <v>0</v>
      </c>
      <c r="X39" s="160">
        <f>SUMIFS(作業日報!$C:$C,作業日報!$B:$B,$A39,作業日報!$E:$E,"○",作業日報!$A:$A,参加者名簿!X$1)+SUMIFS(作業日報!$G:$G,作業日報!$F:$F,$A39,作業日報!$I:$I,"○",作業日報!$A:$A,参加者名簿!X$1)</f>
        <v>0</v>
      </c>
      <c r="Y39" s="160">
        <f>SUMIFS(作業日報!$C:$C,作業日報!$B:$B,$A39,作業日報!$E:$E,"○",作業日報!$A:$A,参加者名簿!Y$1)+SUMIFS(作業日報!$G:$G,作業日報!$F:$F,$A39,作業日報!$I:$I,"○",作業日報!$A:$A,参加者名簿!Y$1)</f>
        <v>0</v>
      </c>
      <c r="Z39" s="160">
        <f>SUMIFS(作業日報!$C:$C,作業日報!$B:$B,$A39,作業日報!$E:$E,"○",作業日報!$A:$A,参加者名簿!Z$1)+SUMIFS(作業日報!$G:$G,作業日報!$F:$F,$A39,作業日報!$I:$I,"○",作業日報!$A:$A,参加者名簿!Z$1)</f>
        <v>0</v>
      </c>
      <c r="AA39" s="160">
        <f>SUMIFS(作業日報!$C:$C,作業日報!$B:$B,$A39,作業日報!$E:$E,"○",作業日報!$A:$A,参加者名簿!AA$1)+SUMIFS(作業日報!$G:$G,作業日報!$F:$F,$A39,作業日報!$I:$I,"○",作業日報!$A:$A,参加者名簿!AA$1)</f>
        <v>0</v>
      </c>
      <c r="AB39" s="160">
        <f>SUMIFS(作業日報!$C:$C,作業日報!$B:$B,$A39,作業日報!$E:$E,"○",作業日報!$A:$A,参加者名簿!AB$1)+SUMIFS(作業日報!$G:$G,作業日報!$F:$F,$A39,作業日報!$I:$I,"○",作業日報!$A:$A,参加者名簿!AB$1)</f>
        <v>0</v>
      </c>
      <c r="AC39" s="160">
        <f>SUMIFS(作業日報!$C:$C,作業日報!$B:$B,$A39,作業日報!$E:$E,"○",作業日報!$A:$A,参加者名簿!AC$1)+SUMIFS(作業日報!$G:$G,作業日報!$F:$F,$A39,作業日報!$I:$I,"○",作業日報!$A:$A,参加者名簿!AC$1)</f>
        <v>0</v>
      </c>
      <c r="AD39" s="160">
        <f>SUMIFS(作業日報!$C:$C,作業日報!$B:$B,$A39,作業日報!$E:$E,"○",作業日報!$A:$A,参加者名簿!AD$1)+SUMIFS(作業日報!$G:$G,作業日報!$F:$F,$A39,作業日報!$I:$I,"○",作業日報!$A:$A,参加者名簿!AD$1)</f>
        <v>0</v>
      </c>
      <c r="AE39" s="160">
        <f>SUMIFS(作業日報!$C:$C,作業日報!$B:$B,$A39,作業日報!$E:$E,"○",作業日報!$A:$A,参加者名簿!AE$1)+SUMIFS(作業日報!$G:$G,作業日報!$F:$F,$A39,作業日報!$I:$I,"○",作業日報!$A:$A,参加者名簿!AE$1)</f>
        <v>0</v>
      </c>
      <c r="AF39" s="160">
        <f>SUMIFS(作業日報!$C:$C,作業日報!$B:$B,$A39,作業日報!$E:$E,"○",作業日報!$A:$A,参加者名簿!AF$1)+SUMIFS(作業日報!$G:$G,作業日報!$F:$F,$A39,作業日報!$I:$I,"○",作業日報!$A:$A,参加者名簿!AF$1)</f>
        <v>0</v>
      </c>
      <c r="AG39" s="160">
        <f>SUMIFS(作業日報!$C:$C,作業日報!$B:$B,$A39,作業日報!$E:$E,"○",作業日報!$A:$A,参加者名簿!AG$1)+SUMIFS(作業日報!$G:$G,作業日報!$F:$F,$A39,作業日報!$I:$I,"○",作業日報!$A:$A,参加者名簿!AG$1)</f>
        <v>0</v>
      </c>
      <c r="AH39" s="160">
        <f>SUMIFS(作業日報!$C:$C,作業日報!$B:$B,$A39,作業日報!$E:$E,"○",作業日報!$A:$A,参加者名簿!AH$1)+SUMIFS(作業日報!$G:$G,作業日報!$F:$F,$A39,作業日報!$I:$I,"○",作業日報!$A:$A,参加者名簿!AH$1)</f>
        <v>0</v>
      </c>
      <c r="AI39" s="160">
        <f>SUMIFS(作業日報!$C:$C,作業日報!$B:$B,$A39,作業日報!$E:$E,"○",作業日報!$A:$A,参加者名簿!AI$1)+SUMIFS(作業日報!$G:$G,作業日報!$F:$F,$A39,作業日報!$I:$I,"○",作業日報!$A:$A,参加者名簿!AI$1)</f>
        <v>0</v>
      </c>
      <c r="AJ39" s="160">
        <f>SUMIFS(作業日報!$C:$C,作業日報!$B:$B,$A39,作業日報!$E:$E,"○",作業日報!$A:$A,参加者名簿!AJ$1)+SUMIFS(作業日報!$G:$G,作業日報!$F:$F,$A39,作業日報!$I:$I,"○",作業日報!$A:$A,参加者名簿!AJ$1)</f>
        <v>0</v>
      </c>
      <c r="AK39" s="160">
        <f>SUMIFS(作業日報!$C:$C,作業日報!$B:$B,$A39,作業日報!$E:$E,"○",作業日報!$A:$A,参加者名簿!AK$1)+SUMIFS(作業日報!$G:$G,作業日報!$F:$F,$A39,作業日報!$I:$I,"○",作業日報!$A:$A,参加者名簿!AK$1)</f>
        <v>0</v>
      </c>
      <c r="AL39" s="160">
        <f>SUMIFS(作業日報!$C:$C,作業日報!$B:$B,$A39,作業日報!$E:$E,"○",作業日報!$A:$A,参加者名簿!AL$1)+SUMIFS(作業日報!$G:$G,作業日報!$F:$F,$A39,作業日報!$I:$I,"○",作業日報!$A:$A,参加者名簿!AL$1)</f>
        <v>0</v>
      </c>
      <c r="AM39" s="160">
        <f>SUMIFS(作業日報!$C:$C,作業日報!$B:$B,$A39,作業日報!$E:$E,"○",作業日報!$A:$A,参加者名簿!AM$1)+SUMIFS(作業日報!$G:$G,作業日報!$F:$F,$A39,作業日報!$I:$I,"○",作業日報!$A:$A,参加者名簿!AM$1)</f>
        <v>0</v>
      </c>
      <c r="AN39" s="160">
        <f>SUMIFS(作業日報!$C:$C,作業日報!$B:$B,$A39,作業日報!$E:$E,"○",作業日報!$A:$A,参加者名簿!AN$1)+SUMIFS(作業日報!$G:$G,作業日報!$F:$F,$A39,作業日報!$I:$I,"○",作業日報!$A:$A,参加者名簿!AN$1)</f>
        <v>0</v>
      </c>
      <c r="AO39" s="160">
        <f>SUMIFS(作業日報!$C:$C,作業日報!$B:$B,$A39,作業日報!$E:$E,"○",作業日報!$A:$A,参加者名簿!AO$1)+SUMIFS(作業日報!$G:$G,作業日報!$F:$F,$A39,作業日報!$I:$I,"○",作業日報!$A:$A,参加者名簿!AO$1)</f>
        <v>0</v>
      </c>
      <c r="AP39" s="160">
        <f>SUMIFS(作業日報!$C:$C,作業日報!$B:$B,$A39,作業日報!$E:$E,"○",作業日報!$A:$A,参加者名簿!AP$1)+SUMIFS(作業日報!$G:$G,作業日報!$F:$F,$A39,作業日報!$I:$I,"○",作業日報!$A:$A,参加者名簿!AP$1)</f>
        <v>0</v>
      </c>
      <c r="AQ39" s="160">
        <f>SUMIFS(作業日報!$C:$C,作業日報!$B:$B,$A39,作業日報!$E:$E,"○",作業日報!$A:$A,参加者名簿!AQ$1)+SUMIFS(作業日報!$G:$G,作業日報!$F:$F,$A39,作業日報!$I:$I,"○",作業日報!$A:$A,参加者名簿!AQ$1)</f>
        <v>0</v>
      </c>
      <c r="AR39" s="160">
        <f>SUMIFS(作業日報!$C:$C,作業日報!$B:$B,$A39,作業日報!$E:$E,"○",作業日報!$A:$A,参加者名簿!AR$1)+SUMIFS(作業日報!$G:$G,作業日報!$F:$F,$A39,作業日報!$I:$I,"○",作業日報!$A:$A,参加者名簿!AR$1)</f>
        <v>0</v>
      </c>
      <c r="AS39" s="160">
        <f>SUMIFS(作業日報!$C:$C,作業日報!$B:$B,$A39,作業日報!$E:$E,"○",作業日報!$A:$A,参加者名簿!AS$1)+SUMIFS(作業日報!$G:$G,作業日報!$F:$F,$A39,作業日報!$I:$I,"○",作業日報!$A:$A,参加者名簿!AS$1)</f>
        <v>0</v>
      </c>
      <c r="AT39" s="160">
        <f>SUMIFS(作業日報!$C:$C,作業日報!$B:$B,$A39,作業日報!$E:$E,"○",作業日報!$A:$A,参加者名簿!AT$1)+SUMIFS(作業日報!$G:$G,作業日報!$F:$F,$A39,作業日報!$I:$I,"○",作業日報!$A:$A,参加者名簿!AT$1)</f>
        <v>0</v>
      </c>
      <c r="AU39" s="160">
        <f>SUMIFS(作業日報!$C:$C,作業日報!$B:$B,$A39,作業日報!$E:$E,"○",作業日報!$A:$A,参加者名簿!AU$1)+SUMIFS(作業日報!$G:$G,作業日報!$F:$F,$A39,作業日報!$I:$I,"○",作業日報!$A:$A,参加者名簿!AU$1)</f>
        <v>0</v>
      </c>
      <c r="AV39" s="160">
        <f>SUMIFS(作業日報!$C:$C,作業日報!$B:$B,$A39,作業日報!$E:$E,"○",作業日報!$A:$A,参加者名簿!AV$1)+SUMIFS(作業日報!$G:$G,作業日報!$F:$F,$A39,作業日報!$I:$I,"○",作業日報!$A:$A,参加者名簿!AV$1)</f>
        <v>0</v>
      </c>
      <c r="AW39" s="160">
        <f>SUMIFS(作業日報!$C:$C,作業日報!$B:$B,$A39,作業日報!$E:$E,"○",作業日報!$A:$A,参加者名簿!AW$1)+SUMIFS(作業日報!$G:$G,作業日報!$F:$F,$A39,作業日報!$I:$I,"○",作業日報!$A:$A,参加者名簿!AW$1)</f>
        <v>0</v>
      </c>
      <c r="AX39" s="160">
        <f>SUMIFS(作業日報!$C:$C,作業日報!$B:$B,$A39,作業日報!$E:$E,"○",作業日報!$A:$A,参加者名簿!AX$1)+SUMIFS(作業日報!$G:$G,作業日報!$F:$F,$A39,作業日報!$I:$I,"○",作業日報!$A:$A,参加者名簿!AX$1)</f>
        <v>0</v>
      </c>
      <c r="AY39" s="160">
        <f>SUMIFS(作業日報!$C:$C,作業日報!$B:$B,$A39,作業日報!$E:$E,"○",作業日報!$A:$A,参加者名簿!AY$1)+SUMIFS(作業日報!$G:$G,作業日報!$F:$F,$A39,作業日報!$I:$I,"○",作業日報!$A:$A,参加者名簿!AY$1)</f>
        <v>0</v>
      </c>
      <c r="AZ39" s="160">
        <f>SUMIFS(作業日報!$C:$C,作業日報!$B:$B,$A39,作業日報!$E:$E,"○",作業日報!$A:$A,参加者名簿!AZ$1)+SUMIFS(作業日報!$G:$G,作業日報!$F:$F,$A39,作業日報!$I:$I,"○",作業日報!$A:$A,参加者名簿!AZ$1)</f>
        <v>0</v>
      </c>
      <c r="BA39" s="160">
        <f>SUMIFS(作業日報!$C:$C,作業日報!$B:$B,$A39,作業日報!$E:$E,"○",作業日報!$A:$A,参加者名簿!BA$1)+SUMIFS(作業日報!$G:$G,作業日報!$F:$F,$A39,作業日報!$I:$I,"○",作業日報!$A:$A,参加者名簿!BA$1)</f>
        <v>0</v>
      </c>
      <c r="BB39" s="160">
        <f>SUMIFS(作業日報!$C:$C,作業日報!$B:$B,$A39,作業日報!$E:$E,"○",作業日報!$A:$A,参加者名簿!BB$1)+SUMIFS(作業日報!$G:$G,作業日報!$F:$F,$A39,作業日報!$I:$I,"○",作業日報!$A:$A,参加者名簿!BB$1)</f>
        <v>0</v>
      </c>
      <c r="BC39" s="160">
        <f>SUMIFS(作業日報!$C:$C,作業日報!$B:$B,$A39,作業日報!$E:$E,"○",作業日報!$A:$A,参加者名簿!BC$1)+SUMIFS(作業日報!$G:$G,作業日報!$F:$F,$A39,作業日報!$I:$I,"○",作業日報!$A:$A,参加者名簿!BC$1)</f>
        <v>0</v>
      </c>
      <c r="BD39" s="160">
        <f>SUMIFS(作業日報!$C:$C,作業日報!$B:$B,$A39,作業日報!$E:$E,"○",作業日報!$A:$A,参加者名簿!BD$1)+SUMIFS(作業日報!$G:$G,作業日報!$F:$F,$A39,作業日報!$I:$I,"○",作業日報!$A:$A,参加者名簿!BD$1)</f>
        <v>0</v>
      </c>
      <c r="BE39" s="160">
        <f>SUMIFS(作業日報!$C:$C,作業日報!$B:$B,$A39,作業日報!$E:$E,"○",作業日報!$A:$A,参加者名簿!BE$1)+SUMIFS(作業日報!$G:$G,作業日報!$F:$F,$A39,作業日報!$I:$I,"○",作業日報!$A:$A,参加者名簿!BE$1)</f>
        <v>0</v>
      </c>
      <c r="BF39" s="160">
        <f>SUMIFS(作業日報!$C:$C,作業日報!$B:$B,$A39,作業日報!$E:$E,"○",作業日報!$A:$A,参加者名簿!BF$1)+SUMIFS(作業日報!$G:$G,作業日報!$F:$F,$A39,作業日報!$I:$I,"○",作業日報!$A:$A,参加者名簿!BF$1)</f>
        <v>0</v>
      </c>
      <c r="BG39" s="160">
        <f>SUMIFS(作業日報!$C:$C,作業日報!$B:$B,$A39,作業日報!$E:$E,"○",作業日報!$A:$A,参加者名簿!BG$1)+SUMIFS(作業日報!$G:$G,作業日報!$F:$F,$A39,作業日報!$I:$I,"○",作業日報!$A:$A,参加者名簿!BG$1)</f>
        <v>0</v>
      </c>
      <c r="BH39" s="160">
        <f>SUMIFS(作業日報!$C:$C,作業日報!$B:$B,$A39,作業日報!$E:$E,"○",作業日報!$A:$A,参加者名簿!BH$1)+SUMIFS(作業日報!$G:$G,作業日報!$F:$F,$A39,作業日報!$I:$I,"○",作業日報!$A:$A,参加者名簿!BH$1)</f>
        <v>0</v>
      </c>
      <c r="BI39" s="160">
        <f>SUMIFS(作業日報!$C:$C,作業日報!$B:$B,$A39,作業日報!$E:$E,"○",作業日報!$A:$A,参加者名簿!BI$1)+SUMIFS(作業日報!$G:$G,作業日報!$F:$F,$A39,作業日報!$I:$I,"○",作業日報!$A:$A,参加者名簿!BI$1)</f>
        <v>0</v>
      </c>
      <c r="BJ39" s="160">
        <f>SUMIFS(作業日報!$C:$C,作業日報!$B:$B,$A39,作業日報!$E:$E,"○",作業日報!$A:$A,参加者名簿!BJ$1)+SUMIFS(作業日報!$G:$G,作業日報!$F:$F,$A39,作業日報!$I:$I,"○",作業日報!$A:$A,参加者名簿!BJ$1)</f>
        <v>0</v>
      </c>
      <c r="BK39" s="160">
        <f>SUMIFS(作業日報!$C:$C,作業日報!$B:$B,$A39,作業日報!$E:$E,"○",作業日報!$A:$A,参加者名簿!BK$1)+SUMIFS(作業日報!$G:$G,作業日報!$F:$F,$A39,作業日報!$I:$I,"○",作業日報!$A:$A,参加者名簿!BK$1)</f>
        <v>0</v>
      </c>
      <c r="BL39" s="160">
        <f>SUMIFS(作業日報!$C:$C,作業日報!$B:$B,$A39,作業日報!$E:$E,"○",作業日報!$A:$A,参加者名簿!BL$1)+SUMIFS(作業日報!$G:$G,作業日報!$F:$F,$A39,作業日報!$I:$I,"○",作業日報!$A:$A,参加者名簿!BL$1)</f>
        <v>0</v>
      </c>
    </row>
    <row r="40" spans="1:64">
      <c r="A40" s="176"/>
      <c r="B40" s="177"/>
      <c r="C40" s="178"/>
      <c r="D40" s="120">
        <f t="shared" si="0"/>
        <v>0</v>
      </c>
      <c r="E40" s="159">
        <f>SUMIFS(作業日報!$C:$C,作業日報!$B:$B,$A40,作業日報!$E:$E,"○",作業日報!$A:$A,参加者名簿!E$1)+SUMIFS(作業日報!$G:$G,作業日報!$F:$F,$A40,作業日報!$I:$I,"○",作業日報!$A:$A,参加者名簿!E$1)</f>
        <v>0</v>
      </c>
      <c r="F40" s="160">
        <f>SUMIFS(作業日報!$C:$C,作業日報!$B:$B,$A40,作業日報!$E:$E,"○",作業日報!$A:$A,参加者名簿!F$1)+SUMIFS(作業日報!$G:$G,作業日報!$F:$F,$A40,作業日報!$I:$I,"○",作業日報!$A:$A,参加者名簿!F$1)</f>
        <v>0</v>
      </c>
      <c r="G40" s="160">
        <f>SUMIFS(作業日報!$C:$C,作業日報!$B:$B,$A40,作業日報!$E:$E,"○",作業日報!$A:$A,参加者名簿!G$1)+SUMIFS(作業日報!$G:$G,作業日報!$F:$F,$A40,作業日報!$I:$I,"○",作業日報!$A:$A,参加者名簿!G$1)</f>
        <v>0</v>
      </c>
      <c r="H40" s="160">
        <f>SUMIFS(作業日報!$C:$C,作業日報!$B:$B,$A40,作業日報!$E:$E,"○",作業日報!$A:$A,参加者名簿!H$1)+SUMIFS(作業日報!$G:$G,作業日報!$F:$F,$A40,作業日報!$I:$I,"○",作業日報!$A:$A,参加者名簿!H$1)</f>
        <v>0</v>
      </c>
      <c r="I40" s="160">
        <f>SUMIFS(作業日報!$C:$C,作業日報!$B:$B,$A40,作業日報!$E:$E,"○",作業日報!$A:$A,参加者名簿!I$1)+SUMIFS(作業日報!$G:$G,作業日報!$F:$F,$A40,作業日報!$I:$I,"○",作業日報!$A:$A,参加者名簿!I$1)</f>
        <v>0</v>
      </c>
      <c r="J40" s="160">
        <f>SUMIFS(作業日報!$C:$C,作業日報!$B:$B,$A40,作業日報!$E:$E,"○",作業日報!$A:$A,参加者名簿!J$1)+SUMIFS(作業日報!$G:$G,作業日報!$F:$F,$A40,作業日報!$I:$I,"○",作業日報!$A:$A,参加者名簿!J$1)</f>
        <v>0</v>
      </c>
      <c r="K40" s="160">
        <f>SUMIFS(作業日報!$C:$C,作業日報!$B:$B,$A40,作業日報!$E:$E,"○",作業日報!$A:$A,参加者名簿!K$1)+SUMIFS(作業日報!$G:$G,作業日報!$F:$F,$A40,作業日報!$I:$I,"○",作業日報!$A:$A,参加者名簿!K$1)</f>
        <v>0</v>
      </c>
      <c r="L40" s="160">
        <f>SUMIFS(作業日報!$C:$C,作業日報!$B:$B,$A40,作業日報!$E:$E,"○",作業日報!$A:$A,参加者名簿!L$1)+SUMIFS(作業日報!$G:$G,作業日報!$F:$F,$A40,作業日報!$I:$I,"○",作業日報!$A:$A,参加者名簿!L$1)</f>
        <v>0</v>
      </c>
      <c r="M40" s="160">
        <f>SUMIFS(作業日報!$C:$C,作業日報!$B:$B,$A40,作業日報!$E:$E,"○",作業日報!$A:$A,参加者名簿!M$1)+SUMIFS(作業日報!$G:$G,作業日報!$F:$F,$A40,作業日報!$I:$I,"○",作業日報!$A:$A,参加者名簿!M$1)</f>
        <v>0</v>
      </c>
      <c r="N40" s="160">
        <f>SUMIFS(作業日報!$C:$C,作業日報!$B:$B,$A40,作業日報!$E:$E,"○",作業日報!$A:$A,参加者名簿!N$1)+SUMIFS(作業日報!$G:$G,作業日報!$F:$F,$A40,作業日報!$I:$I,"○",作業日報!$A:$A,参加者名簿!N$1)</f>
        <v>0</v>
      </c>
      <c r="O40" s="160">
        <f>SUMIFS(作業日報!$C:$C,作業日報!$B:$B,$A40,作業日報!$E:$E,"○",作業日報!$A:$A,参加者名簿!O$1)+SUMIFS(作業日報!$G:$G,作業日報!$F:$F,$A40,作業日報!$I:$I,"○",作業日報!$A:$A,参加者名簿!O$1)</f>
        <v>0</v>
      </c>
      <c r="P40" s="160">
        <f>SUMIFS(作業日報!$C:$C,作業日報!$B:$B,$A40,作業日報!$E:$E,"○",作業日報!$A:$A,参加者名簿!P$1)+SUMIFS(作業日報!$G:$G,作業日報!$F:$F,$A40,作業日報!$I:$I,"○",作業日報!$A:$A,参加者名簿!P$1)</f>
        <v>0</v>
      </c>
      <c r="Q40" s="160">
        <f>SUMIFS(作業日報!$C:$C,作業日報!$B:$B,$A40,作業日報!$E:$E,"○",作業日報!$A:$A,参加者名簿!Q$1)+SUMIFS(作業日報!$G:$G,作業日報!$F:$F,$A40,作業日報!$I:$I,"○",作業日報!$A:$A,参加者名簿!Q$1)</f>
        <v>0</v>
      </c>
      <c r="R40" s="160">
        <f>SUMIFS(作業日報!$C:$C,作業日報!$B:$B,$A40,作業日報!$E:$E,"○",作業日報!$A:$A,参加者名簿!R$1)+SUMIFS(作業日報!$G:$G,作業日報!$F:$F,$A40,作業日報!$I:$I,"○",作業日報!$A:$A,参加者名簿!R$1)</f>
        <v>0</v>
      </c>
      <c r="S40" s="160">
        <f>SUMIFS(作業日報!$C:$C,作業日報!$B:$B,$A40,作業日報!$E:$E,"○",作業日報!$A:$A,参加者名簿!S$1)+SUMIFS(作業日報!$G:$G,作業日報!$F:$F,$A40,作業日報!$I:$I,"○",作業日報!$A:$A,参加者名簿!S$1)</f>
        <v>0</v>
      </c>
      <c r="T40" s="160">
        <f>SUMIFS(作業日報!$C:$C,作業日報!$B:$B,$A40,作業日報!$E:$E,"○",作業日報!$A:$A,参加者名簿!T$1)+SUMIFS(作業日報!$G:$G,作業日報!$F:$F,$A40,作業日報!$I:$I,"○",作業日報!$A:$A,参加者名簿!T$1)</f>
        <v>0</v>
      </c>
      <c r="U40" s="160">
        <f>SUMIFS(作業日報!$C:$C,作業日報!$B:$B,$A40,作業日報!$E:$E,"○",作業日報!$A:$A,参加者名簿!U$1)+SUMIFS(作業日報!$G:$G,作業日報!$F:$F,$A40,作業日報!$I:$I,"○",作業日報!$A:$A,参加者名簿!U$1)</f>
        <v>0</v>
      </c>
      <c r="V40" s="160">
        <f>SUMIFS(作業日報!$C:$C,作業日報!$B:$B,$A40,作業日報!$E:$E,"○",作業日報!$A:$A,参加者名簿!V$1)+SUMIFS(作業日報!$G:$G,作業日報!$F:$F,$A40,作業日報!$I:$I,"○",作業日報!$A:$A,参加者名簿!V$1)</f>
        <v>0</v>
      </c>
      <c r="W40" s="160">
        <f>SUMIFS(作業日報!$C:$C,作業日報!$B:$B,$A40,作業日報!$E:$E,"○",作業日報!$A:$A,参加者名簿!W$1)+SUMIFS(作業日報!$G:$G,作業日報!$F:$F,$A40,作業日報!$I:$I,"○",作業日報!$A:$A,参加者名簿!W$1)</f>
        <v>0</v>
      </c>
      <c r="X40" s="160">
        <f>SUMIFS(作業日報!$C:$C,作業日報!$B:$B,$A40,作業日報!$E:$E,"○",作業日報!$A:$A,参加者名簿!X$1)+SUMIFS(作業日報!$G:$G,作業日報!$F:$F,$A40,作業日報!$I:$I,"○",作業日報!$A:$A,参加者名簿!X$1)</f>
        <v>0</v>
      </c>
      <c r="Y40" s="160">
        <f>SUMIFS(作業日報!$C:$C,作業日報!$B:$B,$A40,作業日報!$E:$E,"○",作業日報!$A:$A,参加者名簿!Y$1)+SUMIFS(作業日報!$G:$G,作業日報!$F:$F,$A40,作業日報!$I:$I,"○",作業日報!$A:$A,参加者名簿!Y$1)</f>
        <v>0</v>
      </c>
      <c r="Z40" s="160">
        <f>SUMIFS(作業日報!$C:$C,作業日報!$B:$B,$A40,作業日報!$E:$E,"○",作業日報!$A:$A,参加者名簿!Z$1)+SUMIFS(作業日報!$G:$G,作業日報!$F:$F,$A40,作業日報!$I:$I,"○",作業日報!$A:$A,参加者名簿!Z$1)</f>
        <v>0</v>
      </c>
      <c r="AA40" s="160">
        <f>SUMIFS(作業日報!$C:$C,作業日報!$B:$B,$A40,作業日報!$E:$E,"○",作業日報!$A:$A,参加者名簿!AA$1)+SUMIFS(作業日報!$G:$G,作業日報!$F:$F,$A40,作業日報!$I:$I,"○",作業日報!$A:$A,参加者名簿!AA$1)</f>
        <v>0</v>
      </c>
      <c r="AB40" s="160">
        <f>SUMIFS(作業日報!$C:$C,作業日報!$B:$B,$A40,作業日報!$E:$E,"○",作業日報!$A:$A,参加者名簿!AB$1)+SUMIFS(作業日報!$G:$G,作業日報!$F:$F,$A40,作業日報!$I:$I,"○",作業日報!$A:$A,参加者名簿!AB$1)</f>
        <v>0</v>
      </c>
      <c r="AC40" s="160">
        <f>SUMIFS(作業日報!$C:$C,作業日報!$B:$B,$A40,作業日報!$E:$E,"○",作業日報!$A:$A,参加者名簿!AC$1)+SUMIFS(作業日報!$G:$G,作業日報!$F:$F,$A40,作業日報!$I:$I,"○",作業日報!$A:$A,参加者名簿!AC$1)</f>
        <v>0</v>
      </c>
      <c r="AD40" s="160">
        <f>SUMIFS(作業日報!$C:$C,作業日報!$B:$B,$A40,作業日報!$E:$E,"○",作業日報!$A:$A,参加者名簿!AD$1)+SUMIFS(作業日報!$G:$G,作業日報!$F:$F,$A40,作業日報!$I:$I,"○",作業日報!$A:$A,参加者名簿!AD$1)</f>
        <v>0</v>
      </c>
      <c r="AE40" s="160">
        <f>SUMIFS(作業日報!$C:$C,作業日報!$B:$B,$A40,作業日報!$E:$E,"○",作業日報!$A:$A,参加者名簿!AE$1)+SUMIFS(作業日報!$G:$G,作業日報!$F:$F,$A40,作業日報!$I:$I,"○",作業日報!$A:$A,参加者名簿!AE$1)</f>
        <v>0</v>
      </c>
      <c r="AF40" s="160">
        <f>SUMIFS(作業日報!$C:$C,作業日報!$B:$B,$A40,作業日報!$E:$E,"○",作業日報!$A:$A,参加者名簿!AF$1)+SUMIFS(作業日報!$G:$G,作業日報!$F:$F,$A40,作業日報!$I:$I,"○",作業日報!$A:$A,参加者名簿!AF$1)</f>
        <v>0</v>
      </c>
      <c r="AG40" s="160">
        <f>SUMIFS(作業日報!$C:$C,作業日報!$B:$B,$A40,作業日報!$E:$E,"○",作業日報!$A:$A,参加者名簿!AG$1)+SUMIFS(作業日報!$G:$G,作業日報!$F:$F,$A40,作業日報!$I:$I,"○",作業日報!$A:$A,参加者名簿!AG$1)</f>
        <v>0</v>
      </c>
      <c r="AH40" s="160">
        <f>SUMIFS(作業日報!$C:$C,作業日報!$B:$B,$A40,作業日報!$E:$E,"○",作業日報!$A:$A,参加者名簿!AH$1)+SUMIFS(作業日報!$G:$G,作業日報!$F:$F,$A40,作業日報!$I:$I,"○",作業日報!$A:$A,参加者名簿!AH$1)</f>
        <v>0</v>
      </c>
      <c r="AI40" s="160">
        <f>SUMIFS(作業日報!$C:$C,作業日報!$B:$B,$A40,作業日報!$E:$E,"○",作業日報!$A:$A,参加者名簿!AI$1)+SUMIFS(作業日報!$G:$G,作業日報!$F:$F,$A40,作業日報!$I:$I,"○",作業日報!$A:$A,参加者名簿!AI$1)</f>
        <v>0</v>
      </c>
      <c r="AJ40" s="160">
        <f>SUMIFS(作業日報!$C:$C,作業日報!$B:$B,$A40,作業日報!$E:$E,"○",作業日報!$A:$A,参加者名簿!AJ$1)+SUMIFS(作業日報!$G:$G,作業日報!$F:$F,$A40,作業日報!$I:$I,"○",作業日報!$A:$A,参加者名簿!AJ$1)</f>
        <v>0</v>
      </c>
      <c r="AK40" s="160">
        <f>SUMIFS(作業日報!$C:$C,作業日報!$B:$B,$A40,作業日報!$E:$E,"○",作業日報!$A:$A,参加者名簿!AK$1)+SUMIFS(作業日報!$G:$G,作業日報!$F:$F,$A40,作業日報!$I:$I,"○",作業日報!$A:$A,参加者名簿!AK$1)</f>
        <v>0</v>
      </c>
      <c r="AL40" s="160">
        <f>SUMIFS(作業日報!$C:$C,作業日報!$B:$B,$A40,作業日報!$E:$E,"○",作業日報!$A:$A,参加者名簿!AL$1)+SUMIFS(作業日報!$G:$G,作業日報!$F:$F,$A40,作業日報!$I:$I,"○",作業日報!$A:$A,参加者名簿!AL$1)</f>
        <v>0</v>
      </c>
      <c r="AM40" s="160">
        <f>SUMIFS(作業日報!$C:$C,作業日報!$B:$B,$A40,作業日報!$E:$E,"○",作業日報!$A:$A,参加者名簿!AM$1)+SUMIFS(作業日報!$G:$G,作業日報!$F:$F,$A40,作業日報!$I:$I,"○",作業日報!$A:$A,参加者名簿!AM$1)</f>
        <v>0</v>
      </c>
      <c r="AN40" s="160">
        <f>SUMIFS(作業日報!$C:$C,作業日報!$B:$B,$A40,作業日報!$E:$E,"○",作業日報!$A:$A,参加者名簿!AN$1)+SUMIFS(作業日報!$G:$G,作業日報!$F:$F,$A40,作業日報!$I:$I,"○",作業日報!$A:$A,参加者名簿!AN$1)</f>
        <v>0</v>
      </c>
      <c r="AO40" s="160">
        <f>SUMIFS(作業日報!$C:$C,作業日報!$B:$B,$A40,作業日報!$E:$E,"○",作業日報!$A:$A,参加者名簿!AO$1)+SUMIFS(作業日報!$G:$G,作業日報!$F:$F,$A40,作業日報!$I:$I,"○",作業日報!$A:$A,参加者名簿!AO$1)</f>
        <v>0</v>
      </c>
      <c r="AP40" s="160">
        <f>SUMIFS(作業日報!$C:$C,作業日報!$B:$B,$A40,作業日報!$E:$E,"○",作業日報!$A:$A,参加者名簿!AP$1)+SUMIFS(作業日報!$G:$G,作業日報!$F:$F,$A40,作業日報!$I:$I,"○",作業日報!$A:$A,参加者名簿!AP$1)</f>
        <v>0</v>
      </c>
      <c r="AQ40" s="160">
        <f>SUMIFS(作業日報!$C:$C,作業日報!$B:$B,$A40,作業日報!$E:$E,"○",作業日報!$A:$A,参加者名簿!AQ$1)+SUMIFS(作業日報!$G:$G,作業日報!$F:$F,$A40,作業日報!$I:$I,"○",作業日報!$A:$A,参加者名簿!AQ$1)</f>
        <v>0</v>
      </c>
      <c r="AR40" s="160">
        <f>SUMIFS(作業日報!$C:$C,作業日報!$B:$B,$A40,作業日報!$E:$E,"○",作業日報!$A:$A,参加者名簿!AR$1)+SUMIFS(作業日報!$G:$G,作業日報!$F:$F,$A40,作業日報!$I:$I,"○",作業日報!$A:$A,参加者名簿!AR$1)</f>
        <v>0</v>
      </c>
      <c r="AS40" s="160">
        <f>SUMIFS(作業日報!$C:$C,作業日報!$B:$B,$A40,作業日報!$E:$E,"○",作業日報!$A:$A,参加者名簿!AS$1)+SUMIFS(作業日報!$G:$G,作業日報!$F:$F,$A40,作業日報!$I:$I,"○",作業日報!$A:$A,参加者名簿!AS$1)</f>
        <v>0</v>
      </c>
      <c r="AT40" s="160">
        <f>SUMIFS(作業日報!$C:$C,作業日報!$B:$B,$A40,作業日報!$E:$E,"○",作業日報!$A:$A,参加者名簿!AT$1)+SUMIFS(作業日報!$G:$G,作業日報!$F:$F,$A40,作業日報!$I:$I,"○",作業日報!$A:$A,参加者名簿!AT$1)</f>
        <v>0</v>
      </c>
      <c r="AU40" s="160">
        <f>SUMIFS(作業日報!$C:$C,作業日報!$B:$B,$A40,作業日報!$E:$E,"○",作業日報!$A:$A,参加者名簿!AU$1)+SUMIFS(作業日報!$G:$G,作業日報!$F:$F,$A40,作業日報!$I:$I,"○",作業日報!$A:$A,参加者名簿!AU$1)</f>
        <v>0</v>
      </c>
      <c r="AV40" s="160">
        <f>SUMIFS(作業日報!$C:$C,作業日報!$B:$B,$A40,作業日報!$E:$E,"○",作業日報!$A:$A,参加者名簿!AV$1)+SUMIFS(作業日報!$G:$G,作業日報!$F:$F,$A40,作業日報!$I:$I,"○",作業日報!$A:$A,参加者名簿!AV$1)</f>
        <v>0</v>
      </c>
      <c r="AW40" s="160">
        <f>SUMIFS(作業日報!$C:$C,作業日報!$B:$B,$A40,作業日報!$E:$E,"○",作業日報!$A:$A,参加者名簿!AW$1)+SUMIFS(作業日報!$G:$G,作業日報!$F:$F,$A40,作業日報!$I:$I,"○",作業日報!$A:$A,参加者名簿!AW$1)</f>
        <v>0</v>
      </c>
      <c r="AX40" s="160">
        <f>SUMIFS(作業日報!$C:$C,作業日報!$B:$B,$A40,作業日報!$E:$E,"○",作業日報!$A:$A,参加者名簿!AX$1)+SUMIFS(作業日報!$G:$G,作業日報!$F:$F,$A40,作業日報!$I:$I,"○",作業日報!$A:$A,参加者名簿!AX$1)</f>
        <v>0</v>
      </c>
      <c r="AY40" s="160">
        <f>SUMIFS(作業日報!$C:$C,作業日報!$B:$B,$A40,作業日報!$E:$E,"○",作業日報!$A:$A,参加者名簿!AY$1)+SUMIFS(作業日報!$G:$G,作業日報!$F:$F,$A40,作業日報!$I:$I,"○",作業日報!$A:$A,参加者名簿!AY$1)</f>
        <v>0</v>
      </c>
      <c r="AZ40" s="160">
        <f>SUMIFS(作業日報!$C:$C,作業日報!$B:$B,$A40,作業日報!$E:$E,"○",作業日報!$A:$A,参加者名簿!AZ$1)+SUMIFS(作業日報!$G:$G,作業日報!$F:$F,$A40,作業日報!$I:$I,"○",作業日報!$A:$A,参加者名簿!AZ$1)</f>
        <v>0</v>
      </c>
      <c r="BA40" s="160">
        <f>SUMIFS(作業日報!$C:$C,作業日報!$B:$B,$A40,作業日報!$E:$E,"○",作業日報!$A:$A,参加者名簿!BA$1)+SUMIFS(作業日報!$G:$G,作業日報!$F:$F,$A40,作業日報!$I:$I,"○",作業日報!$A:$A,参加者名簿!BA$1)</f>
        <v>0</v>
      </c>
      <c r="BB40" s="160">
        <f>SUMIFS(作業日報!$C:$C,作業日報!$B:$B,$A40,作業日報!$E:$E,"○",作業日報!$A:$A,参加者名簿!BB$1)+SUMIFS(作業日報!$G:$G,作業日報!$F:$F,$A40,作業日報!$I:$I,"○",作業日報!$A:$A,参加者名簿!BB$1)</f>
        <v>0</v>
      </c>
      <c r="BC40" s="160">
        <f>SUMIFS(作業日報!$C:$C,作業日報!$B:$B,$A40,作業日報!$E:$E,"○",作業日報!$A:$A,参加者名簿!BC$1)+SUMIFS(作業日報!$G:$G,作業日報!$F:$F,$A40,作業日報!$I:$I,"○",作業日報!$A:$A,参加者名簿!BC$1)</f>
        <v>0</v>
      </c>
      <c r="BD40" s="160">
        <f>SUMIFS(作業日報!$C:$C,作業日報!$B:$B,$A40,作業日報!$E:$E,"○",作業日報!$A:$A,参加者名簿!BD$1)+SUMIFS(作業日報!$G:$G,作業日報!$F:$F,$A40,作業日報!$I:$I,"○",作業日報!$A:$A,参加者名簿!BD$1)</f>
        <v>0</v>
      </c>
      <c r="BE40" s="160">
        <f>SUMIFS(作業日報!$C:$C,作業日報!$B:$B,$A40,作業日報!$E:$E,"○",作業日報!$A:$A,参加者名簿!BE$1)+SUMIFS(作業日報!$G:$G,作業日報!$F:$F,$A40,作業日報!$I:$I,"○",作業日報!$A:$A,参加者名簿!BE$1)</f>
        <v>0</v>
      </c>
      <c r="BF40" s="160">
        <f>SUMIFS(作業日報!$C:$C,作業日報!$B:$B,$A40,作業日報!$E:$E,"○",作業日報!$A:$A,参加者名簿!BF$1)+SUMIFS(作業日報!$G:$G,作業日報!$F:$F,$A40,作業日報!$I:$I,"○",作業日報!$A:$A,参加者名簿!BF$1)</f>
        <v>0</v>
      </c>
      <c r="BG40" s="160">
        <f>SUMIFS(作業日報!$C:$C,作業日報!$B:$B,$A40,作業日報!$E:$E,"○",作業日報!$A:$A,参加者名簿!BG$1)+SUMIFS(作業日報!$G:$G,作業日報!$F:$F,$A40,作業日報!$I:$I,"○",作業日報!$A:$A,参加者名簿!BG$1)</f>
        <v>0</v>
      </c>
      <c r="BH40" s="160">
        <f>SUMIFS(作業日報!$C:$C,作業日報!$B:$B,$A40,作業日報!$E:$E,"○",作業日報!$A:$A,参加者名簿!BH$1)+SUMIFS(作業日報!$G:$G,作業日報!$F:$F,$A40,作業日報!$I:$I,"○",作業日報!$A:$A,参加者名簿!BH$1)</f>
        <v>0</v>
      </c>
      <c r="BI40" s="160">
        <f>SUMIFS(作業日報!$C:$C,作業日報!$B:$B,$A40,作業日報!$E:$E,"○",作業日報!$A:$A,参加者名簿!BI$1)+SUMIFS(作業日報!$G:$G,作業日報!$F:$F,$A40,作業日報!$I:$I,"○",作業日報!$A:$A,参加者名簿!BI$1)</f>
        <v>0</v>
      </c>
      <c r="BJ40" s="160">
        <f>SUMIFS(作業日報!$C:$C,作業日報!$B:$B,$A40,作業日報!$E:$E,"○",作業日報!$A:$A,参加者名簿!BJ$1)+SUMIFS(作業日報!$G:$G,作業日報!$F:$F,$A40,作業日報!$I:$I,"○",作業日報!$A:$A,参加者名簿!BJ$1)</f>
        <v>0</v>
      </c>
      <c r="BK40" s="160">
        <f>SUMIFS(作業日報!$C:$C,作業日報!$B:$B,$A40,作業日報!$E:$E,"○",作業日報!$A:$A,参加者名簿!BK$1)+SUMIFS(作業日報!$G:$G,作業日報!$F:$F,$A40,作業日報!$I:$I,"○",作業日報!$A:$A,参加者名簿!BK$1)</f>
        <v>0</v>
      </c>
      <c r="BL40" s="160">
        <f>SUMIFS(作業日報!$C:$C,作業日報!$B:$B,$A40,作業日報!$E:$E,"○",作業日報!$A:$A,参加者名簿!BL$1)+SUMIFS(作業日報!$G:$G,作業日報!$F:$F,$A40,作業日報!$I:$I,"○",作業日報!$A:$A,参加者名簿!BL$1)</f>
        <v>0</v>
      </c>
    </row>
    <row r="41" spans="1:64">
      <c r="A41" s="176"/>
      <c r="B41" s="177"/>
      <c r="C41" s="178"/>
      <c r="D41" s="120">
        <f t="shared" si="0"/>
        <v>0</v>
      </c>
      <c r="E41" s="159">
        <f>SUMIFS(作業日報!$C:$C,作業日報!$B:$B,$A41,作業日報!$E:$E,"○",作業日報!$A:$A,参加者名簿!E$1)+SUMIFS(作業日報!$G:$G,作業日報!$F:$F,$A41,作業日報!$I:$I,"○",作業日報!$A:$A,参加者名簿!E$1)</f>
        <v>0</v>
      </c>
      <c r="F41" s="160">
        <f>SUMIFS(作業日報!$C:$C,作業日報!$B:$B,$A41,作業日報!$E:$E,"○",作業日報!$A:$A,参加者名簿!F$1)+SUMIFS(作業日報!$G:$G,作業日報!$F:$F,$A41,作業日報!$I:$I,"○",作業日報!$A:$A,参加者名簿!F$1)</f>
        <v>0</v>
      </c>
      <c r="G41" s="160">
        <f>SUMIFS(作業日報!$C:$C,作業日報!$B:$B,$A41,作業日報!$E:$E,"○",作業日報!$A:$A,参加者名簿!G$1)+SUMIFS(作業日報!$G:$G,作業日報!$F:$F,$A41,作業日報!$I:$I,"○",作業日報!$A:$A,参加者名簿!G$1)</f>
        <v>0</v>
      </c>
      <c r="H41" s="160">
        <f>SUMIFS(作業日報!$C:$C,作業日報!$B:$B,$A41,作業日報!$E:$E,"○",作業日報!$A:$A,参加者名簿!H$1)+SUMIFS(作業日報!$G:$G,作業日報!$F:$F,$A41,作業日報!$I:$I,"○",作業日報!$A:$A,参加者名簿!H$1)</f>
        <v>0</v>
      </c>
      <c r="I41" s="160">
        <f>SUMIFS(作業日報!$C:$C,作業日報!$B:$B,$A41,作業日報!$E:$E,"○",作業日報!$A:$A,参加者名簿!I$1)+SUMIFS(作業日報!$G:$G,作業日報!$F:$F,$A41,作業日報!$I:$I,"○",作業日報!$A:$A,参加者名簿!I$1)</f>
        <v>0</v>
      </c>
      <c r="J41" s="160">
        <f>SUMIFS(作業日報!$C:$C,作業日報!$B:$B,$A41,作業日報!$E:$E,"○",作業日報!$A:$A,参加者名簿!J$1)+SUMIFS(作業日報!$G:$G,作業日報!$F:$F,$A41,作業日報!$I:$I,"○",作業日報!$A:$A,参加者名簿!J$1)</f>
        <v>0</v>
      </c>
      <c r="K41" s="160">
        <f>SUMIFS(作業日報!$C:$C,作業日報!$B:$B,$A41,作業日報!$E:$E,"○",作業日報!$A:$A,参加者名簿!K$1)+SUMIFS(作業日報!$G:$G,作業日報!$F:$F,$A41,作業日報!$I:$I,"○",作業日報!$A:$A,参加者名簿!K$1)</f>
        <v>0</v>
      </c>
      <c r="L41" s="160">
        <f>SUMIFS(作業日報!$C:$C,作業日報!$B:$B,$A41,作業日報!$E:$E,"○",作業日報!$A:$A,参加者名簿!L$1)+SUMIFS(作業日報!$G:$G,作業日報!$F:$F,$A41,作業日報!$I:$I,"○",作業日報!$A:$A,参加者名簿!L$1)</f>
        <v>0</v>
      </c>
      <c r="M41" s="160">
        <f>SUMIFS(作業日報!$C:$C,作業日報!$B:$B,$A41,作業日報!$E:$E,"○",作業日報!$A:$A,参加者名簿!M$1)+SUMIFS(作業日報!$G:$G,作業日報!$F:$F,$A41,作業日報!$I:$I,"○",作業日報!$A:$A,参加者名簿!M$1)</f>
        <v>0</v>
      </c>
      <c r="N41" s="160">
        <f>SUMIFS(作業日報!$C:$C,作業日報!$B:$B,$A41,作業日報!$E:$E,"○",作業日報!$A:$A,参加者名簿!N$1)+SUMIFS(作業日報!$G:$G,作業日報!$F:$F,$A41,作業日報!$I:$I,"○",作業日報!$A:$A,参加者名簿!N$1)</f>
        <v>0</v>
      </c>
      <c r="O41" s="160">
        <f>SUMIFS(作業日報!$C:$C,作業日報!$B:$B,$A41,作業日報!$E:$E,"○",作業日報!$A:$A,参加者名簿!O$1)+SUMIFS(作業日報!$G:$G,作業日報!$F:$F,$A41,作業日報!$I:$I,"○",作業日報!$A:$A,参加者名簿!O$1)</f>
        <v>0</v>
      </c>
      <c r="P41" s="160">
        <f>SUMIFS(作業日報!$C:$C,作業日報!$B:$B,$A41,作業日報!$E:$E,"○",作業日報!$A:$A,参加者名簿!P$1)+SUMIFS(作業日報!$G:$G,作業日報!$F:$F,$A41,作業日報!$I:$I,"○",作業日報!$A:$A,参加者名簿!P$1)</f>
        <v>0</v>
      </c>
      <c r="Q41" s="160">
        <f>SUMIFS(作業日報!$C:$C,作業日報!$B:$B,$A41,作業日報!$E:$E,"○",作業日報!$A:$A,参加者名簿!Q$1)+SUMIFS(作業日報!$G:$G,作業日報!$F:$F,$A41,作業日報!$I:$I,"○",作業日報!$A:$A,参加者名簿!Q$1)</f>
        <v>0</v>
      </c>
      <c r="R41" s="160">
        <f>SUMIFS(作業日報!$C:$C,作業日報!$B:$B,$A41,作業日報!$E:$E,"○",作業日報!$A:$A,参加者名簿!R$1)+SUMIFS(作業日報!$G:$G,作業日報!$F:$F,$A41,作業日報!$I:$I,"○",作業日報!$A:$A,参加者名簿!R$1)</f>
        <v>0</v>
      </c>
      <c r="S41" s="160">
        <f>SUMIFS(作業日報!$C:$C,作業日報!$B:$B,$A41,作業日報!$E:$E,"○",作業日報!$A:$A,参加者名簿!S$1)+SUMIFS(作業日報!$G:$G,作業日報!$F:$F,$A41,作業日報!$I:$I,"○",作業日報!$A:$A,参加者名簿!S$1)</f>
        <v>0</v>
      </c>
      <c r="T41" s="160">
        <f>SUMIFS(作業日報!$C:$C,作業日報!$B:$B,$A41,作業日報!$E:$E,"○",作業日報!$A:$A,参加者名簿!T$1)+SUMIFS(作業日報!$G:$G,作業日報!$F:$F,$A41,作業日報!$I:$I,"○",作業日報!$A:$A,参加者名簿!T$1)</f>
        <v>0</v>
      </c>
      <c r="U41" s="160">
        <f>SUMIFS(作業日報!$C:$C,作業日報!$B:$B,$A41,作業日報!$E:$E,"○",作業日報!$A:$A,参加者名簿!U$1)+SUMIFS(作業日報!$G:$G,作業日報!$F:$F,$A41,作業日報!$I:$I,"○",作業日報!$A:$A,参加者名簿!U$1)</f>
        <v>0</v>
      </c>
      <c r="V41" s="160">
        <f>SUMIFS(作業日報!$C:$C,作業日報!$B:$B,$A41,作業日報!$E:$E,"○",作業日報!$A:$A,参加者名簿!V$1)+SUMIFS(作業日報!$G:$G,作業日報!$F:$F,$A41,作業日報!$I:$I,"○",作業日報!$A:$A,参加者名簿!V$1)</f>
        <v>0</v>
      </c>
      <c r="W41" s="160">
        <f>SUMIFS(作業日報!$C:$C,作業日報!$B:$B,$A41,作業日報!$E:$E,"○",作業日報!$A:$A,参加者名簿!W$1)+SUMIFS(作業日報!$G:$G,作業日報!$F:$F,$A41,作業日報!$I:$I,"○",作業日報!$A:$A,参加者名簿!W$1)</f>
        <v>0</v>
      </c>
      <c r="X41" s="160">
        <f>SUMIFS(作業日報!$C:$C,作業日報!$B:$B,$A41,作業日報!$E:$E,"○",作業日報!$A:$A,参加者名簿!X$1)+SUMIFS(作業日報!$G:$G,作業日報!$F:$F,$A41,作業日報!$I:$I,"○",作業日報!$A:$A,参加者名簿!X$1)</f>
        <v>0</v>
      </c>
      <c r="Y41" s="160">
        <f>SUMIFS(作業日報!$C:$C,作業日報!$B:$B,$A41,作業日報!$E:$E,"○",作業日報!$A:$A,参加者名簿!Y$1)+SUMIFS(作業日報!$G:$G,作業日報!$F:$F,$A41,作業日報!$I:$I,"○",作業日報!$A:$A,参加者名簿!Y$1)</f>
        <v>0</v>
      </c>
      <c r="Z41" s="160">
        <f>SUMIFS(作業日報!$C:$C,作業日報!$B:$B,$A41,作業日報!$E:$E,"○",作業日報!$A:$A,参加者名簿!Z$1)+SUMIFS(作業日報!$G:$G,作業日報!$F:$F,$A41,作業日報!$I:$I,"○",作業日報!$A:$A,参加者名簿!Z$1)</f>
        <v>0</v>
      </c>
      <c r="AA41" s="160">
        <f>SUMIFS(作業日報!$C:$C,作業日報!$B:$B,$A41,作業日報!$E:$E,"○",作業日報!$A:$A,参加者名簿!AA$1)+SUMIFS(作業日報!$G:$G,作業日報!$F:$F,$A41,作業日報!$I:$I,"○",作業日報!$A:$A,参加者名簿!AA$1)</f>
        <v>0</v>
      </c>
      <c r="AB41" s="160">
        <f>SUMIFS(作業日報!$C:$C,作業日報!$B:$B,$A41,作業日報!$E:$E,"○",作業日報!$A:$A,参加者名簿!AB$1)+SUMIFS(作業日報!$G:$G,作業日報!$F:$F,$A41,作業日報!$I:$I,"○",作業日報!$A:$A,参加者名簿!AB$1)</f>
        <v>0</v>
      </c>
      <c r="AC41" s="160">
        <f>SUMIFS(作業日報!$C:$C,作業日報!$B:$B,$A41,作業日報!$E:$E,"○",作業日報!$A:$A,参加者名簿!AC$1)+SUMIFS(作業日報!$G:$G,作業日報!$F:$F,$A41,作業日報!$I:$I,"○",作業日報!$A:$A,参加者名簿!AC$1)</f>
        <v>0</v>
      </c>
      <c r="AD41" s="160">
        <f>SUMIFS(作業日報!$C:$C,作業日報!$B:$B,$A41,作業日報!$E:$E,"○",作業日報!$A:$A,参加者名簿!AD$1)+SUMIFS(作業日報!$G:$G,作業日報!$F:$F,$A41,作業日報!$I:$I,"○",作業日報!$A:$A,参加者名簿!AD$1)</f>
        <v>0</v>
      </c>
      <c r="AE41" s="160">
        <f>SUMIFS(作業日報!$C:$C,作業日報!$B:$B,$A41,作業日報!$E:$E,"○",作業日報!$A:$A,参加者名簿!AE$1)+SUMIFS(作業日報!$G:$G,作業日報!$F:$F,$A41,作業日報!$I:$I,"○",作業日報!$A:$A,参加者名簿!AE$1)</f>
        <v>0</v>
      </c>
      <c r="AF41" s="160">
        <f>SUMIFS(作業日報!$C:$C,作業日報!$B:$B,$A41,作業日報!$E:$E,"○",作業日報!$A:$A,参加者名簿!AF$1)+SUMIFS(作業日報!$G:$G,作業日報!$F:$F,$A41,作業日報!$I:$I,"○",作業日報!$A:$A,参加者名簿!AF$1)</f>
        <v>0</v>
      </c>
      <c r="AG41" s="160">
        <f>SUMIFS(作業日報!$C:$C,作業日報!$B:$B,$A41,作業日報!$E:$E,"○",作業日報!$A:$A,参加者名簿!AG$1)+SUMIFS(作業日報!$G:$G,作業日報!$F:$F,$A41,作業日報!$I:$I,"○",作業日報!$A:$A,参加者名簿!AG$1)</f>
        <v>0</v>
      </c>
      <c r="AH41" s="160">
        <f>SUMIFS(作業日報!$C:$C,作業日報!$B:$B,$A41,作業日報!$E:$E,"○",作業日報!$A:$A,参加者名簿!AH$1)+SUMIFS(作業日報!$G:$G,作業日報!$F:$F,$A41,作業日報!$I:$I,"○",作業日報!$A:$A,参加者名簿!AH$1)</f>
        <v>0</v>
      </c>
      <c r="AI41" s="160">
        <f>SUMIFS(作業日報!$C:$C,作業日報!$B:$B,$A41,作業日報!$E:$E,"○",作業日報!$A:$A,参加者名簿!AI$1)+SUMIFS(作業日報!$G:$G,作業日報!$F:$F,$A41,作業日報!$I:$I,"○",作業日報!$A:$A,参加者名簿!AI$1)</f>
        <v>0</v>
      </c>
      <c r="AJ41" s="160">
        <f>SUMIFS(作業日報!$C:$C,作業日報!$B:$B,$A41,作業日報!$E:$E,"○",作業日報!$A:$A,参加者名簿!AJ$1)+SUMIFS(作業日報!$G:$G,作業日報!$F:$F,$A41,作業日報!$I:$I,"○",作業日報!$A:$A,参加者名簿!AJ$1)</f>
        <v>0</v>
      </c>
      <c r="AK41" s="160">
        <f>SUMIFS(作業日報!$C:$C,作業日報!$B:$B,$A41,作業日報!$E:$E,"○",作業日報!$A:$A,参加者名簿!AK$1)+SUMIFS(作業日報!$G:$G,作業日報!$F:$F,$A41,作業日報!$I:$I,"○",作業日報!$A:$A,参加者名簿!AK$1)</f>
        <v>0</v>
      </c>
      <c r="AL41" s="160">
        <f>SUMIFS(作業日報!$C:$C,作業日報!$B:$B,$A41,作業日報!$E:$E,"○",作業日報!$A:$A,参加者名簿!AL$1)+SUMIFS(作業日報!$G:$G,作業日報!$F:$F,$A41,作業日報!$I:$I,"○",作業日報!$A:$A,参加者名簿!AL$1)</f>
        <v>0</v>
      </c>
      <c r="AM41" s="160">
        <f>SUMIFS(作業日報!$C:$C,作業日報!$B:$B,$A41,作業日報!$E:$E,"○",作業日報!$A:$A,参加者名簿!AM$1)+SUMIFS(作業日報!$G:$G,作業日報!$F:$F,$A41,作業日報!$I:$I,"○",作業日報!$A:$A,参加者名簿!AM$1)</f>
        <v>0</v>
      </c>
      <c r="AN41" s="160">
        <f>SUMIFS(作業日報!$C:$C,作業日報!$B:$B,$A41,作業日報!$E:$E,"○",作業日報!$A:$A,参加者名簿!AN$1)+SUMIFS(作業日報!$G:$G,作業日報!$F:$F,$A41,作業日報!$I:$I,"○",作業日報!$A:$A,参加者名簿!AN$1)</f>
        <v>0</v>
      </c>
      <c r="AO41" s="160">
        <f>SUMIFS(作業日報!$C:$C,作業日報!$B:$B,$A41,作業日報!$E:$E,"○",作業日報!$A:$A,参加者名簿!AO$1)+SUMIFS(作業日報!$G:$G,作業日報!$F:$F,$A41,作業日報!$I:$I,"○",作業日報!$A:$A,参加者名簿!AO$1)</f>
        <v>0</v>
      </c>
      <c r="AP41" s="160">
        <f>SUMIFS(作業日報!$C:$C,作業日報!$B:$B,$A41,作業日報!$E:$E,"○",作業日報!$A:$A,参加者名簿!AP$1)+SUMIFS(作業日報!$G:$G,作業日報!$F:$F,$A41,作業日報!$I:$I,"○",作業日報!$A:$A,参加者名簿!AP$1)</f>
        <v>0</v>
      </c>
      <c r="AQ41" s="160">
        <f>SUMIFS(作業日報!$C:$C,作業日報!$B:$B,$A41,作業日報!$E:$E,"○",作業日報!$A:$A,参加者名簿!AQ$1)+SUMIFS(作業日報!$G:$G,作業日報!$F:$F,$A41,作業日報!$I:$I,"○",作業日報!$A:$A,参加者名簿!AQ$1)</f>
        <v>0</v>
      </c>
      <c r="AR41" s="160">
        <f>SUMIFS(作業日報!$C:$C,作業日報!$B:$B,$A41,作業日報!$E:$E,"○",作業日報!$A:$A,参加者名簿!AR$1)+SUMIFS(作業日報!$G:$G,作業日報!$F:$F,$A41,作業日報!$I:$I,"○",作業日報!$A:$A,参加者名簿!AR$1)</f>
        <v>0</v>
      </c>
      <c r="AS41" s="160">
        <f>SUMIFS(作業日報!$C:$C,作業日報!$B:$B,$A41,作業日報!$E:$E,"○",作業日報!$A:$A,参加者名簿!AS$1)+SUMIFS(作業日報!$G:$G,作業日報!$F:$F,$A41,作業日報!$I:$I,"○",作業日報!$A:$A,参加者名簿!AS$1)</f>
        <v>0</v>
      </c>
      <c r="AT41" s="160">
        <f>SUMIFS(作業日報!$C:$C,作業日報!$B:$B,$A41,作業日報!$E:$E,"○",作業日報!$A:$A,参加者名簿!AT$1)+SUMIFS(作業日報!$G:$G,作業日報!$F:$F,$A41,作業日報!$I:$I,"○",作業日報!$A:$A,参加者名簿!AT$1)</f>
        <v>0</v>
      </c>
      <c r="AU41" s="160">
        <f>SUMIFS(作業日報!$C:$C,作業日報!$B:$B,$A41,作業日報!$E:$E,"○",作業日報!$A:$A,参加者名簿!AU$1)+SUMIFS(作業日報!$G:$G,作業日報!$F:$F,$A41,作業日報!$I:$I,"○",作業日報!$A:$A,参加者名簿!AU$1)</f>
        <v>0</v>
      </c>
      <c r="AV41" s="160">
        <f>SUMIFS(作業日報!$C:$C,作業日報!$B:$B,$A41,作業日報!$E:$E,"○",作業日報!$A:$A,参加者名簿!AV$1)+SUMIFS(作業日報!$G:$G,作業日報!$F:$F,$A41,作業日報!$I:$I,"○",作業日報!$A:$A,参加者名簿!AV$1)</f>
        <v>0</v>
      </c>
      <c r="AW41" s="160">
        <f>SUMIFS(作業日報!$C:$C,作業日報!$B:$B,$A41,作業日報!$E:$E,"○",作業日報!$A:$A,参加者名簿!AW$1)+SUMIFS(作業日報!$G:$G,作業日報!$F:$F,$A41,作業日報!$I:$I,"○",作業日報!$A:$A,参加者名簿!AW$1)</f>
        <v>0</v>
      </c>
      <c r="AX41" s="160">
        <f>SUMIFS(作業日報!$C:$C,作業日報!$B:$B,$A41,作業日報!$E:$E,"○",作業日報!$A:$A,参加者名簿!AX$1)+SUMIFS(作業日報!$G:$G,作業日報!$F:$F,$A41,作業日報!$I:$I,"○",作業日報!$A:$A,参加者名簿!AX$1)</f>
        <v>0</v>
      </c>
      <c r="AY41" s="160">
        <f>SUMIFS(作業日報!$C:$C,作業日報!$B:$B,$A41,作業日報!$E:$E,"○",作業日報!$A:$A,参加者名簿!AY$1)+SUMIFS(作業日報!$G:$G,作業日報!$F:$F,$A41,作業日報!$I:$I,"○",作業日報!$A:$A,参加者名簿!AY$1)</f>
        <v>0</v>
      </c>
      <c r="AZ41" s="160">
        <f>SUMIFS(作業日報!$C:$C,作業日報!$B:$B,$A41,作業日報!$E:$E,"○",作業日報!$A:$A,参加者名簿!AZ$1)+SUMIFS(作業日報!$G:$G,作業日報!$F:$F,$A41,作業日報!$I:$I,"○",作業日報!$A:$A,参加者名簿!AZ$1)</f>
        <v>0</v>
      </c>
      <c r="BA41" s="160">
        <f>SUMIFS(作業日報!$C:$C,作業日報!$B:$B,$A41,作業日報!$E:$E,"○",作業日報!$A:$A,参加者名簿!BA$1)+SUMIFS(作業日報!$G:$G,作業日報!$F:$F,$A41,作業日報!$I:$I,"○",作業日報!$A:$A,参加者名簿!BA$1)</f>
        <v>0</v>
      </c>
      <c r="BB41" s="160">
        <f>SUMIFS(作業日報!$C:$C,作業日報!$B:$B,$A41,作業日報!$E:$E,"○",作業日報!$A:$A,参加者名簿!BB$1)+SUMIFS(作業日報!$G:$G,作業日報!$F:$F,$A41,作業日報!$I:$I,"○",作業日報!$A:$A,参加者名簿!BB$1)</f>
        <v>0</v>
      </c>
      <c r="BC41" s="160">
        <f>SUMIFS(作業日報!$C:$C,作業日報!$B:$B,$A41,作業日報!$E:$E,"○",作業日報!$A:$A,参加者名簿!BC$1)+SUMIFS(作業日報!$G:$G,作業日報!$F:$F,$A41,作業日報!$I:$I,"○",作業日報!$A:$A,参加者名簿!BC$1)</f>
        <v>0</v>
      </c>
      <c r="BD41" s="160">
        <f>SUMIFS(作業日報!$C:$C,作業日報!$B:$B,$A41,作業日報!$E:$E,"○",作業日報!$A:$A,参加者名簿!BD$1)+SUMIFS(作業日報!$G:$G,作業日報!$F:$F,$A41,作業日報!$I:$I,"○",作業日報!$A:$A,参加者名簿!BD$1)</f>
        <v>0</v>
      </c>
      <c r="BE41" s="160">
        <f>SUMIFS(作業日報!$C:$C,作業日報!$B:$B,$A41,作業日報!$E:$E,"○",作業日報!$A:$A,参加者名簿!BE$1)+SUMIFS(作業日報!$G:$G,作業日報!$F:$F,$A41,作業日報!$I:$I,"○",作業日報!$A:$A,参加者名簿!BE$1)</f>
        <v>0</v>
      </c>
      <c r="BF41" s="160">
        <f>SUMIFS(作業日報!$C:$C,作業日報!$B:$B,$A41,作業日報!$E:$E,"○",作業日報!$A:$A,参加者名簿!BF$1)+SUMIFS(作業日報!$G:$G,作業日報!$F:$F,$A41,作業日報!$I:$I,"○",作業日報!$A:$A,参加者名簿!BF$1)</f>
        <v>0</v>
      </c>
      <c r="BG41" s="160">
        <f>SUMIFS(作業日報!$C:$C,作業日報!$B:$B,$A41,作業日報!$E:$E,"○",作業日報!$A:$A,参加者名簿!BG$1)+SUMIFS(作業日報!$G:$G,作業日報!$F:$F,$A41,作業日報!$I:$I,"○",作業日報!$A:$A,参加者名簿!BG$1)</f>
        <v>0</v>
      </c>
      <c r="BH41" s="160">
        <f>SUMIFS(作業日報!$C:$C,作業日報!$B:$B,$A41,作業日報!$E:$E,"○",作業日報!$A:$A,参加者名簿!BH$1)+SUMIFS(作業日報!$G:$G,作業日報!$F:$F,$A41,作業日報!$I:$I,"○",作業日報!$A:$A,参加者名簿!BH$1)</f>
        <v>0</v>
      </c>
      <c r="BI41" s="160">
        <f>SUMIFS(作業日報!$C:$C,作業日報!$B:$B,$A41,作業日報!$E:$E,"○",作業日報!$A:$A,参加者名簿!BI$1)+SUMIFS(作業日報!$G:$G,作業日報!$F:$F,$A41,作業日報!$I:$I,"○",作業日報!$A:$A,参加者名簿!BI$1)</f>
        <v>0</v>
      </c>
      <c r="BJ41" s="160">
        <f>SUMIFS(作業日報!$C:$C,作業日報!$B:$B,$A41,作業日報!$E:$E,"○",作業日報!$A:$A,参加者名簿!BJ$1)+SUMIFS(作業日報!$G:$G,作業日報!$F:$F,$A41,作業日報!$I:$I,"○",作業日報!$A:$A,参加者名簿!BJ$1)</f>
        <v>0</v>
      </c>
      <c r="BK41" s="160">
        <f>SUMIFS(作業日報!$C:$C,作業日報!$B:$B,$A41,作業日報!$E:$E,"○",作業日報!$A:$A,参加者名簿!BK$1)+SUMIFS(作業日報!$G:$G,作業日報!$F:$F,$A41,作業日報!$I:$I,"○",作業日報!$A:$A,参加者名簿!BK$1)</f>
        <v>0</v>
      </c>
      <c r="BL41" s="160">
        <f>SUMIFS(作業日報!$C:$C,作業日報!$B:$B,$A41,作業日報!$E:$E,"○",作業日報!$A:$A,参加者名簿!BL$1)+SUMIFS(作業日報!$G:$G,作業日報!$F:$F,$A41,作業日報!$I:$I,"○",作業日報!$A:$A,参加者名簿!BL$1)</f>
        <v>0</v>
      </c>
    </row>
    <row r="42" spans="1:64">
      <c r="A42" s="173"/>
      <c r="B42" s="177"/>
      <c r="C42" s="178"/>
      <c r="D42" s="120">
        <f t="shared" si="0"/>
        <v>0</v>
      </c>
      <c r="E42" s="159">
        <f>SUMIFS(作業日報!$C:$C,作業日報!$B:$B,$A42,作業日報!$E:$E,"○",作業日報!$A:$A,参加者名簿!E$1)+SUMIFS(作業日報!$G:$G,作業日報!$F:$F,$A42,作業日報!$I:$I,"○",作業日報!$A:$A,参加者名簿!E$1)</f>
        <v>0</v>
      </c>
      <c r="F42" s="160">
        <f>SUMIFS(作業日報!$C:$C,作業日報!$B:$B,$A42,作業日報!$E:$E,"○",作業日報!$A:$A,参加者名簿!F$1)+SUMIFS(作業日報!$G:$G,作業日報!$F:$F,$A42,作業日報!$I:$I,"○",作業日報!$A:$A,参加者名簿!F$1)</f>
        <v>0</v>
      </c>
      <c r="G42" s="160">
        <f>SUMIFS(作業日報!$C:$C,作業日報!$B:$B,$A42,作業日報!$E:$E,"○",作業日報!$A:$A,参加者名簿!G$1)+SUMIFS(作業日報!$G:$G,作業日報!$F:$F,$A42,作業日報!$I:$I,"○",作業日報!$A:$A,参加者名簿!G$1)</f>
        <v>0</v>
      </c>
      <c r="H42" s="160">
        <f>SUMIFS(作業日報!$C:$C,作業日報!$B:$B,$A42,作業日報!$E:$E,"○",作業日報!$A:$A,参加者名簿!H$1)+SUMIFS(作業日報!$G:$G,作業日報!$F:$F,$A42,作業日報!$I:$I,"○",作業日報!$A:$A,参加者名簿!H$1)</f>
        <v>0</v>
      </c>
      <c r="I42" s="160">
        <f>SUMIFS(作業日報!$C:$C,作業日報!$B:$B,$A42,作業日報!$E:$E,"○",作業日報!$A:$A,参加者名簿!I$1)+SUMIFS(作業日報!$G:$G,作業日報!$F:$F,$A42,作業日報!$I:$I,"○",作業日報!$A:$A,参加者名簿!I$1)</f>
        <v>0</v>
      </c>
      <c r="J42" s="160">
        <f>SUMIFS(作業日報!$C:$C,作業日報!$B:$B,$A42,作業日報!$E:$E,"○",作業日報!$A:$A,参加者名簿!J$1)+SUMIFS(作業日報!$G:$G,作業日報!$F:$F,$A42,作業日報!$I:$I,"○",作業日報!$A:$A,参加者名簿!J$1)</f>
        <v>0</v>
      </c>
      <c r="K42" s="160">
        <f>SUMIFS(作業日報!$C:$C,作業日報!$B:$B,$A42,作業日報!$E:$E,"○",作業日報!$A:$A,参加者名簿!K$1)+SUMIFS(作業日報!$G:$G,作業日報!$F:$F,$A42,作業日報!$I:$I,"○",作業日報!$A:$A,参加者名簿!K$1)</f>
        <v>0</v>
      </c>
      <c r="L42" s="160">
        <f>SUMIFS(作業日報!$C:$C,作業日報!$B:$B,$A42,作業日報!$E:$E,"○",作業日報!$A:$A,参加者名簿!L$1)+SUMIFS(作業日報!$G:$G,作業日報!$F:$F,$A42,作業日報!$I:$I,"○",作業日報!$A:$A,参加者名簿!L$1)</f>
        <v>0</v>
      </c>
      <c r="M42" s="160">
        <f>SUMIFS(作業日報!$C:$C,作業日報!$B:$B,$A42,作業日報!$E:$E,"○",作業日報!$A:$A,参加者名簿!M$1)+SUMIFS(作業日報!$G:$G,作業日報!$F:$F,$A42,作業日報!$I:$I,"○",作業日報!$A:$A,参加者名簿!M$1)</f>
        <v>0</v>
      </c>
      <c r="N42" s="160">
        <f>SUMIFS(作業日報!$C:$C,作業日報!$B:$B,$A42,作業日報!$E:$E,"○",作業日報!$A:$A,参加者名簿!N$1)+SUMIFS(作業日報!$G:$G,作業日報!$F:$F,$A42,作業日報!$I:$I,"○",作業日報!$A:$A,参加者名簿!N$1)</f>
        <v>0</v>
      </c>
      <c r="O42" s="160">
        <f>SUMIFS(作業日報!$C:$C,作業日報!$B:$B,$A42,作業日報!$E:$E,"○",作業日報!$A:$A,参加者名簿!O$1)+SUMIFS(作業日報!$G:$G,作業日報!$F:$F,$A42,作業日報!$I:$I,"○",作業日報!$A:$A,参加者名簿!O$1)</f>
        <v>0</v>
      </c>
      <c r="P42" s="160">
        <f>SUMIFS(作業日報!$C:$C,作業日報!$B:$B,$A42,作業日報!$E:$E,"○",作業日報!$A:$A,参加者名簿!P$1)+SUMIFS(作業日報!$G:$G,作業日報!$F:$F,$A42,作業日報!$I:$I,"○",作業日報!$A:$A,参加者名簿!P$1)</f>
        <v>0</v>
      </c>
      <c r="Q42" s="160">
        <f>SUMIFS(作業日報!$C:$C,作業日報!$B:$B,$A42,作業日報!$E:$E,"○",作業日報!$A:$A,参加者名簿!Q$1)+SUMIFS(作業日報!$G:$G,作業日報!$F:$F,$A42,作業日報!$I:$I,"○",作業日報!$A:$A,参加者名簿!Q$1)</f>
        <v>0</v>
      </c>
      <c r="R42" s="160">
        <f>SUMIFS(作業日報!$C:$C,作業日報!$B:$B,$A42,作業日報!$E:$E,"○",作業日報!$A:$A,参加者名簿!R$1)+SUMIFS(作業日報!$G:$G,作業日報!$F:$F,$A42,作業日報!$I:$I,"○",作業日報!$A:$A,参加者名簿!R$1)</f>
        <v>0</v>
      </c>
      <c r="S42" s="160">
        <f>SUMIFS(作業日報!$C:$C,作業日報!$B:$B,$A42,作業日報!$E:$E,"○",作業日報!$A:$A,参加者名簿!S$1)+SUMIFS(作業日報!$G:$G,作業日報!$F:$F,$A42,作業日報!$I:$I,"○",作業日報!$A:$A,参加者名簿!S$1)</f>
        <v>0</v>
      </c>
      <c r="T42" s="160">
        <f>SUMIFS(作業日報!$C:$C,作業日報!$B:$B,$A42,作業日報!$E:$E,"○",作業日報!$A:$A,参加者名簿!T$1)+SUMIFS(作業日報!$G:$G,作業日報!$F:$F,$A42,作業日報!$I:$I,"○",作業日報!$A:$A,参加者名簿!T$1)</f>
        <v>0</v>
      </c>
      <c r="U42" s="160">
        <f>SUMIFS(作業日報!$C:$C,作業日報!$B:$B,$A42,作業日報!$E:$E,"○",作業日報!$A:$A,参加者名簿!U$1)+SUMIFS(作業日報!$G:$G,作業日報!$F:$F,$A42,作業日報!$I:$I,"○",作業日報!$A:$A,参加者名簿!U$1)</f>
        <v>0</v>
      </c>
      <c r="V42" s="160">
        <f>SUMIFS(作業日報!$C:$C,作業日報!$B:$B,$A42,作業日報!$E:$E,"○",作業日報!$A:$A,参加者名簿!V$1)+SUMIFS(作業日報!$G:$G,作業日報!$F:$F,$A42,作業日報!$I:$I,"○",作業日報!$A:$A,参加者名簿!V$1)</f>
        <v>0</v>
      </c>
      <c r="W42" s="160">
        <f>SUMIFS(作業日報!$C:$C,作業日報!$B:$B,$A42,作業日報!$E:$E,"○",作業日報!$A:$A,参加者名簿!W$1)+SUMIFS(作業日報!$G:$G,作業日報!$F:$F,$A42,作業日報!$I:$I,"○",作業日報!$A:$A,参加者名簿!W$1)</f>
        <v>0</v>
      </c>
      <c r="X42" s="160">
        <f>SUMIFS(作業日報!$C:$C,作業日報!$B:$B,$A42,作業日報!$E:$E,"○",作業日報!$A:$A,参加者名簿!X$1)+SUMIFS(作業日報!$G:$G,作業日報!$F:$F,$A42,作業日報!$I:$I,"○",作業日報!$A:$A,参加者名簿!X$1)</f>
        <v>0</v>
      </c>
      <c r="Y42" s="160">
        <f>SUMIFS(作業日報!$C:$C,作業日報!$B:$B,$A42,作業日報!$E:$E,"○",作業日報!$A:$A,参加者名簿!Y$1)+SUMIFS(作業日報!$G:$G,作業日報!$F:$F,$A42,作業日報!$I:$I,"○",作業日報!$A:$A,参加者名簿!Y$1)</f>
        <v>0</v>
      </c>
      <c r="Z42" s="160">
        <f>SUMIFS(作業日報!$C:$C,作業日報!$B:$B,$A42,作業日報!$E:$E,"○",作業日報!$A:$A,参加者名簿!Z$1)+SUMIFS(作業日報!$G:$G,作業日報!$F:$F,$A42,作業日報!$I:$I,"○",作業日報!$A:$A,参加者名簿!Z$1)</f>
        <v>0</v>
      </c>
      <c r="AA42" s="160">
        <f>SUMIFS(作業日報!$C:$C,作業日報!$B:$B,$A42,作業日報!$E:$E,"○",作業日報!$A:$A,参加者名簿!AA$1)+SUMIFS(作業日報!$G:$G,作業日報!$F:$F,$A42,作業日報!$I:$I,"○",作業日報!$A:$A,参加者名簿!AA$1)</f>
        <v>0</v>
      </c>
      <c r="AB42" s="160">
        <f>SUMIFS(作業日報!$C:$C,作業日報!$B:$B,$A42,作業日報!$E:$E,"○",作業日報!$A:$A,参加者名簿!AB$1)+SUMIFS(作業日報!$G:$G,作業日報!$F:$F,$A42,作業日報!$I:$I,"○",作業日報!$A:$A,参加者名簿!AB$1)</f>
        <v>0</v>
      </c>
      <c r="AC42" s="160">
        <f>SUMIFS(作業日報!$C:$C,作業日報!$B:$B,$A42,作業日報!$E:$E,"○",作業日報!$A:$A,参加者名簿!AC$1)+SUMIFS(作業日報!$G:$G,作業日報!$F:$F,$A42,作業日報!$I:$I,"○",作業日報!$A:$A,参加者名簿!AC$1)</f>
        <v>0</v>
      </c>
      <c r="AD42" s="160">
        <f>SUMIFS(作業日報!$C:$C,作業日報!$B:$B,$A42,作業日報!$E:$E,"○",作業日報!$A:$A,参加者名簿!AD$1)+SUMIFS(作業日報!$G:$G,作業日報!$F:$F,$A42,作業日報!$I:$I,"○",作業日報!$A:$A,参加者名簿!AD$1)</f>
        <v>0</v>
      </c>
      <c r="AE42" s="160">
        <f>SUMIFS(作業日報!$C:$C,作業日報!$B:$B,$A42,作業日報!$E:$E,"○",作業日報!$A:$A,参加者名簿!AE$1)+SUMIFS(作業日報!$G:$G,作業日報!$F:$F,$A42,作業日報!$I:$I,"○",作業日報!$A:$A,参加者名簿!AE$1)</f>
        <v>0</v>
      </c>
      <c r="AF42" s="160">
        <f>SUMIFS(作業日報!$C:$C,作業日報!$B:$B,$A42,作業日報!$E:$E,"○",作業日報!$A:$A,参加者名簿!AF$1)+SUMIFS(作業日報!$G:$G,作業日報!$F:$F,$A42,作業日報!$I:$I,"○",作業日報!$A:$A,参加者名簿!AF$1)</f>
        <v>0</v>
      </c>
      <c r="AG42" s="160">
        <f>SUMIFS(作業日報!$C:$C,作業日報!$B:$B,$A42,作業日報!$E:$E,"○",作業日報!$A:$A,参加者名簿!AG$1)+SUMIFS(作業日報!$G:$G,作業日報!$F:$F,$A42,作業日報!$I:$I,"○",作業日報!$A:$A,参加者名簿!AG$1)</f>
        <v>0</v>
      </c>
      <c r="AH42" s="160">
        <f>SUMIFS(作業日報!$C:$C,作業日報!$B:$B,$A42,作業日報!$E:$E,"○",作業日報!$A:$A,参加者名簿!AH$1)+SUMIFS(作業日報!$G:$G,作業日報!$F:$F,$A42,作業日報!$I:$I,"○",作業日報!$A:$A,参加者名簿!AH$1)</f>
        <v>0</v>
      </c>
      <c r="AI42" s="160">
        <f>SUMIFS(作業日報!$C:$C,作業日報!$B:$B,$A42,作業日報!$E:$E,"○",作業日報!$A:$A,参加者名簿!AI$1)+SUMIFS(作業日報!$G:$G,作業日報!$F:$F,$A42,作業日報!$I:$I,"○",作業日報!$A:$A,参加者名簿!AI$1)</f>
        <v>0</v>
      </c>
      <c r="AJ42" s="160">
        <f>SUMIFS(作業日報!$C:$C,作業日報!$B:$B,$A42,作業日報!$E:$E,"○",作業日報!$A:$A,参加者名簿!AJ$1)+SUMIFS(作業日報!$G:$G,作業日報!$F:$F,$A42,作業日報!$I:$I,"○",作業日報!$A:$A,参加者名簿!AJ$1)</f>
        <v>0</v>
      </c>
      <c r="AK42" s="160">
        <f>SUMIFS(作業日報!$C:$C,作業日報!$B:$B,$A42,作業日報!$E:$E,"○",作業日報!$A:$A,参加者名簿!AK$1)+SUMIFS(作業日報!$G:$G,作業日報!$F:$F,$A42,作業日報!$I:$I,"○",作業日報!$A:$A,参加者名簿!AK$1)</f>
        <v>0</v>
      </c>
      <c r="AL42" s="160">
        <f>SUMIFS(作業日報!$C:$C,作業日報!$B:$B,$A42,作業日報!$E:$E,"○",作業日報!$A:$A,参加者名簿!AL$1)+SUMIFS(作業日報!$G:$G,作業日報!$F:$F,$A42,作業日報!$I:$I,"○",作業日報!$A:$A,参加者名簿!AL$1)</f>
        <v>0</v>
      </c>
      <c r="AM42" s="160">
        <f>SUMIFS(作業日報!$C:$C,作業日報!$B:$B,$A42,作業日報!$E:$E,"○",作業日報!$A:$A,参加者名簿!AM$1)+SUMIFS(作業日報!$G:$G,作業日報!$F:$F,$A42,作業日報!$I:$I,"○",作業日報!$A:$A,参加者名簿!AM$1)</f>
        <v>0</v>
      </c>
      <c r="AN42" s="160">
        <f>SUMIFS(作業日報!$C:$C,作業日報!$B:$B,$A42,作業日報!$E:$E,"○",作業日報!$A:$A,参加者名簿!AN$1)+SUMIFS(作業日報!$G:$G,作業日報!$F:$F,$A42,作業日報!$I:$I,"○",作業日報!$A:$A,参加者名簿!AN$1)</f>
        <v>0</v>
      </c>
      <c r="AO42" s="160">
        <f>SUMIFS(作業日報!$C:$C,作業日報!$B:$B,$A42,作業日報!$E:$E,"○",作業日報!$A:$A,参加者名簿!AO$1)+SUMIFS(作業日報!$G:$G,作業日報!$F:$F,$A42,作業日報!$I:$I,"○",作業日報!$A:$A,参加者名簿!AO$1)</f>
        <v>0</v>
      </c>
      <c r="AP42" s="160">
        <f>SUMIFS(作業日報!$C:$C,作業日報!$B:$B,$A42,作業日報!$E:$E,"○",作業日報!$A:$A,参加者名簿!AP$1)+SUMIFS(作業日報!$G:$G,作業日報!$F:$F,$A42,作業日報!$I:$I,"○",作業日報!$A:$A,参加者名簿!AP$1)</f>
        <v>0</v>
      </c>
      <c r="AQ42" s="160">
        <f>SUMIFS(作業日報!$C:$C,作業日報!$B:$B,$A42,作業日報!$E:$E,"○",作業日報!$A:$A,参加者名簿!AQ$1)+SUMIFS(作業日報!$G:$G,作業日報!$F:$F,$A42,作業日報!$I:$I,"○",作業日報!$A:$A,参加者名簿!AQ$1)</f>
        <v>0</v>
      </c>
      <c r="AR42" s="160">
        <f>SUMIFS(作業日報!$C:$C,作業日報!$B:$B,$A42,作業日報!$E:$E,"○",作業日報!$A:$A,参加者名簿!AR$1)+SUMIFS(作業日報!$G:$G,作業日報!$F:$F,$A42,作業日報!$I:$I,"○",作業日報!$A:$A,参加者名簿!AR$1)</f>
        <v>0</v>
      </c>
      <c r="AS42" s="160">
        <f>SUMIFS(作業日報!$C:$C,作業日報!$B:$B,$A42,作業日報!$E:$E,"○",作業日報!$A:$A,参加者名簿!AS$1)+SUMIFS(作業日報!$G:$G,作業日報!$F:$F,$A42,作業日報!$I:$I,"○",作業日報!$A:$A,参加者名簿!AS$1)</f>
        <v>0</v>
      </c>
      <c r="AT42" s="160">
        <f>SUMIFS(作業日報!$C:$C,作業日報!$B:$B,$A42,作業日報!$E:$E,"○",作業日報!$A:$A,参加者名簿!AT$1)+SUMIFS(作業日報!$G:$G,作業日報!$F:$F,$A42,作業日報!$I:$I,"○",作業日報!$A:$A,参加者名簿!AT$1)</f>
        <v>0</v>
      </c>
      <c r="AU42" s="160">
        <f>SUMIFS(作業日報!$C:$C,作業日報!$B:$B,$A42,作業日報!$E:$E,"○",作業日報!$A:$A,参加者名簿!AU$1)+SUMIFS(作業日報!$G:$G,作業日報!$F:$F,$A42,作業日報!$I:$I,"○",作業日報!$A:$A,参加者名簿!AU$1)</f>
        <v>0</v>
      </c>
      <c r="AV42" s="160">
        <f>SUMIFS(作業日報!$C:$C,作業日報!$B:$B,$A42,作業日報!$E:$E,"○",作業日報!$A:$A,参加者名簿!AV$1)+SUMIFS(作業日報!$G:$G,作業日報!$F:$F,$A42,作業日報!$I:$I,"○",作業日報!$A:$A,参加者名簿!AV$1)</f>
        <v>0</v>
      </c>
      <c r="AW42" s="160">
        <f>SUMIFS(作業日報!$C:$C,作業日報!$B:$B,$A42,作業日報!$E:$E,"○",作業日報!$A:$A,参加者名簿!AW$1)+SUMIFS(作業日報!$G:$G,作業日報!$F:$F,$A42,作業日報!$I:$I,"○",作業日報!$A:$A,参加者名簿!AW$1)</f>
        <v>0</v>
      </c>
      <c r="AX42" s="160">
        <f>SUMIFS(作業日報!$C:$C,作業日報!$B:$B,$A42,作業日報!$E:$E,"○",作業日報!$A:$A,参加者名簿!AX$1)+SUMIFS(作業日報!$G:$G,作業日報!$F:$F,$A42,作業日報!$I:$I,"○",作業日報!$A:$A,参加者名簿!AX$1)</f>
        <v>0</v>
      </c>
      <c r="AY42" s="160">
        <f>SUMIFS(作業日報!$C:$C,作業日報!$B:$B,$A42,作業日報!$E:$E,"○",作業日報!$A:$A,参加者名簿!AY$1)+SUMIFS(作業日報!$G:$G,作業日報!$F:$F,$A42,作業日報!$I:$I,"○",作業日報!$A:$A,参加者名簿!AY$1)</f>
        <v>0</v>
      </c>
      <c r="AZ42" s="160">
        <f>SUMIFS(作業日報!$C:$C,作業日報!$B:$B,$A42,作業日報!$E:$E,"○",作業日報!$A:$A,参加者名簿!AZ$1)+SUMIFS(作業日報!$G:$G,作業日報!$F:$F,$A42,作業日報!$I:$I,"○",作業日報!$A:$A,参加者名簿!AZ$1)</f>
        <v>0</v>
      </c>
      <c r="BA42" s="160">
        <f>SUMIFS(作業日報!$C:$C,作業日報!$B:$B,$A42,作業日報!$E:$E,"○",作業日報!$A:$A,参加者名簿!BA$1)+SUMIFS(作業日報!$G:$G,作業日報!$F:$F,$A42,作業日報!$I:$I,"○",作業日報!$A:$A,参加者名簿!BA$1)</f>
        <v>0</v>
      </c>
      <c r="BB42" s="160">
        <f>SUMIFS(作業日報!$C:$C,作業日報!$B:$B,$A42,作業日報!$E:$E,"○",作業日報!$A:$A,参加者名簿!BB$1)+SUMIFS(作業日報!$G:$G,作業日報!$F:$F,$A42,作業日報!$I:$I,"○",作業日報!$A:$A,参加者名簿!BB$1)</f>
        <v>0</v>
      </c>
      <c r="BC42" s="160">
        <f>SUMIFS(作業日報!$C:$C,作業日報!$B:$B,$A42,作業日報!$E:$E,"○",作業日報!$A:$A,参加者名簿!BC$1)+SUMIFS(作業日報!$G:$G,作業日報!$F:$F,$A42,作業日報!$I:$I,"○",作業日報!$A:$A,参加者名簿!BC$1)</f>
        <v>0</v>
      </c>
      <c r="BD42" s="160">
        <f>SUMIFS(作業日報!$C:$C,作業日報!$B:$B,$A42,作業日報!$E:$E,"○",作業日報!$A:$A,参加者名簿!BD$1)+SUMIFS(作業日報!$G:$G,作業日報!$F:$F,$A42,作業日報!$I:$I,"○",作業日報!$A:$A,参加者名簿!BD$1)</f>
        <v>0</v>
      </c>
      <c r="BE42" s="160">
        <f>SUMIFS(作業日報!$C:$C,作業日報!$B:$B,$A42,作業日報!$E:$E,"○",作業日報!$A:$A,参加者名簿!BE$1)+SUMIFS(作業日報!$G:$G,作業日報!$F:$F,$A42,作業日報!$I:$I,"○",作業日報!$A:$A,参加者名簿!BE$1)</f>
        <v>0</v>
      </c>
      <c r="BF42" s="160">
        <f>SUMIFS(作業日報!$C:$C,作業日報!$B:$B,$A42,作業日報!$E:$E,"○",作業日報!$A:$A,参加者名簿!BF$1)+SUMIFS(作業日報!$G:$G,作業日報!$F:$F,$A42,作業日報!$I:$I,"○",作業日報!$A:$A,参加者名簿!BF$1)</f>
        <v>0</v>
      </c>
      <c r="BG42" s="160">
        <f>SUMIFS(作業日報!$C:$C,作業日報!$B:$B,$A42,作業日報!$E:$E,"○",作業日報!$A:$A,参加者名簿!BG$1)+SUMIFS(作業日報!$G:$G,作業日報!$F:$F,$A42,作業日報!$I:$I,"○",作業日報!$A:$A,参加者名簿!BG$1)</f>
        <v>0</v>
      </c>
      <c r="BH42" s="160">
        <f>SUMIFS(作業日報!$C:$C,作業日報!$B:$B,$A42,作業日報!$E:$E,"○",作業日報!$A:$A,参加者名簿!BH$1)+SUMIFS(作業日報!$G:$G,作業日報!$F:$F,$A42,作業日報!$I:$I,"○",作業日報!$A:$A,参加者名簿!BH$1)</f>
        <v>0</v>
      </c>
      <c r="BI42" s="160">
        <f>SUMIFS(作業日報!$C:$C,作業日報!$B:$B,$A42,作業日報!$E:$E,"○",作業日報!$A:$A,参加者名簿!BI$1)+SUMIFS(作業日報!$G:$G,作業日報!$F:$F,$A42,作業日報!$I:$I,"○",作業日報!$A:$A,参加者名簿!BI$1)</f>
        <v>0</v>
      </c>
      <c r="BJ42" s="160">
        <f>SUMIFS(作業日報!$C:$C,作業日報!$B:$B,$A42,作業日報!$E:$E,"○",作業日報!$A:$A,参加者名簿!BJ$1)+SUMIFS(作業日報!$G:$G,作業日報!$F:$F,$A42,作業日報!$I:$I,"○",作業日報!$A:$A,参加者名簿!BJ$1)</f>
        <v>0</v>
      </c>
      <c r="BK42" s="160">
        <f>SUMIFS(作業日報!$C:$C,作業日報!$B:$B,$A42,作業日報!$E:$E,"○",作業日報!$A:$A,参加者名簿!BK$1)+SUMIFS(作業日報!$G:$G,作業日報!$F:$F,$A42,作業日報!$I:$I,"○",作業日報!$A:$A,参加者名簿!BK$1)</f>
        <v>0</v>
      </c>
      <c r="BL42" s="160">
        <f>SUMIFS(作業日報!$C:$C,作業日報!$B:$B,$A42,作業日報!$E:$E,"○",作業日報!$A:$A,参加者名簿!BL$1)+SUMIFS(作業日報!$G:$G,作業日報!$F:$F,$A42,作業日報!$I:$I,"○",作業日報!$A:$A,参加者名簿!BL$1)</f>
        <v>0</v>
      </c>
    </row>
    <row r="43" spans="1:64">
      <c r="A43" s="176"/>
      <c r="B43" s="177"/>
      <c r="C43" s="178"/>
      <c r="D43" s="120">
        <f t="shared" si="0"/>
        <v>0</v>
      </c>
      <c r="E43" s="159">
        <f>SUMIFS(作業日報!$C:$C,作業日報!$B:$B,$A43,作業日報!$E:$E,"○",作業日報!$A:$A,参加者名簿!E$1)+SUMIFS(作業日報!$G:$G,作業日報!$F:$F,$A43,作業日報!$I:$I,"○",作業日報!$A:$A,参加者名簿!E$1)</f>
        <v>0</v>
      </c>
      <c r="F43" s="160">
        <f>SUMIFS(作業日報!$C:$C,作業日報!$B:$B,$A43,作業日報!$E:$E,"○",作業日報!$A:$A,参加者名簿!F$1)+SUMIFS(作業日報!$G:$G,作業日報!$F:$F,$A43,作業日報!$I:$I,"○",作業日報!$A:$A,参加者名簿!F$1)</f>
        <v>0</v>
      </c>
      <c r="G43" s="160">
        <f>SUMIFS(作業日報!$C:$C,作業日報!$B:$B,$A43,作業日報!$E:$E,"○",作業日報!$A:$A,参加者名簿!G$1)+SUMIFS(作業日報!$G:$G,作業日報!$F:$F,$A43,作業日報!$I:$I,"○",作業日報!$A:$A,参加者名簿!G$1)</f>
        <v>0</v>
      </c>
      <c r="H43" s="160">
        <f>SUMIFS(作業日報!$C:$C,作業日報!$B:$B,$A43,作業日報!$E:$E,"○",作業日報!$A:$A,参加者名簿!H$1)+SUMIFS(作業日報!$G:$G,作業日報!$F:$F,$A43,作業日報!$I:$I,"○",作業日報!$A:$A,参加者名簿!H$1)</f>
        <v>0</v>
      </c>
      <c r="I43" s="160">
        <f>SUMIFS(作業日報!$C:$C,作業日報!$B:$B,$A43,作業日報!$E:$E,"○",作業日報!$A:$A,参加者名簿!I$1)+SUMIFS(作業日報!$G:$G,作業日報!$F:$F,$A43,作業日報!$I:$I,"○",作業日報!$A:$A,参加者名簿!I$1)</f>
        <v>0</v>
      </c>
      <c r="J43" s="160">
        <f>SUMIFS(作業日報!$C:$C,作業日報!$B:$B,$A43,作業日報!$E:$E,"○",作業日報!$A:$A,参加者名簿!J$1)+SUMIFS(作業日報!$G:$G,作業日報!$F:$F,$A43,作業日報!$I:$I,"○",作業日報!$A:$A,参加者名簿!J$1)</f>
        <v>0</v>
      </c>
      <c r="K43" s="160">
        <f>SUMIFS(作業日報!$C:$C,作業日報!$B:$B,$A43,作業日報!$E:$E,"○",作業日報!$A:$A,参加者名簿!K$1)+SUMIFS(作業日報!$G:$G,作業日報!$F:$F,$A43,作業日報!$I:$I,"○",作業日報!$A:$A,参加者名簿!K$1)</f>
        <v>0</v>
      </c>
      <c r="L43" s="160">
        <f>SUMIFS(作業日報!$C:$C,作業日報!$B:$B,$A43,作業日報!$E:$E,"○",作業日報!$A:$A,参加者名簿!L$1)+SUMIFS(作業日報!$G:$G,作業日報!$F:$F,$A43,作業日報!$I:$I,"○",作業日報!$A:$A,参加者名簿!L$1)</f>
        <v>0</v>
      </c>
      <c r="M43" s="160">
        <f>SUMIFS(作業日報!$C:$C,作業日報!$B:$B,$A43,作業日報!$E:$E,"○",作業日報!$A:$A,参加者名簿!M$1)+SUMIFS(作業日報!$G:$G,作業日報!$F:$F,$A43,作業日報!$I:$I,"○",作業日報!$A:$A,参加者名簿!M$1)</f>
        <v>0</v>
      </c>
      <c r="N43" s="160">
        <f>SUMIFS(作業日報!$C:$C,作業日報!$B:$B,$A43,作業日報!$E:$E,"○",作業日報!$A:$A,参加者名簿!N$1)+SUMIFS(作業日報!$G:$G,作業日報!$F:$F,$A43,作業日報!$I:$I,"○",作業日報!$A:$A,参加者名簿!N$1)</f>
        <v>0</v>
      </c>
      <c r="O43" s="160">
        <f>SUMIFS(作業日報!$C:$C,作業日報!$B:$B,$A43,作業日報!$E:$E,"○",作業日報!$A:$A,参加者名簿!O$1)+SUMIFS(作業日報!$G:$G,作業日報!$F:$F,$A43,作業日報!$I:$I,"○",作業日報!$A:$A,参加者名簿!O$1)</f>
        <v>0</v>
      </c>
      <c r="P43" s="160">
        <f>SUMIFS(作業日報!$C:$C,作業日報!$B:$B,$A43,作業日報!$E:$E,"○",作業日報!$A:$A,参加者名簿!P$1)+SUMIFS(作業日報!$G:$G,作業日報!$F:$F,$A43,作業日報!$I:$I,"○",作業日報!$A:$A,参加者名簿!P$1)</f>
        <v>0</v>
      </c>
      <c r="Q43" s="160">
        <f>SUMIFS(作業日報!$C:$C,作業日報!$B:$B,$A43,作業日報!$E:$E,"○",作業日報!$A:$A,参加者名簿!Q$1)+SUMIFS(作業日報!$G:$G,作業日報!$F:$F,$A43,作業日報!$I:$I,"○",作業日報!$A:$A,参加者名簿!Q$1)</f>
        <v>0</v>
      </c>
      <c r="R43" s="160">
        <f>SUMIFS(作業日報!$C:$C,作業日報!$B:$B,$A43,作業日報!$E:$E,"○",作業日報!$A:$A,参加者名簿!R$1)+SUMIFS(作業日報!$G:$G,作業日報!$F:$F,$A43,作業日報!$I:$I,"○",作業日報!$A:$A,参加者名簿!R$1)</f>
        <v>0</v>
      </c>
      <c r="S43" s="160">
        <f>SUMIFS(作業日報!$C:$C,作業日報!$B:$B,$A43,作業日報!$E:$E,"○",作業日報!$A:$A,参加者名簿!S$1)+SUMIFS(作業日報!$G:$G,作業日報!$F:$F,$A43,作業日報!$I:$I,"○",作業日報!$A:$A,参加者名簿!S$1)</f>
        <v>0</v>
      </c>
      <c r="T43" s="160">
        <f>SUMIFS(作業日報!$C:$C,作業日報!$B:$B,$A43,作業日報!$E:$E,"○",作業日報!$A:$A,参加者名簿!T$1)+SUMIFS(作業日報!$G:$G,作業日報!$F:$F,$A43,作業日報!$I:$I,"○",作業日報!$A:$A,参加者名簿!T$1)</f>
        <v>0</v>
      </c>
      <c r="U43" s="160">
        <f>SUMIFS(作業日報!$C:$C,作業日報!$B:$B,$A43,作業日報!$E:$E,"○",作業日報!$A:$A,参加者名簿!U$1)+SUMIFS(作業日報!$G:$G,作業日報!$F:$F,$A43,作業日報!$I:$I,"○",作業日報!$A:$A,参加者名簿!U$1)</f>
        <v>0</v>
      </c>
      <c r="V43" s="160">
        <f>SUMIFS(作業日報!$C:$C,作業日報!$B:$B,$A43,作業日報!$E:$E,"○",作業日報!$A:$A,参加者名簿!V$1)+SUMIFS(作業日報!$G:$G,作業日報!$F:$F,$A43,作業日報!$I:$I,"○",作業日報!$A:$A,参加者名簿!V$1)</f>
        <v>0</v>
      </c>
      <c r="W43" s="160">
        <f>SUMIFS(作業日報!$C:$C,作業日報!$B:$B,$A43,作業日報!$E:$E,"○",作業日報!$A:$A,参加者名簿!W$1)+SUMIFS(作業日報!$G:$G,作業日報!$F:$F,$A43,作業日報!$I:$I,"○",作業日報!$A:$A,参加者名簿!W$1)</f>
        <v>0</v>
      </c>
      <c r="X43" s="160">
        <f>SUMIFS(作業日報!$C:$C,作業日報!$B:$B,$A43,作業日報!$E:$E,"○",作業日報!$A:$A,参加者名簿!X$1)+SUMIFS(作業日報!$G:$G,作業日報!$F:$F,$A43,作業日報!$I:$I,"○",作業日報!$A:$A,参加者名簿!X$1)</f>
        <v>0</v>
      </c>
      <c r="Y43" s="160">
        <f>SUMIFS(作業日報!$C:$C,作業日報!$B:$B,$A43,作業日報!$E:$E,"○",作業日報!$A:$A,参加者名簿!Y$1)+SUMIFS(作業日報!$G:$G,作業日報!$F:$F,$A43,作業日報!$I:$I,"○",作業日報!$A:$A,参加者名簿!Y$1)</f>
        <v>0</v>
      </c>
      <c r="Z43" s="160">
        <f>SUMIFS(作業日報!$C:$C,作業日報!$B:$B,$A43,作業日報!$E:$E,"○",作業日報!$A:$A,参加者名簿!Z$1)+SUMIFS(作業日報!$G:$G,作業日報!$F:$F,$A43,作業日報!$I:$I,"○",作業日報!$A:$A,参加者名簿!Z$1)</f>
        <v>0</v>
      </c>
      <c r="AA43" s="160">
        <f>SUMIFS(作業日報!$C:$C,作業日報!$B:$B,$A43,作業日報!$E:$E,"○",作業日報!$A:$A,参加者名簿!AA$1)+SUMIFS(作業日報!$G:$G,作業日報!$F:$F,$A43,作業日報!$I:$I,"○",作業日報!$A:$A,参加者名簿!AA$1)</f>
        <v>0</v>
      </c>
      <c r="AB43" s="160">
        <f>SUMIFS(作業日報!$C:$C,作業日報!$B:$B,$A43,作業日報!$E:$E,"○",作業日報!$A:$A,参加者名簿!AB$1)+SUMIFS(作業日報!$G:$G,作業日報!$F:$F,$A43,作業日報!$I:$I,"○",作業日報!$A:$A,参加者名簿!AB$1)</f>
        <v>0</v>
      </c>
      <c r="AC43" s="160">
        <f>SUMIFS(作業日報!$C:$C,作業日報!$B:$B,$A43,作業日報!$E:$E,"○",作業日報!$A:$A,参加者名簿!AC$1)+SUMIFS(作業日報!$G:$G,作業日報!$F:$F,$A43,作業日報!$I:$I,"○",作業日報!$A:$A,参加者名簿!AC$1)</f>
        <v>0</v>
      </c>
      <c r="AD43" s="160">
        <f>SUMIFS(作業日報!$C:$C,作業日報!$B:$B,$A43,作業日報!$E:$E,"○",作業日報!$A:$A,参加者名簿!AD$1)+SUMIFS(作業日報!$G:$G,作業日報!$F:$F,$A43,作業日報!$I:$I,"○",作業日報!$A:$A,参加者名簿!AD$1)</f>
        <v>0</v>
      </c>
      <c r="AE43" s="160">
        <f>SUMIFS(作業日報!$C:$C,作業日報!$B:$B,$A43,作業日報!$E:$E,"○",作業日報!$A:$A,参加者名簿!AE$1)+SUMIFS(作業日報!$G:$G,作業日報!$F:$F,$A43,作業日報!$I:$I,"○",作業日報!$A:$A,参加者名簿!AE$1)</f>
        <v>0</v>
      </c>
      <c r="AF43" s="160">
        <f>SUMIFS(作業日報!$C:$C,作業日報!$B:$B,$A43,作業日報!$E:$E,"○",作業日報!$A:$A,参加者名簿!AF$1)+SUMIFS(作業日報!$G:$G,作業日報!$F:$F,$A43,作業日報!$I:$I,"○",作業日報!$A:$A,参加者名簿!AF$1)</f>
        <v>0</v>
      </c>
      <c r="AG43" s="160">
        <f>SUMIFS(作業日報!$C:$C,作業日報!$B:$B,$A43,作業日報!$E:$E,"○",作業日報!$A:$A,参加者名簿!AG$1)+SUMIFS(作業日報!$G:$G,作業日報!$F:$F,$A43,作業日報!$I:$I,"○",作業日報!$A:$A,参加者名簿!AG$1)</f>
        <v>0</v>
      </c>
      <c r="AH43" s="160">
        <f>SUMIFS(作業日報!$C:$C,作業日報!$B:$B,$A43,作業日報!$E:$E,"○",作業日報!$A:$A,参加者名簿!AH$1)+SUMIFS(作業日報!$G:$G,作業日報!$F:$F,$A43,作業日報!$I:$I,"○",作業日報!$A:$A,参加者名簿!AH$1)</f>
        <v>0</v>
      </c>
      <c r="AI43" s="160">
        <f>SUMIFS(作業日報!$C:$C,作業日報!$B:$B,$A43,作業日報!$E:$E,"○",作業日報!$A:$A,参加者名簿!AI$1)+SUMIFS(作業日報!$G:$G,作業日報!$F:$F,$A43,作業日報!$I:$I,"○",作業日報!$A:$A,参加者名簿!AI$1)</f>
        <v>0</v>
      </c>
      <c r="AJ43" s="160">
        <f>SUMIFS(作業日報!$C:$C,作業日報!$B:$B,$A43,作業日報!$E:$E,"○",作業日報!$A:$A,参加者名簿!AJ$1)+SUMIFS(作業日報!$G:$G,作業日報!$F:$F,$A43,作業日報!$I:$I,"○",作業日報!$A:$A,参加者名簿!AJ$1)</f>
        <v>0</v>
      </c>
      <c r="AK43" s="160">
        <f>SUMIFS(作業日報!$C:$C,作業日報!$B:$B,$A43,作業日報!$E:$E,"○",作業日報!$A:$A,参加者名簿!AK$1)+SUMIFS(作業日報!$G:$G,作業日報!$F:$F,$A43,作業日報!$I:$I,"○",作業日報!$A:$A,参加者名簿!AK$1)</f>
        <v>0</v>
      </c>
      <c r="AL43" s="160">
        <f>SUMIFS(作業日報!$C:$C,作業日報!$B:$B,$A43,作業日報!$E:$E,"○",作業日報!$A:$A,参加者名簿!AL$1)+SUMIFS(作業日報!$G:$G,作業日報!$F:$F,$A43,作業日報!$I:$I,"○",作業日報!$A:$A,参加者名簿!AL$1)</f>
        <v>0</v>
      </c>
      <c r="AM43" s="160">
        <f>SUMIFS(作業日報!$C:$C,作業日報!$B:$B,$A43,作業日報!$E:$E,"○",作業日報!$A:$A,参加者名簿!AM$1)+SUMIFS(作業日報!$G:$G,作業日報!$F:$F,$A43,作業日報!$I:$I,"○",作業日報!$A:$A,参加者名簿!AM$1)</f>
        <v>0</v>
      </c>
      <c r="AN43" s="160">
        <f>SUMIFS(作業日報!$C:$C,作業日報!$B:$B,$A43,作業日報!$E:$E,"○",作業日報!$A:$A,参加者名簿!AN$1)+SUMIFS(作業日報!$G:$G,作業日報!$F:$F,$A43,作業日報!$I:$I,"○",作業日報!$A:$A,参加者名簿!AN$1)</f>
        <v>0</v>
      </c>
      <c r="AO43" s="160">
        <f>SUMIFS(作業日報!$C:$C,作業日報!$B:$B,$A43,作業日報!$E:$E,"○",作業日報!$A:$A,参加者名簿!AO$1)+SUMIFS(作業日報!$G:$G,作業日報!$F:$F,$A43,作業日報!$I:$I,"○",作業日報!$A:$A,参加者名簿!AO$1)</f>
        <v>0</v>
      </c>
      <c r="AP43" s="160">
        <f>SUMIFS(作業日報!$C:$C,作業日報!$B:$B,$A43,作業日報!$E:$E,"○",作業日報!$A:$A,参加者名簿!AP$1)+SUMIFS(作業日報!$G:$G,作業日報!$F:$F,$A43,作業日報!$I:$I,"○",作業日報!$A:$A,参加者名簿!AP$1)</f>
        <v>0</v>
      </c>
      <c r="AQ43" s="160">
        <f>SUMIFS(作業日報!$C:$C,作業日報!$B:$B,$A43,作業日報!$E:$E,"○",作業日報!$A:$A,参加者名簿!AQ$1)+SUMIFS(作業日報!$G:$G,作業日報!$F:$F,$A43,作業日報!$I:$I,"○",作業日報!$A:$A,参加者名簿!AQ$1)</f>
        <v>0</v>
      </c>
      <c r="AR43" s="160">
        <f>SUMIFS(作業日報!$C:$C,作業日報!$B:$B,$A43,作業日報!$E:$E,"○",作業日報!$A:$A,参加者名簿!AR$1)+SUMIFS(作業日報!$G:$G,作業日報!$F:$F,$A43,作業日報!$I:$I,"○",作業日報!$A:$A,参加者名簿!AR$1)</f>
        <v>0</v>
      </c>
      <c r="AS43" s="160">
        <f>SUMIFS(作業日報!$C:$C,作業日報!$B:$B,$A43,作業日報!$E:$E,"○",作業日報!$A:$A,参加者名簿!AS$1)+SUMIFS(作業日報!$G:$G,作業日報!$F:$F,$A43,作業日報!$I:$I,"○",作業日報!$A:$A,参加者名簿!AS$1)</f>
        <v>0</v>
      </c>
      <c r="AT43" s="160">
        <f>SUMIFS(作業日報!$C:$C,作業日報!$B:$B,$A43,作業日報!$E:$E,"○",作業日報!$A:$A,参加者名簿!AT$1)+SUMIFS(作業日報!$G:$G,作業日報!$F:$F,$A43,作業日報!$I:$I,"○",作業日報!$A:$A,参加者名簿!AT$1)</f>
        <v>0</v>
      </c>
      <c r="AU43" s="160">
        <f>SUMIFS(作業日報!$C:$C,作業日報!$B:$B,$A43,作業日報!$E:$E,"○",作業日報!$A:$A,参加者名簿!AU$1)+SUMIFS(作業日報!$G:$G,作業日報!$F:$F,$A43,作業日報!$I:$I,"○",作業日報!$A:$A,参加者名簿!AU$1)</f>
        <v>0</v>
      </c>
      <c r="AV43" s="160">
        <f>SUMIFS(作業日報!$C:$C,作業日報!$B:$B,$A43,作業日報!$E:$E,"○",作業日報!$A:$A,参加者名簿!AV$1)+SUMIFS(作業日報!$G:$G,作業日報!$F:$F,$A43,作業日報!$I:$I,"○",作業日報!$A:$A,参加者名簿!AV$1)</f>
        <v>0</v>
      </c>
      <c r="AW43" s="160">
        <f>SUMIFS(作業日報!$C:$C,作業日報!$B:$B,$A43,作業日報!$E:$E,"○",作業日報!$A:$A,参加者名簿!AW$1)+SUMIFS(作業日報!$G:$G,作業日報!$F:$F,$A43,作業日報!$I:$I,"○",作業日報!$A:$A,参加者名簿!AW$1)</f>
        <v>0</v>
      </c>
      <c r="AX43" s="160">
        <f>SUMIFS(作業日報!$C:$C,作業日報!$B:$B,$A43,作業日報!$E:$E,"○",作業日報!$A:$A,参加者名簿!AX$1)+SUMIFS(作業日報!$G:$G,作業日報!$F:$F,$A43,作業日報!$I:$I,"○",作業日報!$A:$A,参加者名簿!AX$1)</f>
        <v>0</v>
      </c>
      <c r="AY43" s="160">
        <f>SUMIFS(作業日報!$C:$C,作業日報!$B:$B,$A43,作業日報!$E:$E,"○",作業日報!$A:$A,参加者名簿!AY$1)+SUMIFS(作業日報!$G:$G,作業日報!$F:$F,$A43,作業日報!$I:$I,"○",作業日報!$A:$A,参加者名簿!AY$1)</f>
        <v>0</v>
      </c>
      <c r="AZ43" s="160">
        <f>SUMIFS(作業日報!$C:$C,作業日報!$B:$B,$A43,作業日報!$E:$E,"○",作業日報!$A:$A,参加者名簿!AZ$1)+SUMIFS(作業日報!$G:$G,作業日報!$F:$F,$A43,作業日報!$I:$I,"○",作業日報!$A:$A,参加者名簿!AZ$1)</f>
        <v>0</v>
      </c>
      <c r="BA43" s="160">
        <f>SUMIFS(作業日報!$C:$C,作業日報!$B:$B,$A43,作業日報!$E:$E,"○",作業日報!$A:$A,参加者名簿!BA$1)+SUMIFS(作業日報!$G:$G,作業日報!$F:$F,$A43,作業日報!$I:$I,"○",作業日報!$A:$A,参加者名簿!BA$1)</f>
        <v>0</v>
      </c>
      <c r="BB43" s="160">
        <f>SUMIFS(作業日報!$C:$C,作業日報!$B:$B,$A43,作業日報!$E:$E,"○",作業日報!$A:$A,参加者名簿!BB$1)+SUMIFS(作業日報!$G:$G,作業日報!$F:$F,$A43,作業日報!$I:$I,"○",作業日報!$A:$A,参加者名簿!BB$1)</f>
        <v>0</v>
      </c>
      <c r="BC43" s="160">
        <f>SUMIFS(作業日報!$C:$C,作業日報!$B:$B,$A43,作業日報!$E:$E,"○",作業日報!$A:$A,参加者名簿!BC$1)+SUMIFS(作業日報!$G:$G,作業日報!$F:$F,$A43,作業日報!$I:$I,"○",作業日報!$A:$A,参加者名簿!BC$1)</f>
        <v>0</v>
      </c>
      <c r="BD43" s="160">
        <f>SUMIFS(作業日報!$C:$C,作業日報!$B:$B,$A43,作業日報!$E:$E,"○",作業日報!$A:$A,参加者名簿!BD$1)+SUMIFS(作業日報!$G:$G,作業日報!$F:$F,$A43,作業日報!$I:$I,"○",作業日報!$A:$A,参加者名簿!BD$1)</f>
        <v>0</v>
      </c>
      <c r="BE43" s="160">
        <f>SUMIFS(作業日報!$C:$C,作業日報!$B:$B,$A43,作業日報!$E:$E,"○",作業日報!$A:$A,参加者名簿!BE$1)+SUMIFS(作業日報!$G:$G,作業日報!$F:$F,$A43,作業日報!$I:$I,"○",作業日報!$A:$A,参加者名簿!BE$1)</f>
        <v>0</v>
      </c>
      <c r="BF43" s="160">
        <f>SUMIFS(作業日報!$C:$C,作業日報!$B:$B,$A43,作業日報!$E:$E,"○",作業日報!$A:$A,参加者名簿!BF$1)+SUMIFS(作業日報!$G:$G,作業日報!$F:$F,$A43,作業日報!$I:$I,"○",作業日報!$A:$A,参加者名簿!BF$1)</f>
        <v>0</v>
      </c>
      <c r="BG43" s="160">
        <f>SUMIFS(作業日報!$C:$C,作業日報!$B:$B,$A43,作業日報!$E:$E,"○",作業日報!$A:$A,参加者名簿!BG$1)+SUMIFS(作業日報!$G:$G,作業日報!$F:$F,$A43,作業日報!$I:$I,"○",作業日報!$A:$A,参加者名簿!BG$1)</f>
        <v>0</v>
      </c>
      <c r="BH43" s="160">
        <f>SUMIFS(作業日報!$C:$C,作業日報!$B:$B,$A43,作業日報!$E:$E,"○",作業日報!$A:$A,参加者名簿!BH$1)+SUMIFS(作業日報!$G:$G,作業日報!$F:$F,$A43,作業日報!$I:$I,"○",作業日報!$A:$A,参加者名簿!BH$1)</f>
        <v>0</v>
      </c>
      <c r="BI43" s="160">
        <f>SUMIFS(作業日報!$C:$C,作業日報!$B:$B,$A43,作業日報!$E:$E,"○",作業日報!$A:$A,参加者名簿!BI$1)+SUMIFS(作業日報!$G:$G,作業日報!$F:$F,$A43,作業日報!$I:$I,"○",作業日報!$A:$A,参加者名簿!BI$1)</f>
        <v>0</v>
      </c>
      <c r="BJ43" s="160">
        <f>SUMIFS(作業日報!$C:$C,作業日報!$B:$B,$A43,作業日報!$E:$E,"○",作業日報!$A:$A,参加者名簿!BJ$1)+SUMIFS(作業日報!$G:$G,作業日報!$F:$F,$A43,作業日報!$I:$I,"○",作業日報!$A:$A,参加者名簿!BJ$1)</f>
        <v>0</v>
      </c>
      <c r="BK43" s="160">
        <f>SUMIFS(作業日報!$C:$C,作業日報!$B:$B,$A43,作業日報!$E:$E,"○",作業日報!$A:$A,参加者名簿!BK$1)+SUMIFS(作業日報!$G:$G,作業日報!$F:$F,$A43,作業日報!$I:$I,"○",作業日報!$A:$A,参加者名簿!BK$1)</f>
        <v>0</v>
      </c>
      <c r="BL43" s="160">
        <f>SUMIFS(作業日報!$C:$C,作業日報!$B:$B,$A43,作業日報!$E:$E,"○",作業日報!$A:$A,参加者名簿!BL$1)+SUMIFS(作業日報!$G:$G,作業日報!$F:$F,$A43,作業日報!$I:$I,"○",作業日報!$A:$A,参加者名簿!BL$1)</f>
        <v>0</v>
      </c>
    </row>
    <row r="44" spans="1:64">
      <c r="A44" s="173"/>
      <c r="B44" s="177"/>
      <c r="C44" s="178"/>
      <c r="D44" s="120">
        <f t="shared" si="0"/>
        <v>0</v>
      </c>
      <c r="E44" s="159">
        <f>SUMIFS(作業日報!$C:$C,作業日報!$B:$B,$A44,作業日報!$E:$E,"○",作業日報!$A:$A,参加者名簿!E$1)+SUMIFS(作業日報!$G:$G,作業日報!$F:$F,$A44,作業日報!$I:$I,"○",作業日報!$A:$A,参加者名簿!E$1)</f>
        <v>0</v>
      </c>
      <c r="F44" s="160">
        <f>SUMIFS(作業日報!$C:$C,作業日報!$B:$B,$A44,作業日報!$E:$E,"○",作業日報!$A:$A,参加者名簿!F$1)+SUMIFS(作業日報!$G:$G,作業日報!$F:$F,$A44,作業日報!$I:$I,"○",作業日報!$A:$A,参加者名簿!F$1)</f>
        <v>0</v>
      </c>
      <c r="G44" s="160">
        <f>SUMIFS(作業日報!$C:$C,作業日報!$B:$B,$A44,作業日報!$E:$E,"○",作業日報!$A:$A,参加者名簿!G$1)+SUMIFS(作業日報!$G:$G,作業日報!$F:$F,$A44,作業日報!$I:$I,"○",作業日報!$A:$A,参加者名簿!G$1)</f>
        <v>0</v>
      </c>
      <c r="H44" s="160">
        <f>SUMIFS(作業日報!$C:$C,作業日報!$B:$B,$A44,作業日報!$E:$E,"○",作業日報!$A:$A,参加者名簿!H$1)+SUMIFS(作業日報!$G:$G,作業日報!$F:$F,$A44,作業日報!$I:$I,"○",作業日報!$A:$A,参加者名簿!H$1)</f>
        <v>0</v>
      </c>
      <c r="I44" s="160">
        <f>SUMIFS(作業日報!$C:$C,作業日報!$B:$B,$A44,作業日報!$E:$E,"○",作業日報!$A:$A,参加者名簿!I$1)+SUMIFS(作業日報!$G:$G,作業日報!$F:$F,$A44,作業日報!$I:$I,"○",作業日報!$A:$A,参加者名簿!I$1)</f>
        <v>0</v>
      </c>
      <c r="J44" s="160">
        <f>SUMIFS(作業日報!$C:$C,作業日報!$B:$B,$A44,作業日報!$E:$E,"○",作業日報!$A:$A,参加者名簿!J$1)+SUMIFS(作業日報!$G:$G,作業日報!$F:$F,$A44,作業日報!$I:$I,"○",作業日報!$A:$A,参加者名簿!J$1)</f>
        <v>0</v>
      </c>
      <c r="K44" s="160">
        <f>SUMIFS(作業日報!$C:$C,作業日報!$B:$B,$A44,作業日報!$E:$E,"○",作業日報!$A:$A,参加者名簿!K$1)+SUMIFS(作業日報!$G:$G,作業日報!$F:$F,$A44,作業日報!$I:$I,"○",作業日報!$A:$A,参加者名簿!K$1)</f>
        <v>0</v>
      </c>
      <c r="L44" s="160">
        <f>SUMIFS(作業日報!$C:$C,作業日報!$B:$B,$A44,作業日報!$E:$E,"○",作業日報!$A:$A,参加者名簿!L$1)+SUMIFS(作業日報!$G:$G,作業日報!$F:$F,$A44,作業日報!$I:$I,"○",作業日報!$A:$A,参加者名簿!L$1)</f>
        <v>0</v>
      </c>
      <c r="M44" s="160">
        <f>SUMIFS(作業日報!$C:$C,作業日報!$B:$B,$A44,作業日報!$E:$E,"○",作業日報!$A:$A,参加者名簿!M$1)+SUMIFS(作業日報!$G:$G,作業日報!$F:$F,$A44,作業日報!$I:$I,"○",作業日報!$A:$A,参加者名簿!M$1)</f>
        <v>0</v>
      </c>
      <c r="N44" s="160">
        <f>SUMIFS(作業日報!$C:$C,作業日報!$B:$B,$A44,作業日報!$E:$E,"○",作業日報!$A:$A,参加者名簿!N$1)+SUMIFS(作業日報!$G:$G,作業日報!$F:$F,$A44,作業日報!$I:$I,"○",作業日報!$A:$A,参加者名簿!N$1)</f>
        <v>0</v>
      </c>
      <c r="O44" s="160">
        <f>SUMIFS(作業日報!$C:$C,作業日報!$B:$B,$A44,作業日報!$E:$E,"○",作業日報!$A:$A,参加者名簿!O$1)+SUMIFS(作業日報!$G:$G,作業日報!$F:$F,$A44,作業日報!$I:$I,"○",作業日報!$A:$A,参加者名簿!O$1)</f>
        <v>0</v>
      </c>
      <c r="P44" s="160">
        <f>SUMIFS(作業日報!$C:$C,作業日報!$B:$B,$A44,作業日報!$E:$E,"○",作業日報!$A:$A,参加者名簿!P$1)+SUMIFS(作業日報!$G:$G,作業日報!$F:$F,$A44,作業日報!$I:$I,"○",作業日報!$A:$A,参加者名簿!P$1)</f>
        <v>0</v>
      </c>
      <c r="Q44" s="160">
        <f>SUMIFS(作業日報!$C:$C,作業日報!$B:$B,$A44,作業日報!$E:$E,"○",作業日報!$A:$A,参加者名簿!Q$1)+SUMIFS(作業日報!$G:$G,作業日報!$F:$F,$A44,作業日報!$I:$I,"○",作業日報!$A:$A,参加者名簿!Q$1)</f>
        <v>0</v>
      </c>
      <c r="R44" s="160">
        <f>SUMIFS(作業日報!$C:$C,作業日報!$B:$B,$A44,作業日報!$E:$E,"○",作業日報!$A:$A,参加者名簿!R$1)+SUMIFS(作業日報!$G:$G,作業日報!$F:$F,$A44,作業日報!$I:$I,"○",作業日報!$A:$A,参加者名簿!R$1)</f>
        <v>0</v>
      </c>
      <c r="S44" s="160">
        <f>SUMIFS(作業日報!$C:$C,作業日報!$B:$B,$A44,作業日報!$E:$E,"○",作業日報!$A:$A,参加者名簿!S$1)+SUMIFS(作業日報!$G:$G,作業日報!$F:$F,$A44,作業日報!$I:$I,"○",作業日報!$A:$A,参加者名簿!S$1)</f>
        <v>0</v>
      </c>
      <c r="T44" s="160">
        <f>SUMIFS(作業日報!$C:$C,作業日報!$B:$B,$A44,作業日報!$E:$E,"○",作業日報!$A:$A,参加者名簿!T$1)+SUMIFS(作業日報!$G:$G,作業日報!$F:$F,$A44,作業日報!$I:$I,"○",作業日報!$A:$A,参加者名簿!T$1)</f>
        <v>0</v>
      </c>
      <c r="U44" s="160">
        <f>SUMIFS(作業日報!$C:$C,作業日報!$B:$B,$A44,作業日報!$E:$E,"○",作業日報!$A:$A,参加者名簿!U$1)+SUMIFS(作業日報!$G:$G,作業日報!$F:$F,$A44,作業日報!$I:$I,"○",作業日報!$A:$A,参加者名簿!U$1)</f>
        <v>0</v>
      </c>
      <c r="V44" s="160">
        <f>SUMIFS(作業日報!$C:$C,作業日報!$B:$B,$A44,作業日報!$E:$E,"○",作業日報!$A:$A,参加者名簿!V$1)+SUMIFS(作業日報!$G:$G,作業日報!$F:$F,$A44,作業日報!$I:$I,"○",作業日報!$A:$A,参加者名簿!V$1)</f>
        <v>0</v>
      </c>
      <c r="W44" s="160">
        <f>SUMIFS(作業日報!$C:$C,作業日報!$B:$B,$A44,作業日報!$E:$E,"○",作業日報!$A:$A,参加者名簿!W$1)+SUMIFS(作業日報!$G:$G,作業日報!$F:$F,$A44,作業日報!$I:$I,"○",作業日報!$A:$A,参加者名簿!W$1)</f>
        <v>0</v>
      </c>
      <c r="X44" s="160">
        <f>SUMIFS(作業日報!$C:$C,作業日報!$B:$B,$A44,作業日報!$E:$E,"○",作業日報!$A:$A,参加者名簿!X$1)+SUMIFS(作業日報!$G:$G,作業日報!$F:$F,$A44,作業日報!$I:$I,"○",作業日報!$A:$A,参加者名簿!X$1)</f>
        <v>0</v>
      </c>
      <c r="Y44" s="160">
        <f>SUMIFS(作業日報!$C:$C,作業日報!$B:$B,$A44,作業日報!$E:$E,"○",作業日報!$A:$A,参加者名簿!Y$1)+SUMIFS(作業日報!$G:$G,作業日報!$F:$F,$A44,作業日報!$I:$I,"○",作業日報!$A:$A,参加者名簿!Y$1)</f>
        <v>0</v>
      </c>
      <c r="Z44" s="160">
        <f>SUMIFS(作業日報!$C:$C,作業日報!$B:$B,$A44,作業日報!$E:$E,"○",作業日報!$A:$A,参加者名簿!Z$1)+SUMIFS(作業日報!$G:$G,作業日報!$F:$F,$A44,作業日報!$I:$I,"○",作業日報!$A:$A,参加者名簿!Z$1)</f>
        <v>0</v>
      </c>
      <c r="AA44" s="160">
        <f>SUMIFS(作業日報!$C:$C,作業日報!$B:$B,$A44,作業日報!$E:$E,"○",作業日報!$A:$A,参加者名簿!AA$1)+SUMIFS(作業日報!$G:$G,作業日報!$F:$F,$A44,作業日報!$I:$I,"○",作業日報!$A:$A,参加者名簿!AA$1)</f>
        <v>0</v>
      </c>
      <c r="AB44" s="160">
        <f>SUMIFS(作業日報!$C:$C,作業日報!$B:$B,$A44,作業日報!$E:$E,"○",作業日報!$A:$A,参加者名簿!AB$1)+SUMIFS(作業日報!$G:$G,作業日報!$F:$F,$A44,作業日報!$I:$I,"○",作業日報!$A:$A,参加者名簿!AB$1)</f>
        <v>0</v>
      </c>
      <c r="AC44" s="160">
        <f>SUMIFS(作業日報!$C:$C,作業日報!$B:$B,$A44,作業日報!$E:$E,"○",作業日報!$A:$A,参加者名簿!AC$1)+SUMIFS(作業日報!$G:$G,作業日報!$F:$F,$A44,作業日報!$I:$I,"○",作業日報!$A:$A,参加者名簿!AC$1)</f>
        <v>0</v>
      </c>
      <c r="AD44" s="160">
        <f>SUMIFS(作業日報!$C:$C,作業日報!$B:$B,$A44,作業日報!$E:$E,"○",作業日報!$A:$A,参加者名簿!AD$1)+SUMIFS(作業日報!$G:$G,作業日報!$F:$F,$A44,作業日報!$I:$I,"○",作業日報!$A:$A,参加者名簿!AD$1)</f>
        <v>0</v>
      </c>
      <c r="AE44" s="160">
        <f>SUMIFS(作業日報!$C:$C,作業日報!$B:$B,$A44,作業日報!$E:$E,"○",作業日報!$A:$A,参加者名簿!AE$1)+SUMIFS(作業日報!$G:$G,作業日報!$F:$F,$A44,作業日報!$I:$I,"○",作業日報!$A:$A,参加者名簿!AE$1)</f>
        <v>0</v>
      </c>
      <c r="AF44" s="160">
        <f>SUMIFS(作業日報!$C:$C,作業日報!$B:$B,$A44,作業日報!$E:$E,"○",作業日報!$A:$A,参加者名簿!AF$1)+SUMIFS(作業日報!$G:$G,作業日報!$F:$F,$A44,作業日報!$I:$I,"○",作業日報!$A:$A,参加者名簿!AF$1)</f>
        <v>0</v>
      </c>
      <c r="AG44" s="160">
        <f>SUMIFS(作業日報!$C:$C,作業日報!$B:$B,$A44,作業日報!$E:$E,"○",作業日報!$A:$A,参加者名簿!AG$1)+SUMIFS(作業日報!$G:$G,作業日報!$F:$F,$A44,作業日報!$I:$I,"○",作業日報!$A:$A,参加者名簿!AG$1)</f>
        <v>0</v>
      </c>
      <c r="AH44" s="160">
        <f>SUMIFS(作業日報!$C:$C,作業日報!$B:$B,$A44,作業日報!$E:$E,"○",作業日報!$A:$A,参加者名簿!AH$1)+SUMIFS(作業日報!$G:$G,作業日報!$F:$F,$A44,作業日報!$I:$I,"○",作業日報!$A:$A,参加者名簿!AH$1)</f>
        <v>0</v>
      </c>
      <c r="AI44" s="160">
        <f>SUMIFS(作業日報!$C:$C,作業日報!$B:$B,$A44,作業日報!$E:$E,"○",作業日報!$A:$A,参加者名簿!AI$1)+SUMIFS(作業日報!$G:$G,作業日報!$F:$F,$A44,作業日報!$I:$I,"○",作業日報!$A:$A,参加者名簿!AI$1)</f>
        <v>0</v>
      </c>
      <c r="AJ44" s="160">
        <f>SUMIFS(作業日報!$C:$C,作業日報!$B:$B,$A44,作業日報!$E:$E,"○",作業日報!$A:$A,参加者名簿!AJ$1)+SUMIFS(作業日報!$G:$G,作業日報!$F:$F,$A44,作業日報!$I:$I,"○",作業日報!$A:$A,参加者名簿!AJ$1)</f>
        <v>0</v>
      </c>
      <c r="AK44" s="160">
        <f>SUMIFS(作業日報!$C:$C,作業日報!$B:$B,$A44,作業日報!$E:$E,"○",作業日報!$A:$A,参加者名簿!AK$1)+SUMIFS(作業日報!$G:$G,作業日報!$F:$F,$A44,作業日報!$I:$I,"○",作業日報!$A:$A,参加者名簿!AK$1)</f>
        <v>0</v>
      </c>
      <c r="AL44" s="160">
        <f>SUMIFS(作業日報!$C:$C,作業日報!$B:$B,$A44,作業日報!$E:$E,"○",作業日報!$A:$A,参加者名簿!AL$1)+SUMIFS(作業日報!$G:$G,作業日報!$F:$F,$A44,作業日報!$I:$I,"○",作業日報!$A:$A,参加者名簿!AL$1)</f>
        <v>0</v>
      </c>
      <c r="AM44" s="160">
        <f>SUMIFS(作業日報!$C:$C,作業日報!$B:$B,$A44,作業日報!$E:$E,"○",作業日報!$A:$A,参加者名簿!AM$1)+SUMIFS(作業日報!$G:$G,作業日報!$F:$F,$A44,作業日報!$I:$I,"○",作業日報!$A:$A,参加者名簿!AM$1)</f>
        <v>0</v>
      </c>
      <c r="AN44" s="160">
        <f>SUMIFS(作業日報!$C:$C,作業日報!$B:$B,$A44,作業日報!$E:$E,"○",作業日報!$A:$A,参加者名簿!AN$1)+SUMIFS(作業日報!$G:$G,作業日報!$F:$F,$A44,作業日報!$I:$I,"○",作業日報!$A:$A,参加者名簿!AN$1)</f>
        <v>0</v>
      </c>
      <c r="AO44" s="160">
        <f>SUMIFS(作業日報!$C:$C,作業日報!$B:$B,$A44,作業日報!$E:$E,"○",作業日報!$A:$A,参加者名簿!AO$1)+SUMIFS(作業日報!$G:$G,作業日報!$F:$F,$A44,作業日報!$I:$I,"○",作業日報!$A:$A,参加者名簿!AO$1)</f>
        <v>0</v>
      </c>
      <c r="AP44" s="160">
        <f>SUMIFS(作業日報!$C:$C,作業日報!$B:$B,$A44,作業日報!$E:$E,"○",作業日報!$A:$A,参加者名簿!AP$1)+SUMIFS(作業日報!$G:$G,作業日報!$F:$F,$A44,作業日報!$I:$I,"○",作業日報!$A:$A,参加者名簿!AP$1)</f>
        <v>0</v>
      </c>
      <c r="AQ44" s="160">
        <f>SUMIFS(作業日報!$C:$C,作業日報!$B:$B,$A44,作業日報!$E:$E,"○",作業日報!$A:$A,参加者名簿!AQ$1)+SUMIFS(作業日報!$G:$G,作業日報!$F:$F,$A44,作業日報!$I:$I,"○",作業日報!$A:$A,参加者名簿!AQ$1)</f>
        <v>0</v>
      </c>
      <c r="AR44" s="160">
        <f>SUMIFS(作業日報!$C:$C,作業日報!$B:$B,$A44,作業日報!$E:$E,"○",作業日報!$A:$A,参加者名簿!AR$1)+SUMIFS(作業日報!$G:$G,作業日報!$F:$F,$A44,作業日報!$I:$I,"○",作業日報!$A:$A,参加者名簿!AR$1)</f>
        <v>0</v>
      </c>
      <c r="AS44" s="160">
        <f>SUMIFS(作業日報!$C:$C,作業日報!$B:$B,$A44,作業日報!$E:$E,"○",作業日報!$A:$A,参加者名簿!AS$1)+SUMIFS(作業日報!$G:$G,作業日報!$F:$F,$A44,作業日報!$I:$I,"○",作業日報!$A:$A,参加者名簿!AS$1)</f>
        <v>0</v>
      </c>
      <c r="AT44" s="160">
        <f>SUMIFS(作業日報!$C:$C,作業日報!$B:$B,$A44,作業日報!$E:$E,"○",作業日報!$A:$A,参加者名簿!AT$1)+SUMIFS(作業日報!$G:$G,作業日報!$F:$F,$A44,作業日報!$I:$I,"○",作業日報!$A:$A,参加者名簿!AT$1)</f>
        <v>0</v>
      </c>
      <c r="AU44" s="160">
        <f>SUMIFS(作業日報!$C:$C,作業日報!$B:$B,$A44,作業日報!$E:$E,"○",作業日報!$A:$A,参加者名簿!AU$1)+SUMIFS(作業日報!$G:$G,作業日報!$F:$F,$A44,作業日報!$I:$I,"○",作業日報!$A:$A,参加者名簿!AU$1)</f>
        <v>0</v>
      </c>
      <c r="AV44" s="160">
        <f>SUMIFS(作業日報!$C:$C,作業日報!$B:$B,$A44,作業日報!$E:$E,"○",作業日報!$A:$A,参加者名簿!AV$1)+SUMIFS(作業日報!$G:$G,作業日報!$F:$F,$A44,作業日報!$I:$I,"○",作業日報!$A:$A,参加者名簿!AV$1)</f>
        <v>0</v>
      </c>
      <c r="AW44" s="160">
        <f>SUMIFS(作業日報!$C:$C,作業日報!$B:$B,$A44,作業日報!$E:$E,"○",作業日報!$A:$A,参加者名簿!AW$1)+SUMIFS(作業日報!$G:$G,作業日報!$F:$F,$A44,作業日報!$I:$I,"○",作業日報!$A:$A,参加者名簿!AW$1)</f>
        <v>0</v>
      </c>
      <c r="AX44" s="160">
        <f>SUMIFS(作業日報!$C:$C,作業日報!$B:$B,$A44,作業日報!$E:$E,"○",作業日報!$A:$A,参加者名簿!AX$1)+SUMIFS(作業日報!$G:$G,作業日報!$F:$F,$A44,作業日報!$I:$I,"○",作業日報!$A:$A,参加者名簿!AX$1)</f>
        <v>0</v>
      </c>
      <c r="AY44" s="160">
        <f>SUMIFS(作業日報!$C:$C,作業日報!$B:$B,$A44,作業日報!$E:$E,"○",作業日報!$A:$A,参加者名簿!AY$1)+SUMIFS(作業日報!$G:$G,作業日報!$F:$F,$A44,作業日報!$I:$I,"○",作業日報!$A:$A,参加者名簿!AY$1)</f>
        <v>0</v>
      </c>
      <c r="AZ44" s="160">
        <f>SUMIFS(作業日報!$C:$C,作業日報!$B:$B,$A44,作業日報!$E:$E,"○",作業日報!$A:$A,参加者名簿!AZ$1)+SUMIFS(作業日報!$G:$G,作業日報!$F:$F,$A44,作業日報!$I:$I,"○",作業日報!$A:$A,参加者名簿!AZ$1)</f>
        <v>0</v>
      </c>
      <c r="BA44" s="160">
        <f>SUMIFS(作業日報!$C:$C,作業日報!$B:$B,$A44,作業日報!$E:$E,"○",作業日報!$A:$A,参加者名簿!BA$1)+SUMIFS(作業日報!$G:$G,作業日報!$F:$F,$A44,作業日報!$I:$I,"○",作業日報!$A:$A,参加者名簿!BA$1)</f>
        <v>0</v>
      </c>
      <c r="BB44" s="160">
        <f>SUMIFS(作業日報!$C:$C,作業日報!$B:$B,$A44,作業日報!$E:$E,"○",作業日報!$A:$A,参加者名簿!BB$1)+SUMIFS(作業日報!$G:$G,作業日報!$F:$F,$A44,作業日報!$I:$I,"○",作業日報!$A:$A,参加者名簿!BB$1)</f>
        <v>0</v>
      </c>
      <c r="BC44" s="160">
        <f>SUMIFS(作業日報!$C:$C,作業日報!$B:$B,$A44,作業日報!$E:$E,"○",作業日報!$A:$A,参加者名簿!BC$1)+SUMIFS(作業日報!$G:$G,作業日報!$F:$F,$A44,作業日報!$I:$I,"○",作業日報!$A:$A,参加者名簿!BC$1)</f>
        <v>0</v>
      </c>
      <c r="BD44" s="160">
        <f>SUMIFS(作業日報!$C:$C,作業日報!$B:$B,$A44,作業日報!$E:$E,"○",作業日報!$A:$A,参加者名簿!BD$1)+SUMIFS(作業日報!$G:$G,作業日報!$F:$F,$A44,作業日報!$I:$I,"○",作業日報!$A:$A,参加者名簿!BD$1)</f>
        <v>0</v>
      </c>
      <c r="BE44" s="160">
        <f>SUMIFS(作業日報!$C:$C,作業日報!$B:$B,$A44,作業日報!$E:$E,"○",作業日報!$A:$A,参加者名簿!BE$1)+SUMIFS(作業日報!$G:$G,作業日報!$F:$F,$A44,作業日報!$I:$I,"○",作業日報!$A:$A,参加者名簿!BE$1)</f>
        <v>0</v>
      </c>
      <c r="BF44" s="160">
        <f>SUMIFS(作業日報!$C:$C,作業日報!$B:$B,$A44,作業日報!$E:$E,"○",作業日報!$A:$A,参加者名簿!BF$1)+SUMIFS(作業日報!$G:$G,作業日報!$F:$F,$A44,作業日報!$I:$I,"○",作業日報!$A:$A,参加者名簿!BF$1)</f>
        <v>0</v>
      </c>
      <c r="BG44" s="160">
        <f>SUMIFS(作業日報!$C:$C,作業日報!$B:$B,$A44,作業日報!$E:$E,"○",作業日報!$A:$A,参加者名簿!BG$1)+SUMIFS(作業日報!$G:$G,作業日報!$F:$F,$A44,作業日報!$I:$I,"○",作業日報!$A:$A,参加者名簿!BG$1)</f>
        <v>0</v>
      </c>
      <c r="BH44" s="160">
        <f>SUMIFS(作業日報!$C:$C,作業日報!$B:$B,$A44,作業日報!$E:$E,"○",作業日報!$A:$A,参加者名簿!BH$1)+SUMIFS(作業日報!$G:$G,作業日報!$F:$F,$A44,作業日報!$I:$I,"○",作業日報!$A:$A,参加者名簿!BH$1)</f>
        <v>0</v>
      </c>
      <c r="BI44" s="160">
        <f>SUMIFS(作業日報!$C:$C,作業日報!$B:$B,$A44,作業日報!$E:$E,"○",作業日報!$A:$A,参加者名簿!BI$1)+SUMIFS(作業日報!$G:$G,作業日報!$F:$F,$A44,作業日報!$I:$I,"○",作業日報!$A:$A,参加者名簿!BI$1)</f>
        <v>0</v>
      </c>
      <c r="BJ44" s="160">
        <f>SUMIFS(作業日報!$C:$C,作業日報!$B:$B,$A44,作業日報!$E:$E,"○",作業日報!$A:$A,参加者名簿!BJ$1)+SUMIFS(作業日報!$G:$G,作業日報!$F:$F,$A44,作業日報!$I:$I,"○",作業日報!$A:$A,参加者名簿!BJ$1)</f>
        <v>0</v>
      </c>
      <c r="BK44" s="160">
        <f>SUMIFS(作業日報!$C:$C,作業日報!$B:$B,$A44,作業日報!$E:$E,"○",作業日報!$A:$A,参加者名簿!BK$1)+SUMIFS(作業日報!$G:$G,作業日報!$F:$F,$A44,作業日報!$I:$I,"○",作業日報!$A:$A,参加者名簿!BK$1)</f>
        <v>0</v>
      </c>
      <c r="BL44" s="160">
        <f>SUMIFS(作業日報!$C:$C,作業日報!$B:$B,$A44,作業日報!$E:$E,"○",作業日報!$A:$A,参加者名簿!BL$1)+SUMIFS(作業日報!$G:$G,作業日報!$F:$F,$A44,作業日報!$I:$I,"○",作業日報!$A:$A,参加者名簿!BL$1)</f>
        <v>0</v>
      </c>
    </row>
    <row r="45" spans="1:64">
      <c r="A45" s="176"/>
      <c r="B45" s="177"/>
      <c r="C45" s="178"/>
      <c r="D45" s="120">
        <f t="shared" si="0"/>
        <v>0</v>
      </c>
      <c r="E45" s="159">
        <f>SUMIFS(作業日報!$C:$C,作業日報!$B:$B,$A45,作業日報!$E:$E,"○",作業日報!$A:$A,参加者名簿!E$1)+SUMIFS(作業日報!$G:$G,作業日報!$F:$F,$A45,作業日報!$I:$I,"○",作業日報!$A:$A,参加者名簿!E$1)</f>
        <v>0</v>
      </c>
      <c r="F45" s="160">
        <f>SUMIFS(作業日報!$C:$C,作業日報!$B:$B,$A45,作業日報!$E:$E,"○",作業日報!$A:$A,参加者名簿!F$1)+SUMIFS(作業日報!$G:$G,作業日報!$F:$F,$A45,作業日報!$I:$I,"○",作業日報!$A:$A,参加者名簿!F$1)</f>
        <v>0</v>
      </c>
      <c r="G45" s="160">
        <f>SUMIFS(作業日報!$C:$C,作業日報!$B:$B,$A45,作業日報!$E:$E,"○",作業日報!$A:$A,参加者名簿!G$1)+SUMIFS(作業日報!$G:$G,作業日報!$F:$F,$A45,作業日報!$I:$I,"○",作業日報!$A:$A,参加者名簿!G$1)</f>
        <v>0</v>
      </c>
      <c r="H45" s="160">
        <f>SUMIFS(作業日報!$C:$C,作業日報!$B:$B,$A45,作業日報!$E:$E,"○",作業日報!$A:$A,参加者名簿!H$1)+SUMIFS(作業日報!$G:$G,作業日報!$F:$F,$A45,作業日報!$I:$I,"○",作業日報!$A:$A,参加者名簿!H$1)</f>
        <v>0</v>
      </c>
      <c r="I45" s="160">
        <f>SUMIFS(作業日報!$C:$C,作業日報!$B:$B,$A45,作業日報!$E:$E,"○",作業日報!$A:$A,参加者名簿!I$1)+SUMIFS(作業日報!$G:$G,作業日報!$F:$F,$A45,作業日報!$I:$I,"○",作業日報!$A:$A,参加者名簿!I$1)</f>
        <v>0</v>
      </c>
      <c r="J45" s="160">
        <f>SUMIFS(作業日報!$C:$C,作業日報!$B:$B,$A45,作業日報!$E:$E,"○",作業日報!$A:$A,参加者名簿!J$1)+SUMIFS(作業日報!$G:$G,作業日報!$F:$F,$A45,作業日報!$I:$I,"○",作業日報!$A:$A,参加者名簿!J$1)</f>
        <v>0</v>
      </c>
      <c r="K45" s="160">
        <f>SUMIFS(作業日報!$C:$C,作業日報!$B:$B,$A45,作業日報!$E:$E,"○",作業日報!$A:$A,参加者名簿!K$1)+SUMIFS(作業日報!$G:$G,作業日報!$F:$F,$A45,作業日報!$I:$I,"○",作業日報!$A:$A,参加者名簿!K$1)</f>
        <v>0</v>
      </c>
      <c r="L45" s="160">
        <f>SUMIFS(作業日報!$C:$C,作業日報!$B:$B,$A45,作業日報!$E:$E,"○",作業日報!$A:$A,参加者名簿!L$1)+SUMIFS(作業日報!$G:$G,作業日報!$F:$F,$A45,作業日報!$I:$I,"○",作業日報!$A:$A,参加者名簿!L$1)</f>
        <v>0</v>
      </c>
      <c r="M45" s="160">
        <f>SUMIFS(作業日報!$C:$C,作業日報!$B:$B,$A45,作業日報!$E:$E,"○",作業日報!$A:$A,参加者名簿!M$1)+SUMIFS(作業日報!$G:$G,作業日報!$F:$F,$A45,作業日報!$I:$I,"○",作業日報!$A:$A,参加者名簿!M$1)</f>
        <v>0</v>
      </c>
      <c r="N45" s="160">
        <f>SUMIFS(作業日報!$C:$C,作業日報!$B:$B,$A45,作業日報!$E:$E,"○",作業日報!$A:$A,参加者名簿!N$1)+SUMIFS(作業日報!$G:$G,作業日報!$F:$F,$A45,作業日報!$I:$I,"○",作業日報!$A:$A,参加者名簿!N$1)</f>
        <v>0</v>
      </c>
      <c r="O45" s="160">
        <f>SUMIFS(作業日報!$C:$C,作業日報!$B:$B,$A45,作業日報!$E:$E,"○",作業日報!$A:$A,参加者名簿!O$1)+SUMIFS(作業日報!$G:$G,作業日報!$F:$F,$A45,作業日報!$I:$I,"○",作業日報!$A:$A,参加者名簿!O$1)</f>
        <v>0</v>
      </c>
      <c r="P45" s="160">
        <f>SUMIFS(作業日報!$C:$C,作業日報!$B:$B,$A45,作業日報!$E:$E,"○",作業日報!$A:$A,参加者名簿!P$1)+SUMIFS(作業日報!$G:$G,作業日報!$F:$F,$A45,作業日報!$I:$I,"○",作業日報!$A:$A,参加者名簿!P$1)</f>
        <v>0</v>
      </c>
      <c r="Q45" s="160">
        <f>SUMIFS(作業日報!$C:$C,作業日報!$B:$B,$A45,作業日報!$E:$E,"○",作業日報!$A:$A,参加者名簿!Q$1)+SUMIFS(作業日報!$G:$G,作業日報!$F:$F,$A45,作業日報!$I:$I,"○",作業日報!$A:$A,参加者名簿!Q$1)</f>
        <v>0</v>
      </c>
      <c r="R45" s="160">
        <f>SUMIFS(作業日報!$C:$C,作業日報!$B:$B,$A45,作業日報!$E:$E,"○",作業日報!$A:$A,参加者名簿!R$1)+SUMIFS(作業日報!$G:$G,作業日報!$F:$F,$A45,作業日報!$I:$I,"○",作業日報!$A:$A,参加者名簿!R$1)</f>
        <v>0</v>
      </c>
      <c r="S45" s="160">
        <f>SUMIFS(作業日報!$C:$C,作業日報!$B:$B,$A45,作業日報!$E:$E,"○",作業日報!$A:$A,参加者名簿!S$1)+SUMIFS(作業日報!$G:$G,作業日報!$F:$F,$A45,作業日報!$I:$I,"○",作業日報!$A:$A,参加者名簿!S$1)</f>
        <v>0</v>
      </c>
      <c r="T45" s="160">
        <f>SUMIFS(作業日報!$C:$C,作業日報!$B:$B,$A45,作業日報!$E:$E,"○",作業日報!$A:$A,参加者名簿!T$1)+SUMIFS(作業日報!$G:$G,作業日報!$F:$F,$A45,作業日報!$I:$I,"○",作業日報!$A:$A,参加者名簿!T$1)</f>
        <v>0</v>
      </c>
      <c r="U45" s="160">
        <f>SUMIFS(作業日報!$C:$C,作業日報!$B:$B,$A45,作業日報!$E:$E,"○",作業日報!$A:$A,参加者名簿!U$1)+SUMIFS(作業日報!$G:$G,作業日報!$F:$F,$A45,作業日報!$I:$I,"○",作業日報!$A:$A,参加者名簿!U$1)</f>
        <v>0</v>
      </c>
      <c r="V45" s="160">
        <f>SUMIFS(作業日報!$C:$C,作業日報!$B:$B,$A45,作業日報!$E:$E,"○",作業日報!$A:$A,参加者名簿!V$1)+SUMIFS(作業日報!$G:$G,作業日報!$F:$F,$A45,作業日報!$I:$I,"○",作業日報!$A:$A,参加者名簿!V$1)</f>
        <v>0</v>
      </c>
      <c r="W45" s="160">
        <f>SUMIFS(作業日報!$C:$C,作業日報!$B:$B,$A45,作業日報!$E:$E,"○",作業日報!$A:$A,参加者名簿!W$1)+SUMIFS(作業日報!$G:$G,作業日報!$F:$F,$A45,作業日報!$I:$I,"○",作業日報!$A:$A,参加者名簿!W$1)</f>
        <v>0</v>
      </c>
      <c r="X45" s="160">
        <f>SUMIFS(作業日報!$C:$C,作業日報!$B:$B,$A45,作業日報!$E:$E,"○",作業日報!$A:$A,参加者名簿!X$1)+SUMIFS(作業日報!$G:$G,作業日報!$F:$F,$A45,作業日報!$I:$I,"○",作業日報!$A:$A,参加者名簿!X$1)</f>
        <v>0</v>
      </c>
      <c r="Y45" s="160">
        <f>SUMIFS(作業日報!$C:$C,作業日報!$B:$B,$A45,作業日報!$E:$E,"○",作業日報!$A:$A,参加者名簿!Y$1)+SUMIFS(作業日報!$G:$G,作業日報!$F:$F,$A45,作業日報!$I:$I,"○",作業日報!$A:$A,参加者名簿!Y$1)</f>
        <v>0</v>
      </c>
      <c r="Z45" s="160">
        <f>SUMIFS(作業日報!$C:$C,作業日報!$B:$B,$A45,作業日報!$E:$E,"○",作業日報!$A:$A,参加者名簿!Z$1)+SUMIFS(作業日報!$G:$G,作業日報!$F:$F,$A45,作業日報!$I:$I,"○",作業日報!$A:$A,参加者名簿!Z$1)</f>
        <v>0</v>
      </c>
      <c r="AA45" s="160">
        <f>SUMIFS(作業日報!$C:$C,作業日報!$B:$B,$A45,作業日報!$E:$E,"○",作業日報!$A:$A,参加者名簿!AA$1)+SUMIFS(作業日報!$G:$G,作業日報!$F:$F,$A45,作業日報!$I:$I,"○",作業日報!$A:$A,参加者名簿!AA$1)</f>
        <v>0</v>
      </c>
      <c r="AB45" s="160">
        <f>SUMIFS(作業日報!$C:$C,作業日報!$B:$B,$A45,作業日報!$E:$E,"○",作業日報!$A:$A,参加者名簿!AB$1)+SUMIFS(作業日報!$G:$G,作業日報!$F:$F,$A45,作業日報!$I:$I,"○",作業日報!$A:$A,参加者名簿!AB$1)</f>
        <v>0</v>
      </c>
      <c r="AC45" s="160">
        <f>SUMIFS(作業日報!$C:$C,作業日報!$B:$B,$A45,作業日報!$E:$E,"○",作業日報!$A:$A,参加者名簿!AC$1)+SUMIFS(作業日報!$G:$G,作業日報!$F:$F,$A45,作業日報!$I:$I,"○",作業日報!$A:$A,参加者名簿!AC$1)</f>
        <v>0</v>
      </c>
      <c r="AD45" s="160">
        <f>SUMIFS(作業日報!$C:$C,作業日報!$B:$B,$A45,作業日報!$E:$E,"○",作業日報!$A:$A,参加者名簿!AD$1)+SUMIFS(作業日報!$G:$G,作業日報!$F:$F,$A45,作業日報!$I:$I,"○",作業日報!$A:$A,参加者名簿!AD$1)</f>
        <v>0</v>
      </c>
      <c r="AE45" s="160">
        <f>SUMIFS(作業日報!$C:$C,作業日報!$B:$B,$A45,作業日報!$E:$E,"○",作業日報!$A:$A,参加者名簿!AE$1)+SUMIFS(作業日報!$G:$G,作業日報!$F:$F,$A45,作業日報!$I:$I,"○",作業日報!$A:$A,参加者名簿!AE$1)</f>
        <v>0</v>
      </c>
      <c r="AF45" s="160">
        <f>SUMIFS(作業日報!$C:$C,作業日報!$B:$B,$A45,作業日報!$E:$E,"○",作業日報!$A:$A,参加者名簿!AF$1)+SUMIFS(作業日報!$G:$G,作業日報!$F:$F,$A45,作業日報!$I:$I,"○",作業日報!$A:$A,参加者名簿!AF$1)</f>
        <v>0</v>
      </c>
      <c r="AG45" s="160">
        <f>SUMIFS(作業日報!$C:$C,作業日報!$B:$B,$A45,作業日報!$E:$E,"○",作業日報!$A:$A,参加者名簿!AG$1)+SUMIFS(作業日報!$G:$G,作業日報!$F:$F,$A45,作業日報!$I:$I,"○",作業日報!$A:$A,参加者名簿!AG$1)</f>
        <v>0</v>
      </c>
      <c r="AH45" s="160">
        <f>SUMIFS(作業日報!$C:$C,作業日報!$B:$B,$A45,作業日報!$E:$E,"○",作業日報!$A:$A,参加者名簿!AH$1)+SUMIFS(作業日報!$G:$G,作業日報!$F:$F,$A45,作業日報!$I:$I,"○",作業日報!$A:$A,参加者名簿!AH$1)</f>
        <v>0</v>
      </c>
      <c r="AI45" s="160">
        <f>SUMIFS(作業日報!$C:$C,作業日報!$B:$B,$A45,作業日報!$E:$E,"○",作業日報!$A:$A,参加者名簿!AI$1)+SUMIFS(作業日報!$G:$G,作業日報!$F:$F,$A45,作業日報!$I:$I,"○",作業日報!$A:$A,参加者名簿!AI$1)</f>
        <v>0</v>
      </c>
      <c r="AJ45" s="160">
        <f>SUMIFS(作業日報!$C:$C,作業日報!$B:$B,$A45,作業日報!$E:$E,"○",作業日報!$A:$A,参加者名簿!AJ$1)+SUMIFS(作業日報!$G:$G,作業日報!$F:$F,$A45,作業日報!$I:$I,"○",作業日報!$A:$A,参加者名簿!AJ$1)</f>
        <v>0</v>
      </c>
      <c r="AK45" s="160">
        <f>SUMIFS(作業日報!$C:$C,作業日報!$B:$B,$A45,作業日報!$E:$E,"○",作業日報!$A:$A,参加者名簿!AK$1)+SUMIFS(作業日報!$G:$G,作業日報!$F:$F,$A45,作業日報!$I:$I,"○",作業日報!$A:$A,参加者名簿!AK$1)</f>
        <v>0</v>
      </c>
      <c r="AL45" s="160">
        <f>SUMIFS(作業日報!$C:$C,作業日報!$B:$B,$A45,作業日報!$E:$E,"○",作業日報!$A:$A,参加者名簿!AL$1)+SUMIFS(作業日報!$G:$G,作業日報!$F:$F,$A45,作業日報!$I:$I,"○",作業日報!$A:$A,参加者名簿!AL$1)</f>
        <v>0</v>
      </c>
      <c r="AM45" s="160">
        <f>SUMIFS(作業日報!$C:$C,作業日報!$B:$B,$A45,作業日報!$E:$E,"○",作業日報!$A:$A,参加者名簿!AM$1)+SUMIFS(作業日報!$G:$G,作業日報!$F:$F,$A45,作業日報!$I:$I,"○",作業日報!$A:$A,参加者名簿!AM$1)</f>
        <v>0</v>
      </c>
      <c r="AN45" s="160">
        <f>SUMIFS(作業日報!$C:$C,作業日報!$B:$B,$A45,作業日報!$E:$E,"○",作業日報!$A:$A,参加者名簿!AN$1)+SUMIFS(作業日報!$G:$G,作業日報!$F:$F,$A45,作業日報!$I:$I,"○",作業日報!$A:$A,参加者名簿!AN$1)</f>
        <v>0</v>
      </c>
      <c r="AO45" s="160">
        <f>SUMIFS(作業日報!$C:$C,作業日報!$B:$B,$A45,作業日報!$E:$E,"○",作業日報!$A:$A,参加者名簿!AO$1)+SUMIFS(作業日報!$G:$G,作業日報!$F:$F,$A45,作業日報!$I:$I,"○",作業日報!$A:$A,参加者名簿!AO$1)</f>
        <v>0</v>
      </c>
      <c r="AP45" s="160">
        <f>SUMIFS(作業日報!$C:$C,作業日報!$B:$B,$A45,作業日報!$E:$E,"○",作業日報!$A:$A,参加者名簿!AP$1)+SUMIFS(作業日報!$G:$G,作業日報!$F:$F,$A45,作業日報!$I:$I,"○",作業日報!$A:$A,参加者名簿!AP$1)</f>
        <v>0</v>
      </c>
      <c r="AQ45" s="160">
        <f>SUMIFS(作業日報!$C:$C,作業日報!$B:$B,$A45,作業日報!$E:$E,"○",作業日報!$A:$A,参加者名簿!AQ$1)+SUMIFS(作業日報!$G:$G,作業日報!$F:$F,$A45,作業日報!$I:$I,"○",作業日報!$A:$A,参加者名簿!AQ$1)</f>
        <v>0</v>
      </c>
      <c r="AR45" s="160">
        <f>SUMIFS(作業日報!$C:$C,作業日報!$B:$B,$A45,作業日報!$E:$E,"○",作業日報!$A:$A,参加者名簿!AR$1)+SUMIFS(作業日報!$G:$G,作業日報!$F:$F,$A45,作業日報!$I:$I,"○",作業日報!$A:$A,参加者名簿!AR$1)</f>
        <v>0</v>
      </c>
      <c r="AS45" s="160">
        <f>SUMIFS(作業日報!$C:$C,作業日報!$B:$B,$A45,作業日報!$E:$E,"○",作業日報!$A:$A,参加者名簿!AS$1)+SUMIFS(作業日報!$G:$G,作業日報!$F:$F,$A45,作業日報!$I:$I,"○",作業日報!$A:$A,参加者名簿!AS$1)</f>
        <v>0</v>
      </c>
      <c r="AT45" s="160">
        <f>SUMIFS(作業日報!$C:$C,作業日報!$B:$B,$A45,作業日報!$E:$E,"○",作業日報!$A:$A,参加者名簿!AT$1)+SUMIFS(作業日報!$G:$G,作業日報!$F:$F,$A45,作業日報!$I:$I,"○",作業日報!$A:$A,参加者名簿!AT$1)</f>
        <v>0</v>
      </c>
      <c r="AU45" s="160">
        <f>SUMIFS(作業日報!$C:$C,作業日報!$B:$B,$A45,作業日報!$E:$E,"○",作業日報!$A:$A,参加者名簿!AU$1)+SUMIFS(作業日報!$G:$G,作業日報!$F:$F,$A45,作業日報!$I:$I,"○",作業日報!$A:$A,参加者名簿!AU$1)</f>
        <v>0</v>
      </c>
      <c r="AV45" s="160">
        <f>SUMIFS(作業日報!$C:$C,作業日報!$B:$B,$A45,作業日報!$E:$E,"○",作業日報!$A:$A,参加者名簿!AV$1)+SUMIFS(作業日報!$G:$G,作業日報!$F:$F,$A45,作業日報!$I:$I,"○",作業日報!$A:$A,参加者名簿!AV$1)</f>
        <v>0</v>
      </c>
      <c r="AW45" s="160">
        <f>SUMIFS(作業日報!$C:$C,作業日報!$B:$B,$A45,作業日報!$E:$E,"○",作業日報!$A:$A,参加者名簿!AW$1)+SUMIFS(作業日報!$G:$G,作業日報!$F:$F,$A45,作業日報!$I:$I,"○",作業日報!$A:$A,参加者名簿!AW$1)</f>
        <v>0</v>
      </c>
      <c r="AX45" s="160">
        <f>SUMIFS(作業日報!$C:$C,作業日報!$B:$B,$A45,作業日報!$E:$E,"○",作業日報!$A:$A,参加者名簿!AX$1)+SUMIFS(作業日報!$G:$G,作業日報!$F:$F,$A45,作業日報!$I:$I,"○",作業日報!$A:$A,参加者名簿!AX$1)</f>
        <v>0</v>
      </c>
      <c r="AY45" s="160">
        <f>SUMIFS(作業日報!$C:$C,作業日報!$B:$B,$A45,作業日報!$E:$E,"○",作業日報!$A:$A,参加者名簿!AY$1)+SUMIFS(作業日報!$G:$G,作業日報!$F:$F,$A45,作業日報!$I:$I,"○",作業日報!$A:$A,参加者名簿!AY$1)</f>
        <v>0</v>
      </c>
      <c r="AZ45" s="160">
        <f>SUMIFS(作業日報!$C:$C,作業日報!$B:$B,$A45,作業日報!$E:$E,"○",作業日報!$A:$A,参加者名簿!AZ$1)+SUMIFS(作業日報!$G:$G,作業日報!$F:$F,$A45,作業日報!$I:$I,"○",作業日報!$A:$A,参加者名簿!AZ$1)</f>
        <v>0</v>
      </c>
      <c r="BA45" s="160">
        <f>SUMIFS(作業日報!$C:$C,作業日報!$B:$B,$A45,作業日報!$E:$E,"○",作業日報!$A:$A,参加者名簿!BA$1)+SUMIFS(作業日報!$G:$G,作業日報!$F:$F,$A45,作業日報!$I:$I,"○",作業日報!$A:$A,参加者名簿!BA$1)</f>
        <v>0</v>
      </c>
      <c r="BB45" s="160">
        <f>SUMIFS(作業日報!$C:$C,作業日報!$B:$B,$A45,作業日報!$E:$E,"○",作業日報!$A:$A,参加者名簿!BB$1)+SUMIFS(作業日報!$G:$G,作業日報!$F:$F,$A45,作業日報!$I:$I,"○",作業日報!$A:$A,参加者名簿!BB$1)</f>
        <v>0</v>
      </c>
      <c r="BC45" s="160">
        <f>SUMIFS(作業日報!$C:$C,作業日報!$B:$B,$A45,作業日報!$E:$E,"○",作業日報!$A:$A,参加者名簿!BC$1)+SUMIFS(作業日報!$G:$G,作業日報!$F:$F,$A45,作業日報!$I:$I,"○",作業日報!$A:$A,参加者名簿!BC$1)</f>
        <v>0</v>
      </c>
      <c r="BD45" s="160">
        <f>SUMIFS(作業日報!$C:$C,作業日報!$B:$B,$A45,作業日報!$E:$E,"○",作業日報!$A:$A,参加者名簿!BD$1)+SUMIFS(作業日報!$G:$G,作業日報!$F:$F,$A45,作業日報!$I:$I,"○",作業日報!$A:$A,参加者名簿!BD$1)</f>
        <v>0</v>
      </c>
      <c r="BE45" s="160">
        <f>SUMIFS(作業日報!$C:$C,作業日報!$B:$B,$A45,作業日報!$E:$E,"○",作業日報!$A:$A,参加者名簿!BE$1)+SUMIFS(作業日報!$G:$G,作業日報!$F:$F,$A45,作業日報!$I:$I,"○",作業日報!$A:$A,参加者名簿!BE$1)</f>
        <v>0</v>
      </c>
      <c r="BF45" s="160">
        <f>SUMIFS(作業日報!$C:$C,作業日報!$B:$B,$A45,作業日報!$E:$E,"○",作業日報!$A:$A,参加者名簿!BF$1)+SUMIFS(作業日報!$G:$G,作業日報!$F:$F,$A45,作業日報!$I:$I,"○",作業日報!$A:$A,参加者名簿!BF$1)</f>
        <v>0</v>
      </c>
      <c r="BG45" s="160">
        <f>SUMIFS(作業日報!$C:$C,作業日報!$B:$B,$A45,作業日報!$E:$E,"○",作業日報!$A:$A,参加者名簿!BG$1)+SUMIFS(作業日報!$G:$G,作業日報!$F:$F,$A45,作業日報!$I:$I,"○",作業日報!$A:$A,参加者名簿!BG$1)</f>
        <v>0</v>
      </c>
      <c r="BH45" s="160">
        <f>SUMIFS(作業日報!$C:$C,作業日報!$B:$B,$A45,作業日報!$E:$E,"○",作業日報!$A:$A,参加者名簿!BH$1)+SUMIFS(作業日報!$G:$G,作業日報!$F:$F,$A45,作業日報!$I:$I,"○",作業日報!$A:$A,参加者名簿!BH$1)</f>
        <v>0</v>
      </c>
      <c r="BI45" s="160">
        <f>SUMIFS(作業日報!$C:$C,作業日報!$B:$B,$A45,作業日報!$E:$E,"○",作業日報!$A:$A,参加者名簿!BI$1)+SUMIFS(作業日報!$G:$G,作業日報!$F:$F,$A45,作業日報!$I:$I,"○",作業日報!$A:$A,参加者名簿!BI$1)</f>
        <v>0</v>
      </c>
      <c r="BJ45" s="160">
        <f>SUMIFS(作業日報!$C:$C,作業日報!$B:$B,$A45,作業日報!$E:$E,"○",作業日報!$A:$A,参加者名簿!BJ$1)+SUMIFS(作業日報!$G:$G,作業日報!$F:$F,$A45,作業日報!$I:$I,"○",作業日報!$A:$A,参加者名簿!BJ$1)</f>
        <v>0</v>
      </c>
      <c r="BK45" s="160">
        <f>SUMIFS(作業日報!$C:$C,作業日報!$B:$B,$A45,作業日報!$E:$E,"○",作業日報!$A:$A,参加者名簿!BK$1)+SUMIFS(作業日報!$G:$G,作業日報!$F:$F,$A45,作業日報!$I:$I,"○",作業日報!$A:$A,参加者名簿!BK$1)</f>
        <v>0</v>
      </c>
      <c r="BL45" s="160">
        <f>SUMIFS(作業日報!$C:$C,作業日報!$B:$B,$A45,作業日報!$E:$E,"○",作業日報!$A:$A,参加者名簿!BL$1)+SUMIFS(作業日報!$G:$G,作業日報!$F:$F,$A45,作業日報!$I:$I,"○",作業日報!$A:$A,参加者名簿!BL$1)</f>
        <v>0</v>
      </c>
    </row>
    <row r="46" spans="1:64">
      <c r="A46" s="176"/>
      <c r="B46" s="177"/>
      <c r="C46" s="178"/>
      <c r="D46" s="120">
        <f t="shared" si="0"/>
        <v>0</v>
      </c>
      <c r="E46" s="159">
        <f>SUMIFS(作業日報!$C:$C,作業日報!$B:$B,$A46,作業日報!$E:$E,"○",作業日報!$A:$A,参加者名簿!E$1)+SUMIFS(作業日報!$G:$G,作業日報!$F:$F,$A46,作業日報!$I:$I,"○",作業日報!$A:$A,参加者名簿!E$1)</f>
        <v>0</v>
      </c>
      <c r="F46" s="160">
        <f>SUMIFS(作業日報!$C:$C,作業日報!$B:$B,$A46,作業日報!$E:$E,"○",作業日報!$A:$A,参加者名簿!F$1)+SUMIFS(作業日報!$G:$G,作業日報!$F:$F,$A46,作業日報!$I:$I,"○",作業日報!$A:$A,参加者名簿!F$1)</f>
        <v>0</v>
      </c>
      <c r="G46" s="160">
        <f>SUMIFS(作業日報!$C:$C,作業日報!$B:$B,$A46,作業日報!$E:$E,"○",作業日報!$A:$A,参加者名簿!G$1)+SUMIFS(作業日報!$G:$G,作業日報!$F:$F,$A46,作業日報!$I:$I,"○",作業日報!$A:$A,参加者名簿!G$1)</f>
        <v>0</v>
      </c>
      <c r="H46" s="160">
        <f>SUMIFS(作業日報!$C:$C,作業日報!$B:$B,$A46,作業日報!$E:$E,"○",作業日報!$A:$A,参加者名簿!H$1)+SUMIFS(作業日報!$G:$G,作業日報!$F:$F,$A46,作業日報!$I:$I,"○",作業日報!$A:$A,参加者名簿!H$1)</f>
        <v>0</v>
      </c>
      <c r="I46" s="160">
        <f>SUMIFS(作業日報!$C:$C,作業日報!$B:$B,$A46,作業日報!$E:$E,"○",作業日報!$A:$A,参加者名簿!I$1)+SUMIFS(作業日報!$G:$G,作業日報!$F:$F,$A46,作業日報!$I:$I,"○",作業日報!$A:$A,参加者名簿!I$1)</f>
        <v>0</v>
      </c>
      <c r="J46" s="160">
        <f>SUMIFS(作業日報!$C:$C,作業日報!$B:$B,$A46,作業日報!$E:$E,"○",作業日報!$A:$A,参加者名簿!J$1)+SUMIFS(作業日報!$G:$G,作業日報!$F:$F,$A46,作業日報!$I:$I,"○",作業日報!$A:$A,参加者名簿!J$1)</f>
        <v>0</v>
      </c>
      <c r="K46" s="160">
        <f>SUMIFS(作業日報!$C:$C,作業日報!$B:$B,$A46,作業日報!$E:$E,"○",作業日報!$A:$A,参加者名簿!K$1)+SUMIFS(作業日報!$G:$G,作業日報!$F:$F,$A46,作業日報!$I:$I,"○",作業日報!$A:$A,参加者名簿!K$1)</f>
        <v>0</v>
      </c>
      <c r="L46" s="160">
        <f>SUMIFS(作業日報!$C:$C,作業日報!$B:$B,$A46,作業日報!$E:$E,"○",作業日報!$A:$A,参加者名簿!L$1)+SUMIFS(作業日報!$G:$G,作業日報!$F:$F,$A46,作業日報!$I:$I,"○",作業日報!$A:$A,参加者名簿!L$1)</f>
        <v>0</v>
      </c>
      <c r="M46" s="160">
        <f>SUMIFS(作業日報!$C:$C,作業日報!$B:$B,$A46,作業日報!$E:$E,"○",作業日報!$A:$A,参加者名簿!M$1)+SUMIFS(作業日報!$G:$G,作業日報!$F:$F,$A46,作業日報!$I:$I,"○",作業日報!$A:$A,参加者名簿!M$1)</f>
        <v>0</v>
      </c>
      <c r="N46" s="160">
        <f>SUMIFS(作業日報!$C:$C,作業日報!$B:$B,$A46,作業日報!$E:$E,"○",作業日報!$A:$A,参加者名簿!N$1)+SUMIFS(作業日報!$G:$G,作業日報!$F:$F,$A46,作業日報!$I:$I,"○",作業日報!$A:$A,参加者名簿!N$1)</f>
        <v>0</v>
      </c>
      <c r="O46" s="160">
        <f>SUMIFS(作業日報!$C:$C,作業日報!$B:$B,$A46,作業日報!$E:$E,"○",作業日報!$A:$A,参加者名簿!O$1)+SUMIFS(作業日報!$G:$G,作業日報!$F:$F,$A46,作業日報!$I:$I,"○",作業日報!$A:$A,参加者名簿!O$1)</f>
        <v>0</v>
      </c>
      <c r="P46" s="160">
        <f>SUMIFS(作業日報!$C:$C,作業日報!$B:$B,$A46,作業日報!$E:$E,"○",作業日報!$A:$A,参加者名簿!P$1)+SUMIFS(作業日報!$G:$G,作業日報!$F:$F,$A46,作業日報!$I:$I,"○",作業日報!$A:$A,参加者名簿!P$1)</f>
        <v>0</v>
      </c>
      <c r="Q46" s="160">
        <f>SUMIFS(作業日報!$C:$C,作業日報!$B:$B,$A46,作業日報!$E:$E,"○",作業日報!$A:$A,参加者名簿!Q$1)+SUMIFS(作業日報!$G:$G,作業日報!$F:$F,$A46,作業日報!$I:$I,"○",作業日報!$A:$A,参加者名簿!Q$1)</f>
        <v>0</v>
      </c>
      <c r="R46" s="160">
        <f>SUMIFS(作業日報!$C:$C,作業日報!$B:$B,$A46,作業日報!$E:$E,"○",作業日報!$A:$A,参加者名簿!R$1)+SUMIFS(作業日報!$G:$G,作業日報!$F:$F,$A46,作業日報!$I:$I,"○",作業日報!$A:$A,参加者名簿!R$1)</f>
        <v>0</v>
      </c>
      <c r="S46" s="160">
        <f>SUMIFS(作業日報!$C:$C,作業日報!$B:$B,$A46,作業日報!$E:$E,"○",作業日報!$A:$A,参加者名簿!S$1)+SUMIFS(作業日報!$G:$G,作業日報!$F:$F,$A46,作業日報!$I:$I,"○",作業日報!$A:$A,参加者名簿!S$1)</f>
        <v>0</v>
      </c>
      <c r="T46" s="160">
        <f>SUMIFS(作業日報!$C:$C,作業日報!$B:$B,$A46,作業日報!$E:$E,"○",作業日報!$A:$A,参加者名簿!T$1)+SUMIFS(作業日報!$G:$G,作業日報!$F:$F,$A46,作業日報!$I:$I,"○",作業日報!$A:$A,参加者名簿!T$1)</f>
        <v>0</v>
      </c>
      <c r="U46" s="160">
        <f>SUMIFS(作業日報!$C:$C,作業日報!$B:$B,$A46,作業日報!$E:$E,"○",作業日報!$A:$A,参加者名簿!U$1)+SUMIFS(作業日報!$G:$G,作業日報!$F:$F,$A46,作業日報!$I:$I,"○",作業日報!$A:$A,参加者名簿!U$1)</f>
        <v>0</v>
      </c>
      <c r="V46" s="160">
        <f>SUMIFS(作業日報!$C:$C,作業日報!$B:$B,$A46,作業日報!$E:$E,"○",作業日報!$A:$A,参加者名簿!V$1)+SUMIFS(作業日報!$G:$G,作業日報!$F:$F,$A46,作業日報!$I:$I,"○",作業日報!$A:$A,参加者名簿!V$1)</f>
        <v>0</v>
      </c>
      <c r="W46" s="160">
        <f>SUMIFS(作業日報!$C:$C,作業日報!$B:$B,$A46,作業日報!$E:$E,"○",作業日報!$A:$A,参加者名簿!W$1)+SUMIFS(作業日報!$G:$G,作業日報!$F:$F,$A46,作業日報!$I:$I,"○",作業日報!$A:$A,参加者名簿!W$1)</f>
        <v>0</v>
      </c>
      <c r="X46" s="160">
        <f>SUMIFS(作業日報!$C:$C,作業日報!$B:$B,$A46,作業日報!$E:$E,"○",作業日報!$A:$A,参加者名簿!X$1)+SUMIFS(作業日報!$G:$G,作業日報!$F:$F,$A46,作業日報!$I:$I,"○",作業日報!$A:$A,参加者名簿!X$1)</f>
        <v>0</v>
      </c>
      <c r="Y46" s="160">
        <f>SUMIFS(作業日報!$C:$C,作業日報!$B:$B,$A46,作業日報!$E:$E,"○",作業日報!$A:$A,参加者名簿!Y$1)+SUMIFS(作業日報!$G:$G,作業日報!$F:$F,$A46,作業日報!$I:$I,"○",作業日報!$A:$A,参加者名簿!Y$1)</f>
        <v>0</v>
      </c>
      <c r="Z46" s="160">
        <f>SUMIFS(作業日報!$C:$C,作業日報!$B:$B,$A46,作業日報!$E:$E,"○",作業日報!$A:$A,参加者名簿!Z$1)+SUMIFS(作業日報!$G:$G,作業日報!$F:$F,$A46,作業日報!$I:$I,"○",作業日報!$A:$A,参加者名簿!Z$1)</f>
        <v>0</v>
      </c>
      <c r="AA46" s="160">
        <f>SUMIFS(作業日報!$C:$C,作業日報!$B:$B,$A46,作業日報!$E:$E,"○",作業日報!$A:$A,参加者名簿!AA$1)+SUMIFS(作業日報!$G:$G,作業日報!$F:$F,$A46,作業日報!$I:$I,"○",作業日報!$A:$A,参加者名簿!AA$1)</f>
        <v>0</v>
      </c>
      <c r="AB46" s="160">
        <f>SUMIFS(作業日報!$C:$C,作業日報!$B:$B,$A46,作業日報!$E:$E,"○",作業日報!$A:$A,参加者名簿!AB$1)+SUMIFS(作業日報!$G:$G,作業日報!$F:$F,$A46,作業日報!$I:$I,"○",作業日報!$A:$A,参加者名簿!AB$1)</f>
        <v>0</v>
      </c>
      <c r="AC46" s="160">
        <f>SUMIFS(作業日報!$C:$C,作業日報!$B:$B,$A46,作業日報!$E:$E,"○",作業日報!$A:$A,参加者名簿!AC$1)+SUMIFS(作業日報!$G:$G,作業日報!$F:$F,$A46,作業日報!$I:$I,"○",作業日報!$A:$A,参加者名簿!AC$1)</f>
        <v>0</v>
      </c>
      <c r="AD46" s="160">
        <f>SUMIFS(作業日報!$C:$C,作業日報!$B:$B,$A46,作業日報!$E:$E,"○",作業日報!$A:$A,参加者名簿!AD$1)+SUMIFS(作業日報!$G:$G,作業日報!$F:$F,$A46,作業日報!$I:$I,"○",作業日報!$A:$A,参加者名簿!AD$1)</f>
        <v>0</v>
      </c>
      <c r="AE46" s="160">
        <f>SUMIFS(作業日報!$C:$C,作業日報!$B:$B,$A46,作業日報!$E:$E,"○",作業日報!$A:$A,参加者名簿!AE$1)+SUMIFS(作業日報!$G:$G,作業日報!$F:$F,$A46,作業日報!$I:$I,"○",作業日報!$A:$A,参加者名簿!AE$1)</f>
        <v>0</v>
      </c>
      <c r="AF46" s="160">
        <f>SUMIFS(作業日報!$C:$C,作業日報!$B:$B,$A46,作業日報!$E:$E,"○",作業日報!$A:$A,参加者名簿!AF$1)+SUMIFS(作業日報!$G:$G,作業日報!$F:$F,$A46,作業日報!$I:$I,"○",作業日報!$A:$A,参加者名簿!AF$1)</f>
        <v>0</v>
      </c>
      <c r="AG46" s="160">
        <f>SUMIFS(作業日報!$C:$C,作業日報!$B:$B,$A46,作業日報!$E:$E,"○",作業日報!$A:$A,参加者名簿!AG$1)+SUMIFS(作業日報!$G:$G,作業日報!$F:$F,$A46,作業日報!$I:$I,"○",作業日報!$A:$A,参加者名簿!AG$1)</f>
        <v>0</v>
      </c>
      <c r="AH46" s="160">
        <f>SUMIFS(作業日報!$C:$C,作業日報!$B:$B,$A46,作業日報!$E:$E,"○",作業日報!$A:$A,参加者名簿!AH$1)+SUMIFS(作業日報!$G:$G,作業日報!$F:$F,$A46,作業日報!$I:$I,"○",作業日報!$A:$A,参加者名簿!AH$1)</f>
        <v>0</v>
      </c>
      <c r="AI46" s="160">
        <f>SUMIFS(作業日報!$C:$C,作業日報!$B:$B,$A46,作業日報!$E:$E,"○",作業日報!$A:$A,参加者名簿!AI$1)+SUMIFS(作業日報!$G:$G,作業日報!$F:$F,$A46,作業日報!$I:$I,"○",作業日報!$A:$A,参加者名簿!AI$1)</f>
        <v>0</v>
      </c>
      <c r="AJ46" s="160">
        <f>SUMIFS(作業日報!$C:$C,作業日報!$B:$B,$A46,作業日報!$E:$E,"○",作業日報!$A:$A,参加者名簿!AJ$1)+SUMIFS(作業日報!$G:$G,作業日報!$F:$F,$A46,作業日報!$I:$I,"○",作業日報!$A:$A,参加者名簿!AJ$1)</f>
        <v>0</v>
      </c>
      <c r="AK46" s="160">
        <f>SUMIFS(作業日報!$C:$C,作業日報!$B:$B,$A46,作業日報!$E:$E,"○",作業日報!$A:$A,参加者名簿!AK$1)+SUMIFS(作業日報!$G:$G,作業日報!$F:$F,$A46,作業日報!$I:$I,"○",作業日報!$A:$A,参加者名簿!AK$1)</f>
        <v>0</v>
      </c>
      <c r="AL46" s="160">
        <f>SUMIFS(作業日報!$C:$C,作業日報!$B:$B,$A46,作業日報!$E:$E,"○",作業日報!$A:$A,参加者名簿!AL$1)+SUMIFS(作業日報!$G:$G,作業日報!$F:$F,$A46,作業日報!$I:$I,"○",作業日報!$A:$A,参加者名簿!AL$1)</f>
        <v>0</v>
      </c>
      <c r="AM46" s="160">
        <f>SUMIFS(作業日報!$C:$C,作業日報!$B:$B,$A46,作業日報!$E:$E,"○",作業日報!$A:$A,参加者名簿!AM$1)+SUMIFS(作業日報!$G:$G,作業日報!$F:$F,$A46,作業日報!$I:$I,"○",作業日報!$A:$A,参加者名簿!AM$1)</f>
        <v>0</v>
      </c>
      <c r="AN46" s="160">
        <f>SUMIFS(作業日報!$C:$C,作業日報!$B:$B,$A46,作業日報!$E:$E,"○",作業日報!$A:$A,参加者名簿!AN$1)+SUMIFS(作業日報!$G:$G,作業日報!$F:$F,$A46,作業日報!$I:$I,"○",作業日報!$A:$A,参加者名簿!AN$1)</f>
        <v>0</v>
      </c>
      <c r="AO46" s="160">
        <f>SUMIFS(作業日報!$C:$C,作業日報!$B:$B,$A46,作業日報!$E:$E,"○",作業日報!$A:$A,参加者名簿!AO$1)+SUMIFS(作業日報!$G:$G,作業日報!$F:$F,$A46,作業日報!$I:$I,"○",作業日報!$A:$A,参加者名簿!AO$1)</f>
        <v>0</v>
      </c>
      <c r="AP46" s="160">
        <f>SUMIFS(作業日報!$C:$C,作業日報!$B:$B,$A46,作業日報!$E:$E,"○",作業日報!$A:$A,参加者名簿!AP$1)+SUMIFS(作業日報!$G:$G,作業日報!$F:$F,$A46,作業日報!$I:$I,"○",作業日報!$A:$A,参加者名簿!AP$1)</f>
        <v>0</v>
      </c>
      <c r="AQ46" s="160">
        <f>SUMIFS(作業日報!$C:$C,作業日報!$B:$B,$A46,作業日報!$E:$E,"○",作業日報!$A:$A,参加者名簿!AQ$1)+SUMIFS(作業日報!$G:$G,作業日報!$F:$F,$A46,作業日報!$I:$I,"○",作業日報!$A:$A,参加者名簿!AQ$1)</f>
        <v>0</v>
      </c>
      <c r="AR46" s="160">
        <f>SUMIFS(作業日報!$C:$C,作業日報!$B:$B,$A46,作業日報!$E:$E,"○",作業日報!$A:$A,参加者名簿!AR$1)+SUMIFS(作業日報!$G:$G,作業日報!$F:$F,$A46,作業日報!$I:$I,"○",作業日報!$A:$A,参加者名簿!AR$1)</f>
        <v>0</v>
      </c>
      <c r="AS46" s="160">
        <f>SUMIFS(作業日報!$C:$C,作業日報!$B:$B,$A46,作業日報!$E:$E,"○",作業日報!$A:$A,参加者名簿!AS$1)+SUMIFS(作業日報!$G:$G,作業日報!$F:$F,$A46,作業日報!$I:$I,"○",作業日報!$A:$A,参加者名簿!AS$1)</f>
        <v>0</v>
      </c>
      <c r="AT46" s="160">
        <f>SUMIFS(作業日報!$C:$C,作業日報!$B:$B,$A46,作業日報!$E:$E,"○",作業日報!$A:$A,参加者名簿!AT$1)+SUMIFS(作業日報!$G:$G,作業日報!$F:$F,$A46,作業日報!$I:$I,"○",作業日報!$A:$A,参加者名簿!AT$1)</f>
        <v>0</v>
      </c>
      <c r="AU46" s="160">
        <f>SUMIFS(作業日報!$C:$C,作業日報!$B:$B,$A46,作業日報!$E:$E,"○",作業日報!$A:$A,参加者名簿!AU$1)+SUMIFS(作業日報!$G:$G,作業日報!$F:$F,$A46,作業日報!$I:$I,"○",作業日報!$A:$A,参加者名簿!AU$1)</f>
        <v>0</v>
      </c>
      <c r="AV46" s="160">
        <f>SUMIFS(作業日報!$C:$C,作業日報!$B:$B,$A46,作業日報!$E:$E,"○",作業日報!$A:$A,参加者名簿!AV$1)+SUMIFS(作業日報!$G:$G,作業日報!$F:$F,$A46,作業日報!$I:$I,"○",作業日報!$A:$A,参加者名簿!AV$1)</f>
        <v>0</v>
      </c>
      <c r="AW46" s="160">
        <f>SUMIFS(作業日報!$C:$C,作業日報!$B:$B,$A46,作業日報!$E:$E,"○",作業日報!$A:$A,参加者名簿!AW$1)+SUMIFS(作業日報!$G:$G,作業日報!$F:$F,$A46,作業日報!$I:$I,"○",作業日報!$A:$A,参加者名簿!AW$1)</f>
        <v>0</v>
      </c>
      <c r="AX46" s="160">
        <f>SUMIFS(作業日報!$C:$C,作業日報!$B:$B,$A46,作業日報!$E:$E,"○",作業日報!$A:$A,参加者名簿!AX$1)+SUMIFS(作業日報!$G:$G,作業日報!$F:$F,$A46,作業日報!$I:$I,"○",作業日報!$A:$A,参加者名簿!AX$1)</f>
        <v>0</v>
      </c>
      <c r="AY46" s="160">
        <f>SUMIFS(作業日報!$C:$C,作業日報!$B:$B,$A46,作業日報!$E:$E,"○",作業日報!$A:$A,参加者名簿!AY$1)+SUMIFS(作業日報!$G:$G,作業日報!$F:$F,$A46,作業日報!$I:$I,"○",作業日報!$A:$A,参加者名簿!AY$1)</f>
        <v>0</v>
      </c>
      <c r="AZ46" s="160">
        <f>SUMIFS(作業日報!$C:$C,作業日報!$B:$B,$A46,作業日報!$E:$E,"○",作業日報!$A:$A,参加者名簿!AZ$1)+SUMIFS(作業日報!$G:$G,作業日報!$F:$F,$A46,作業日報!$I:$I,"○",作業日報!$A:$A,参加者名簿!AZ$1)</f>
        <v>0</v>
      </c>
      <c r="BA46" s="160">
        <f>SUMIFS(作業日報!$C:$C,作業日報!$B:$B,$A46,作業日報!$E:$E,"○",作業日報!$A:$A,参加者名簿!BA$1)+SUMIFS(作業日報!$G:$G,作業日報!$F:$F,$A46,作業日報!$I:$I,"○",作業日報!$A:$A,参加者名簿!BA$1)</f>
        <v>0</v>
      </c>
      <c r="BB46" s="160">
        <f>SUMIFS(作業日報!$C:$C,作業日報!$B:$B,$A46,作業日報!$E:$E,"○",作業日報!$A:$A,参加者名簿!BB$1)+SUMIFS(作業日報!$G:$G,作業日報!$F:$F,$A46,作業日報!$I:$I,"○",作業日報!$A:$A,参加者名簿!BB$1)</f>
        <v>0</v>
      </c>
      <c r="BC46" s="160">
        <f>SUMIFS(作業日報!$C:$C,作業日報!$B:$B,$A46,作業日報!$E:$E,"○",作業日報!$A:$A,参加者名簿!BC$1)+SUMIFS(作業日報!$G:$G,作業日報!$F:$F,$A46,作業日報!$I:$I,"○",作業日報!$A:$A,参加者名簿!BC$1)</f>
        <v>0</v>
      </c>
      <c r="BD46" s="160">
        <f>SUMIFS(作業日報!$C:$C,作業日報!$B:$B,$A46,作業日報!$E:$E,"○",作業日報!$A:$A,参加者名簿!BD$1)+SUMIFS(作業日報!$G:$G,作業日報!$F:$F,$A46,作業日報!$I:$I,"○",作業日報!$A:$A,参加者名簿!BD$1)</f>
        <v>0</v>
      </c>
      <c r="BE46" s="160">
        <f>SUMIFS(作業日報!$C:$C,作業日報!$B:$B,$A46,作業日報!$E:$E,"○",作業日報!$A:$A,参加者名簿!BE$1)+SUMIFS(作業日報!$G:$G,作業日報!$F:$F,$A46,作業日報!$I:$I,"○",作業日報!$A:$A,参加者名簿!BE$1)</f>
        <v>0</v>
      </c>
      <c r="BF46" s="160">
        <f>SUMIFS(作業日報!$C:$C,作業日報!$B:$B,$A46,作業日報!$E:$E,"○",作業日報!$A:$A,参加者名簿!BF$1)+SUMIFS(作業日報!$G:$G,作業日報!$F:$F,$A46,作業日報!$I:$I,"○",作業日報!$A:$A,参加者名簿!BF$1)</f>
        <v>0</v>
      </c>
      <c r="BG46" s="160">
        <f>SUMIFS(作業日報!$C:$C,作業日報!$B:$B,$A46,作業日報!$E:$E,"○",作業日報!$A:$A,参加者名簿!BG$1)+SUMIFS(作業日報!$G:$G,作業日報!$F:$F,$A46,作業日報!$I:$I,"○",作業日報!$A:$A,参加者名簿!BG$1)</f>
        <v>0</v>
      </c>
      <c r="BH46" s="160">
        <f>SUMIFS(作業日報!$C:$C,作業日報!$B:$B,$A46,作業日報!$E:$E,"○",作業日報!$A:$A,参加者名簿!BH$1)+SUMIFS(作業日報!$G:$G,作業日報!$F:$F,$A46,作業日報!$I:$I,"○",作業日報!$A:$A,参加者名簿!BH$1)</f>
        <v>0</v>
      </c>
      <c r="BI46" s="160">
        <f>SUMIFS(作業日報!$C:$C,作業日報!$B:$B,$A46,作業日報!$E:$E,"○",作業日報!$A:$A,参加者名簿!BI$1)+SUMIFS(作業日報!$G:$G,作業日報!$F:$F,$A46,作業日報!$I:$I,"○",作業日報!$A:$A,参加者名簿!BI$1)</f>
        <v>0</v>
      </c>
      <c r="BJ46" s="160">
        <f>SUMIFS(作業日報!$C:$C,作業日報!$B:$B,$A46,作業日報!$E:$E,"○",作業日報!$A:$A,参加者名簿!BJ$1)+SUMIFS(作業日報!$G:$G,作業日報!$F:$F,$A46,作業日報!$I:$I,"○",作業日報!$A:$A,参加者名簿!BJ$1)</f>
        <v>0</v>
      </c>
      <c r="BK46" s="160">
        <f>SUMIFS(作業日報!$C:$C,作業日報!$B:$B,$A46,作業日報!$E:$E,"○",作業日報!$A:$A,参加者名簿!BK$1)+SUMIFS(作業日報!$G:$G,作業日報!$F:$F,$A46,作業日報!$I:$I,"○",作業日報!$A:$A,参加者名簿!BK$1)</f>
        <v>0</v>
      </c>
      <c r="BL46" s="160">
        <f>SUMIFS(作業日報!$C:$C,作業日報!$B:$B,$A46,作業日報!$E:$E,"○",作業日報!$A:$A,参加者名簿!BL$1)+SUMIFS(作業日報!$G:$G,作業日報!$F:$F,$A46,作業日報!$I:$I,"○",作業日報!$A:$A,参加者名簿!BL$1)</f>
        <v>0</v>
      </c>
    </row>
    <row r="47" spans="1:64">
      <c r="A47" s="176"/>
      <c r="B47" s="177"/>
      <c r="C47" s="178"/>
      <c r="D47" s="120">
        <f t="shared" si="0"/>
        <v>0</v>
      </c>
      <c r="E47" s="159">
        <f>SUMIFS(作業日報!$C:$C,作業日報!$B:$B,$A47,作業日報!$E:$E,"○",作業日報!$A:$A,参加者名簿!E$1)+SUMIFS(作業日報!$G:$G,作業日報!$F:$F,$A47,作業日報!$I:$I,"○",作業日報!$A:$A,参加者名簿!E$1)</f>
        <v>0</v>
      </c>
      <c r="F47" s="160">
        <f>SUMIFS(作業日報!$C:$C,作業日報!$B:$B,$A47,作業日報!$E:$E,"○",作業日報!$A:$A,参加者名簿!F$1)+SUMIFS(作業日報!$G:$G,作業日報!$F:$F,$A47,作業日報!$I:$I,"○",作業日報!$A:$A,参加者名簿!F$1)</f>
        <v>0</v>
      </c>
      <c r="G47" s="160">
        <f>SUMIFS(作業日報!$C:$C,作業日報!$B:$B,$A47,作業日報!$E:$E,"○",作業日報!$A:$A,参加者名簿!G$1)+SUMIFS(作業日報!$G:$G,作業日報!$F:$F,$A47,作業日報!$I:$I,"○",作業日報!$A:$A,参加者名簿!G$1)</f>
        <v>0</v>
      </c>
      <c r="H47" s="160">
        <f>SUMIFS(作業日報!$C:$C,作業日報!$B:$B,$A47,作業日報!$E:$E,"○",作業日報!$A:$A,参加者名簿!H$1)+SUMIFS(作業日報!$G:$G,作業日報!$F:$F,$A47,作業日報!$I:$I,"○",作業日報!$A:$A,参加者名簿!H$1)</f>
        <v>0</v>
      </c>
      <c r="I47" s="160">
        <f>SUMIFS(作業日報!$C:$C,作業日報!$B:$B,$A47,作業日報!$E:$E,"○",作業日報!$A:$A,参加者名簿!I$1)+SUMIFS(作業日報!$G:$G,作業日報!$F:$F,$A47,作業日報!$I:$I,"○",作業日報!$A:$A,参加者名簿!I$1)</f>
        <v>0</v>
      </c>
      <c r="J47" s="160">
        <f>SUMIFS(作業日報!$C:$C,作業日報!$B:$B,$A47,作業日報!$E:$E,"○",作業日報!$A:$A,参加者名簿!J$1)+SUMIFS(作業日報!$G:$G,作業日報!$F:$F,$A47,作業日報!$I:$I,"○",作業日報!$A:$A,参加者名簿!J$1)</f>
        <v>0</v>
      </c>
      <c r="K47" s="160">
        <f>SUMIFS(作業日報!$C:$C,作業日報!$B:$B,$A47,作業日報!$E:$E,"○",作業日報!$A:$A,参加者名簿!K$1)+SUMIFS(作業日報!$G:$G,作業日報!$F:$F,$A47,作業日報!$I:$I,"○",作業日報!$A:$A,参加者名簿!K$1)</f>
        <v>0</v>
      </c>
      <c r="L47" s="160">
        <f>SUMIFS(作業日報!$C:$C,作業日報!$B:$B,$A47,作業日報!$E:$E,"○",作業日報!$A:$A,参加者名簿!L$1)+SUMIFS(作業日報!$G:$G,作業日報!$F:$F,$A47,作業日報!$I:$I,"○",作業日報!$A:$A,参加者名簿!L$1)</f>
        <v>0</v>
      </c>
      <c r="M47" s="160">
        <f>SUMIFS(作業日報!$C:$C,作業日報!$B:$B,$A47,作業日報!$E:$E,"○",作業日報!$A:$A,参加者名簿!M$1)+SUMIFS(作業日報!$G:$G,作業日報!$F:$F,$A47,作業日報!$I:$I,"○",作業日報!$A:$A,参加者名簿!M$1)</f>
        <v>0</v>
      </c>
      <c r="N47" s="160">
        <f>SUMIFS(作業日報!$C:$C,作業日報!$B:$B,$A47,作業日報!$E:$E,"○",作業日報!$A:$A,参加者名簿!N$1)+SUMIFS(作業日報!$G:$G,作業日報!$F:$F,$A47,作業日報!$I:$I,"○",作業日報!$A:$A,参加者名簿!N$1)</f>
        <v>0</v>
      </c>
      <c r="O47" s="160">
        <f>SUMIFS(作業日報!$C:$C,作業日報!$B:$B,$A47,作業日報!$E:$E,"○",作業日報!$A:$A,参加者名簿!O$1)+SUMIFS(作業日報!$G:$G,作業日報!$F:$F,$A47,作業日報!$I:$I,"○",作業日報!$A:$A,参加者名簿!O$1)</f>
        <v>0</v>
      </c>
      <c r="P47" s="160">
        <f>SUMIFS(作業日報!$C:$C,作業日報!$B:$B,$A47,作業日報!$E:$E,"○",作業日報!$A:$A,参加者名簿!P$1)+SUMIFS(作業日報!$G:$G,作業日報!$F:$F,$A47,作業日報!$I:$I,"○",作業日報!$A:$A,参加者名簿!P$1)</f>
        <v>0</v>
      </c>
      <c r="Q47" s="160">
        <f>SUMIFS(作業日報!$C:$C,作業日報!$B:$B,$A47,作業日報!$E:$E,"○",作業日報!$A:$A,参加者名簿!Q$1)+SUMIFS(作業日報!$G:$G,作業日報!$F:$F,$A47,作業日報!$I:$I,"○",作業日報!$A:$A,参加者名簿!Q$1)</f>
        <v>0</v>
      </c>
      <c r="R47" s="160">
        <f>SUMIFS(作業日報!$C:$C,作業日報!$B:$B,$A47,作業日報!$E:$E,"○",作業日報!$A:$A,参加者名簿!R$1)+SUMIFS(作業日報!$G:$G,作業日報!$F:$F,$A47,作業日報!$I:$I,"○",作業日報!$A:$A,参加者名簿!R$1)</f>
        <v>0</v>
      </c>
      <c r="S47" s="160">
        <f>SUMIFS(作業日報!$C:$C,作業日報!$B:$B,$A47,作業日報!$E:$E,"○",作業日報!$A:$A,参加者名簿!S$1)+SUMIFS(作業日報!$G:$G,作業日報!$F:$F,$A47,作業日報!$I:$I,"○",作業日報!$A:$A,参加者名簿!S$1)</f>
        <v>0</v>
      </c>
      <c r="T47" s="160">
        <f>SUMIFS(作業日報!$C:$C,作業日報!$B:$B,$A47,作業日報!$E:$E,"○",作業日報!$A:$A,参加者名簿!T$1)+SUMIFS(作業日報!$G:$G,作業日報!$F:$F,$A47,作業日報!$I:$I,"○",作業日報!$A:$A,参加者名簿!T$1)</f>
        <v>0</v>
      </c>
      <c r="U47" s="160">
        <f>SUMIFS(作業日報!$C:$C,作業日報!$B:$B,$A47,作業日報!$E:$E,"○",作業日報!$A:$A,参加者名簿!U$1)+SUMIFS(作業日報!$G:$G,作業日報!$F:$F,$A47,作業日報!$I:$I,"○",作業日報!$A:$A,参加者名簿!U$1)</f>
        <v>0</v>
      </c>
      <c r="V47" s="160">
        <f>SUMIFS(作業日報!$C:$C,作業日報!$B:$B,$A47,作業日報!$E:$E,"○",作業日報!$A:$A,参加者名簿!V$1)+SUMIFS(作業日報!$G:$G,作業日報!$F:$F,$A47,作業日報!$I:$I,"○",作業日報!$A:$A,参加者名簿!V$1)</f>
        <v>0</v>
      </c>
      <c r="W47" s="160">
        <f>SUMIFS(作業日報!$C:$C,作業日報!$B:$B,$A47,作業日報!$E:$E,"○",作業日報!$A:$A,参加者名簿!W$1)+SUMIFS(作業日報!$G:$G,作業日報!$F:$F,$A47,作業日報!$I:$I,"○",作業日報!$A:$A,参加者名簿!W$1)</f>
        <v>0</v>
      </c>
      <c r="X47" s="160">
        <f>SUMIFS(作業日報!$C:$C,作業日報!$B:$B,$A47,作業日報!$E:$E,"○",作業日報!$A:$A,参加者名簿!X$1)+SUMIFS(作業日報!$G:$G,作業日報!$F:$F,$A47,作業日報!$I:$I,"○",作業日報!$A:$A,参加者名簿!X$1)</f>
        <v>0</v>
      </c>
      <c r="Y47" s="160">
        <f>SUMIFS(作業日報!$C:$C,作業日報!$B:$B,$A47,作業日報!$E:$E,"○",作業日報!$A:$A,参加者名簿!Y$1)+SUMIFS(作業日報!$G:$G,作業日報!$F:$F,$A47,作業日報!$I:$I,"○",作業日報!$A:$A,参加者名簿!Y$1)</f>
        <v>0</v>
      </c>
      <c r="Z47" s="160">
        <f>SUMIFS(作業日報!$C:$C,作業日報!$B:$B,$A47,作業日報!$E:$E,"○",作業日報!$A:$A,参加者名簿!Z$1)+SUMIFS(作業日報!$G:$G,作業日報!$F:$F,$A47,作業日報!$I:$I,"○",作業日報!$A:$A,参加者名簿!Z$1)</f>
        <v>0</v>
      </c>
      <c r="AA47" s="160">
        <f>SUMIFS(作業日報!$C:$C,作業日報!$B:$B,$A47,作業日報!$E:$E,"○",作業日報!$A:$A,参加者名簿!AA$1)+SUMIFS(作業日報!$G:$G,作業日報!$F:$F,$A47,作業日報!$I:$I,"○",作業日報!$A:$A,参加者名簿!AA$1)</f>
        <v>0</v>
      </c>
      <c r="AB47" s="160">
        <f>SUMIFS(作業日報!$C:$C,作業日報!$B:$B,$A47,作業日報!$E:$E,"○",作業日報!$A:$A,参加者名簿!AB$1)+SUMIFS(作業日報!$G:$G,作業日報!$F:$F,$A47,作業日報!$I:$I,"○",作業日報!$A:$A,参加者名簿!AB$1)</f>
        <v>0</v>
      </c>
      <c r="AC47" s="160">
        <f>SUMIFS(作業日報!$C:$C,作業日報!$B:$B,$A47,作業日報!$E:$E,"○",作業日報!$A:$A,参加者名簿!AC$1)+SUMIFS(作業日報!$G:$G,作業日報!$F:$F,$A47,作業日報!$I:$I,"○",作業日報!$A:$A,参加者名簿!AC$1)</f>
        <v>0</v>
      </c>
      <c r="AD47" s="160">
        <f>SUMIFS(作業日報!$C:$C,作業日報!$B:$B,$A47,作業日報!$E:$E,"○",作業日報!$A:$A,参加者名簿!AD$1)+SUMIFS(作業日報!$G:$G,作業日報!$F:$F,$A47,作業日報!$I:$I,"○",作業日報!$A:$A,参加者名簿!AD$1)</f>
        <v>0</v>
      </c>
      <c r="AE47" s="160">
        <f>SUMIFS(作業日報!$C:$C,作業日報!$B:$B,$A47,作業日報!$E:$E,"○",作業日報!$A:$A,参加者名簿!AE$1)+SUMIFS(作業日報!$G:$G,作業日報!$F:$F,$A47,作業日報!$I:$I,"○",作業日報!$A:$A,参加者名簿!AE$1)</f>
        <v>0</v>
      </c>
      <c r="AF47" s="160">
        <f>SUMIFS(作業日報!$C:$C,作業日報!$B:$B,$A47,作業日報!$E:$E,"○",作業日報!$A:$A,参加者名簿!AF$1)+SUMIFS(作業日報!$G:$G,作業日報!$F:$F,$A47,作業日報!$I:$I,"○",作業日報!$A:$A,参加者名簿!AF$1)</f>
        <v>0</v>
      </c>
      <c r="AG47" s="160">
        <f>SUMIFS(作業日報!$C:$C,作業日報!$B:$B,$A47,作業日報!$E:$E,"○",作業日報!$A:$A,参加者名簿!AG$1)+SUMIFS(作業日報!$G:$G,作業日報!$F:$F,$A47,作業日報!$I:$I,"○",作業日報!$A:$A,参加者名簿!AG$1)</f>
        <v>0</v>
      </c>
      <c r="AH47" s="160">
        <f>SUMIFS(作業日報!$C:$C,作業日報!$B:$B,$A47,作業日報!$E:$E,"○",作業日報!$A:$A,参加者名簿!AH$1)+SUMIFS(作業日報!$G:$G,作業日報!$F:$F,$A47,作業日報!$I:$I,"○",作業日報!$A:$A,参加者名簿!AH$1)</f>
        <v>0</v>
      </c>
      <c r="AI47" s="160">
        <f>SUMIFS(作業日報!$C:$C,作業日報!$B:$B,$A47,作業日報!$E:$E,"○",作業日報!$A:$A,参加者名簿!AI$1)+SUMIFS(作業日報!$G:$G,作業日報!$F:$F,$A47,作業日報!$I:$I,"○",作業日報!$A:$A,参加者名簿!AI$1)</f>
        <v>0</v>
      </c>
      <c r="AJ47" s="160">
        <f>SUMIFS(作業日報!$C:$C,作業日報!$B:$B,$A47,作業日報!$E:$E,"○",作業日報!$A:$A,参加者名簿!AJ$1)+SUMIFS(作業日報!$G:$G,作業日報!$F:$F,$A47,作業日報!$I:$I,"○",作業日報!$A:$A,参加者名簿!AJ$1)</f>
        <v>0</v>
      </c>
      <c r="AK47" s="160">
        <f>SUMIFS(作業日報!$C:$C,作業日報!$B:$B,$A47,作業日報!$E:$E,"○",作業日報!$A:$A,参加者名簿!AK$1)+SUMIFS(作業日報!$G:$G,作業日報!$F:$F,$A47,作業日報!$I:$I,"○",作業日報!$A:$A,参加者名簿!AK$1)</f>
        <v>0</v>
      </c>
      <c r="AL47" s="160">
        <f>SUMIFS(作業日報!$C:$C,作業日報!$B:$B,$A47,作業日報!$E:$E,"○",作業日報!$A:$A,参加者名簿!AL$1)+SUMIFS(作業日報!$G:$G,作業日報!$F:$F,$A47,作業日報!$I:$I,"○",作業日報!$A:$A,参加者名簿!AL$1)</f>
        <v>0</v>
      </c>
      <c r="AM47" s="160">
        <f>SUMIFS(作業日報!$C:$C,作業日報!$B:$B,$A47,作業日報!$E:$E,"○",作業日報!$A:$A,参加者名簿!AM$1)+SUMIFS(作業日報!$G:$G,作業日報!$F:$F,$A47,作業日報!$I:$I,"○",作業日報!$A:$A,参加者名簿!AM$1)</f>
        <v>0</v>
      </c>
      <c r="AN47" s="160">
        <f>SUMIFS(作業日報!$C:$C,作業日報!$B:$B,$A47,作業日報!$E:$E,"○",作業日報!$A:$A,参加者名簿!AN$1)+SUMIFS(作業日報!$G:$G,作業日報!$F:$F,$A47,作業日報!$I:$I,"○",作業日報!$A:$A,参加者名簿!AN$1)</f>
        <v>0</v>
      </c>
      <c r="AO47" s="160">
        <f>SUMIFS(作業日報!$C:$C,作業日報!$B:$B,$A47,作業日報!$E:$E,"○",作業日報!$A:$A,参加者名簿!AO$1)+SUMIFS(作業日報!$G:$G,作業日報!$F:$F,$A47,作業日報!$I:$I,"○",作業日報!$A:$A,参加者名簿!AO$1)</f>
        <v>0</v>
      </c>
      <c r="AP47" s="160">
        <f>SUMIFS(作業日報!$C:$C,作業日報!$B:$B,$A47,作業日報!$E:$E,"○",作業日報!$A:$A,参加者名簿!AP$1)+SUMIFS(作業日報!$G:$G,作業日報!$F:$F,$A47,作業日報!$I:$I,"○",作業日報!$A:$A,参加者名簿!AP$1)</f>
        <v>0</v>
      </c>
      <c r="AQ47" s="160">
        <f>SUMIFS(作業日報!$C:$C,作業日報!$B:$B,$A47,作業日報!$E:$E,"○",作業日報!$A:$A,参加者名簿!AQ$1)+SUMIFS(作業日報!$G:$G,作業日報!$F:$F,$A47,作業日報!$I:$I,"○",作業日報!$A:$A,参加者名簿!AQ$1)</f>
        <v>0</v>
      </c>
      <c r="AR47" s="160">
        <f>SUMIFS(作業日報!$C:$C,作業日報!$B:$B,$A47,作業日報!$E:$E,"○",作業日報!$A:$A,参加者名簿!AR$1)+SUMIFS(作業日報!$G:$G,作業日報!$F:$F,$A47,作業日報!$I:$I,"○",作業日報!$A:$A,参加者名簿!AR$1)</f>
        <v>0</v>
      </c>
      <c r="AS47" s="160">
        <f>SUMIFS(作業日報!$C:$C,作業日報!$B:$B,$A47,作業日報!$E:$E,"○",作業日報!$A:$A,参加者名簿!AS$1)+SUMIFS(作業日報!$G:$G,作業日報!$F:$F,$A47,作業日報!$I:$I,"○",作業日報!$A:$A,参加者名簿!AS$1)</f>
        <v>0</v>
      </c>
      <c r="AT47" s="160">
        <f>SUMIFS(作業日報!$C:$C,作業日報!$B:$B,$A47,作業日報!$E:$E,"○",作業日報!$A:$A,参加者名簿!AT$1)+SUMIFS(作業日報!$G:$G,作業日報!$F:$F,$A47,作業日報!$I:$I,"○",作業日報!$A:$A,参加者名簿!AT$1)</f>
        <v>0</v>
      </c>
      <c r="AU47" s="160">
        <f>SUMIFS(作業日報!$C:$C,作業日報!$B:$B,$A47,作業日報!$E:$E,"○",作業日報!$A:$A,参加者名簿!AU$1)+SUMIFS(作業日報!$G:$G,作業日報!$F:$F,$A47,作業日報!$I:$I,"○",作業日報!$A:$A,参加者名簿!AU$1)</f>
        <v>0</v>
      </c>
      <c r="AV47" s="160">
        <f>SUMIFS(作業日報!$C:$C,作業日報!$B:$B,$A47,作業日報!$E:$E,"○",作業日報!$A:$A,参加者名簿!AV$1)+SUMIFS(作業日報!$G:$G,作業日報!$F:$F,$A47,作業日報!$I:$I,"○",作業日報!$A:$A,参加者名簿!AV$1)</f>
        <v>0</v>
      </c>
      <c r="AW47" s="160">
        <f>SUMIFS(作業日報!$C:$C,作業日報!$B:$B,$A47,作業日報!$E:$E,"○",作業日報!$A:$A,参加者名簿!AW$1)+SUMIFS(作業日報!$G:$G,作業日報!$F:$F,$A47,作業日報!$I:$I,"○",作業日報!$A:$A,参加者名簿!AW$1)</f>
        <v>0</v>
      </c>
      <c r="AX47" s="160">
        <f>SUMIFS(作業日報!$C:$C,作業日報!$B:$B,$A47,作業日報!$E:$E,"○",作業日報!$A:$A,参加者名簿!AX$1)+SUMIFS(作業日報!$G:$G,作業日報!$F:$F,$A47,作業日報!$I:$I,"○",作業日報!$A:$A,参加者名簿!AX$1)</f>
        <v>0</v>
      </c>
      <c r="AY47" s="160">
        <f>SUMIFS(作業日報!$C:$C,作業日報!$B:$B,$A47,作業日報!$E:$E,"○",作業日報!$A:$A,参加者名簿!AY$1)+SUMIFS(作業日報!$G:$G,作業日報!$F:$F,$A47,作業日報!$I:$I,"○",作業日報!$A:$A,参加者名簿!AY$1)</f>
        <v>0</v>
      </c>
      <c r="AZ47" s="160">
        <f>SUMIFS(作業日報!$C:$C,作業日報!$B:$B,$A47,作業日報!$E:$E,"○",作業日報!$A:$A,参加者名簿!AZ$1)+SUMIFS(作業日報!$G:$G,作業日報!$F:$F,$A47,作業日報!$I:$I,"○",作業日報!$A:$A,参加者名簿!AZ$1)</f>
        <v>0</v>
      </c>
      <c r="BA47" s="160">
        <f>SUMIFS(作業日報!$C:$C,作業日報!$B:$B,$A47,作業日報!$E:$E,"○",作業日報!$A:$A,参加者名簿!BA$1)+SUMIFS(作業日報!$G:$G,作業日報!$F:$F,$A47,作業日報!$I:$I,"○",作業日報!$A:$A,参加者名簿!BA$1)</f>
        <v>0</v>
      </c>
      <c r="BB47" s="160">
        <f>SUMIFS(作業日報!$C:$C,作業日報!$B:$B,$A47,作業日報!$E:$E,"○",作業日報!$A:$A,参加者名簿!BB$1)+SUMIFS(作業日報!$G:$G,作業日報!$F:$F,$A47,作業日報!$I:$I,"○",作業日報!$A:$A,参加者名簿!BB$1)</f>
        <v>0</v>
      </c>
      <c r="BC47" s="160">
        <f>SUMIFS(作業日報!$C:$C,作業日報!$B:$B,$A47,作業日報!$E:$E,"○",作業日報!$A:$A,参加者名簿!BC$1)+SUMIFS(作業日報!$G:$G,作業日報!$F:$F,$A47,作業日報!$I:$I,"○",作業日報!$A:$A,参加者名簿!BC$1)</f>
        <v>0</v>
      </c>
      <c r="BD47" s="160">
        <f>SUMIFS(作業日報!$C:$C,作業日報!$B:$B,$A47,作業日報!$E:$E,"○",作業日報!$A:$A,参加者名簿!BD$1)+SUMIFS(作業日報!$G:$G,作業日報!$F:$F,$A47,作業日報!$I:$I,"○",作業日報!$A:$A,参加者名簿!BD$1)</f>
        <v>0</v>
      </c>
      <c r="BE47" s="160">
        <f>SUMIFS(作業日報!$C:$C,作業日報!$B:$B,$A47,作業日報!$E:$E,"○",作業日報!$A:$A,参加者名簿!BE$1)+SUMIFS(作業日報!$G:$G,作業日報!$F:$F,$A47,作業日報!$I:$I,"○",作業日報!$A:$A,参加者名簿!BE$1)</f>
        <v>0</v>
      </c>
      <c r="BF47" s="160">
        <f>SUMIFS(作業日報!$C:$C,作業日報!$B:$B,$A47,作業日報!$E:$E,"○",作業日報!$A:$A,参加者名簿!BF$1)+SUMIFS(作業日報!$G:$G,作業日報!$F:$F,$A47,作業日報!$I:$I,"○",作業日報!$A:$A,参加者名簿!BF$1)</f>
        <v>0</v>
      </c>
      <c r="BG47" s="160">
        <f>SUMIFS(作業日報!$C:$C,作業日報!$B:$B,$A47,作業日報!$E:$E,"○",作業日報!$A:$A,参加者名簿!BG$1)+SUMIFS(作業日報!$G:$G,作業日報!$F:$F,$A47,作業日報!$I:$I,"○",作業日報!$A:$A,参加者名簿!BG$1)</f>
        <v>0</v>
      </c>
      <c r="BH47" s="160">
        <f>SUMIFS(作業日報!$C:$C,作業日報!$B:$B,$A47,作業日報!$E:$E,"○",作業日報!$A:$A,参加者名簿!BH$1)+SUMIFS(作業日報!$G:$G,作業日報!$F:$F,$A47,作業日報!$I:$I,"○",作業日報!$A:$A,参加者名簿!BH$1)</f>
        <v>0</v>
      </c>
      <c r="BI47" s="160">
        <f>SUMIFS(作業日報!$C:$C,作業日報!$B:$B,$A47,作業日報!$E:$E,"○",作業日報!$A:$A,参加者名簿!BI$1)+SUMIFS(作業日報!$G:$G,作業日報!$F:$F,$A47,作業日報!$I:$I,"○",作業日報!$A:$A,参加者名簿!BI$1)</f>
        <v>0</v>
      </c>
      <c r="BJ47" s="160">
        <f>SUMIFS(作業日報!$C:$C,作業日報!$B:$B,$A47,作業日報!$E:$E,"○",作業日報!$A:$A,参加者名簿!BJ$1)+SUMIFS(作業日報!$G:$G,作業日報!$F:$F,$A47,作業日報!$I:$I,"○",作業日報!$A:$A,参加者名簿!BJ$1)</f>
        <v>0</v>
      </c>
      <c r="BK47" s="160">
        <f>SUMIFS(作業日報!$C:$C,作業日報!$B:$B,$A47,作業日報!$E:$E,"○",作業日報!$A:$A,参加者名簿!BK$1)+SUMIFS(作業日報!$G:$G,作業日報!$F:$F,$A47,作業日報!$I:$I,"○",作業日報!$A:$A,参加者名簿!BK$1)</f>
        <v>0</v>
      </c>
      <c r="BL47" s="160">
        <f>SUMIFS(作業日報!$C:$C,作業日報!$B:$B,$A47,作業日報!$E:$E,"○",作業日報!$A:$A,参加者名簿!BL$1)+SUMIFS(作業日報!$G:$G,作業日報!$F:$F,$A47,作業日報!$I:$I,"○",作業日報!$A:$A,参加者名簿!BL$1)</f>
        <v>0</v>
      </c>
    </row>
    <row r="48" spans="1:64">
      <c r="A48" s="176"/>
      <c r="B48" s="177"/>
      <c r="C48" s="178"/>
      <c r="D48" s="120">
        <f t="shared" si="0"/>
        <v>0</v>
      </c>
      <c r="E48" s="159">
        <f>SUMIFS(作業日報!$C:$C,作業日報!$B:$B,$A48,作業日報!$E:$E,"○",作業日報!$A:$A,参加者名簿!E$1)+SUMIFS(作業日報!$G:$G,作業日報!$F:$F,$A48,作業日報!$I:$I,"○",作業日報!$A:$A,参加者名簿!E$1)</f>
        <v>0</v>
      </c>
      <c r="F48" s="160">
        <f>SUMIFS(作業日報!$C:$C,作業日報!$B:$B,$A48,作業日報!$E:$E,"○",作業日報!$A:$A,参加者名簿!F$1)+SUMIFS(作業日報!$G:$G,作業日報!$F:$F,$A48,作業日報!$I:$I,"○",作業日報!$A:$A,参加者名簿!F$1)</f>
        <v>0</v>
      </c>
      <c r="G48" s="160">
        <f>SUMIFS(作業日報!$C:$C,作業日報!$B:$B,$A48,作業日報!$E:$E,"○",作業日報!$A:$A,参加者名簿!G$1)+SUMIFS(作業日報!$G:$G,作業日報!$F:$F,$A48,作業日報!$I:$I,"○",作業日報!$A:$A,参加者名簿!G$1)</f>
        <v>0</v>
      </c>
      <c r="H48" s="160">
        <f>SUMIFS(作業日報!$C:$C,作業日報!$B:$B,$A48,作業日報!$E:$E,"○",作業日報!$A:$A,参加者名簿!H$1)+SUMIFS(作業日報!$G:$G,作業日報!$F:$F,$A48,作業日報!$I:$I,"○",作業日報!$A:$A,参加者名簿!H$1)</f>
        <v>0</v>
      </c>
      <c r="I48" s="160">
        <f>SUMIFS(作業日報!$C:$C,作業日報!$B:$B,$A48,作業日報!$E:$E,"○",作業日報!$A:$A,参加者名簿!I$1)+SUMIFS(作業日報!$G:$G,作業日報!$F:$F,$A48,作業日報!$I:$I,"○",作業日報!$A:$A,参加者名簿!I$1)</f>
        <v>0</v>
      </c>
      <c r="J48" s="160">
        <f>SUMIFS(作業日報!$C:$C,作業日報!$B:$B,$A48,作業日報!$E:$E,"○",作業日報!$A:$A,参加者名簿!J$1)+SUMIFS(作業日報!$G:$G,作業日報!$F:$F,$A48,作業日報!$I:$I,"○",作業日報!$A:$A,参加者名簿!J$1)</f>
        <v>0</v>
      </c>
      <c r="K48" s="160">
        <f>SUMIFS(作業日報!$C:$C,作業日報!$B:$B,$A48,作業日報!$E:$E,"○",作業日報!$A:$A,参加者名簿!K$1)+SUMIFS(作業日報!$G:$G,作業日報!$F:$F,$A48,作業日報!$I:$I,"○",作業日報!$A:$A,参加者名簿!K$1)</f>
        <v>0</v>
      </c>
      <c r="L48" s="160">
        <f>SUMIFS(作業日報!$C:$C,作業日報!$B:$B,$A48,作業日報!$E:$E,"○",作業日報!$A:$A,参加者名簿!L$1)+SUMIFS(作業日報!$G:$G,作業日報!$F:$F,$A48,作業日報!$I:$I,"○",作業日報!$A:$A,参加者名簿!L$1)</f>
        <v>0</v>
      </c>
      <c r="M48" s="160">
        <f>SUMIFS(作業日報!$C:$C,作業日報!$B:$B,$A48,作業日報!$E:$E,"○",作業日報!$A:$A,参加者名簿!M$1)+SUMIFS(作業日報!$G:$G,作業日報!$F:$F,$A48,作業日報!$I:$I,"○",作業日報!$A:$A,参加者名簿!M$1)</f>
        <v>0</v>
      </c>
      <c r="N48" s="160">
        <f>SUMIFS(作業日報!$C:$C,作業日報!$B:$B,$A48,作業日報!$E:$E,"○",作業日報!$A:$A,参加者名簿!N$1)+SUMIFS(作業日報!$G:$G,作業日報!$F:$F,$A48,作業日報!$I:$I,"○",作業日報!$A:$A,参加者名簿!N$1)</f>
        <v>0</v>
      </c>
      <c r="O48" s="160">
        <f>SUMIFS(作業日報!$C:$C,作業日報!$B:$B,$A48,作業日報!$E:$E,"○",作業日報!$A:$A,参加者名簿!O$1)+SUMIFS(作業日報!$G:$G,作業日報!$F:$F,$A48,作業日報!$I:$I,"○",作業日報!$A:$A,参加者名簿!O$1)</f>
        <v>0</v>
      </c>
      <c r="P48" s="160">
        <f>SUMIFS(作業日報!$C:$C,作業日報!$B:$B,$A48,作業日報!$E:$E,"○",作業日報!$A:$A,参加者名簿!P$1)+SUMIFS(作業日報!$G:$G,作業日報!$F:$F,$A48,作業日報!$I:$I,"○",作業日報!$A:$A,参加者名簿!P$1)</f>
        <v>0</v>
      </c>
      <c r="Q48" s="160">
        <f>SUMIFS(作業日報!$C:$C,作業日報!$B:$B,$A48,作業日報!$E:$E,"○",作業日報!$A:$A,参加者名簿!Q$1)+SUMIFS(作業日報!$G:$G,作業日報!$F:$F,$A48,作業日報!$I:$I,"○",作業日報!$A:$A,参加者名簿!Q$1)</f>
        <v>0</v>
      </c>
      <c r="R48" s="160">
        <f>SUMIFS(作業日報!$C:$C,作業日報!$B:$B,$A48,作業日報!$E:$E,"○",作業日報!$A:$A,参加者名簿!R$1)+SUMIFS(作業日報!$G:$G,作業日報!$F:$F,$A48,作業日報!$I:$I,"○",作業日報!$A:$A,参加者名簿!R$1)</f>
        <v>0</v>
      </c>
      <c r="S48" s="160">
        <f>SUMIFS(作業日報!$C:$C,作業日報!$B:$B,$A48,作業日報!$E:$E,"○",作業日報!$A:$A,参加者名簿!S$1)+SUMIFS(作業日報!$G:$G,作業日報!$F:$F,$A48,作業日報!$I:$I,"○",作業日報!$A:$A,参加者名簿!S$1)</f>
        <v>0</v>
      </c>
      <c r="T48" s="160">
        <f>SUMIFS(作業日報!$C:$C,作業日報!$B:$B,$A48,作業日報!$E:$E,"○",作業日報!$A:$A,参加者名簿!T$1)+SUMIFS(作業日報!$G:$G,作業日報!$F:$F,$A48,作業日報!$I:$I,"○",作業日報!$A:$A,参加者名簿!T$1)</f>
        <v>0</v>
      </c>
      <c r="U48" s="160">
        <f>SUMIFS(作業日報!$C:$C,作業日報!$B:$B,$A48,作業日報!$E:$E,"○",作業日報!$A:$A,参加者名簿!U$1)+SUMIFS(作業日報!$G:$G,作業日報!$F:$F,$A48,作業日報!$I:$I,"○",作業日報!$A:$A,参加者名簿!U$1)</f>
        <v>0</v>
      </c>
      <c r="V48" s="160">
        <f>SUMIFS(作業日報!$C:$C,作業日報!$B:$B,$A48,作業日報!$E:$E,"○",作業日報!$A:$A,参加者名簿!V$1)+SUMIFS(作業日報!$G:$G,作業日報!$F:$F,$A48,作業日報!$I:$I,"○",作業日報!$A:$A,参加者名簿!V$1)</f>
        <v>0</v>
      </c>
      <c r="W48" s="160">
        <f>SUMIFS(作業日報!$C:$C,作業日報!$B:$B,$A48,作業日報!$E:$E,"○",作業日報!$A:$A,参加者名簿!W$1)+SUMIFS(作業日報!$G:$G,作業日報!$F:$F,$A48,作業日報!$I:$I,"○",作業日報!$A:$A,参加者名簿!W$1)</f>
        <v>0</v>
      </c>
      <c r="X48" s="160">
        <f>SUMIFS(作業日報!$C:$C,作業日報!$B:$B,$A48,作業日報!$E:$E,"○",作業日報!$A:$A,参加者名簿!X$1)+SUMIFS(作業日報!$G:$G,作業日報!$F:$F,$A48,作業日報!$I:$I,"○",作業日報!$A:$A,参加者名簿!X$1)</f>
        <v>0</v>
      </c>
      <c r="Y48" s="160">
        <f>SUMIFS(作業日報!$C:$C,作業日報!$B:$B,$A48,作業日報!$E:$E,"○",作業日報!$A:$A,参加者名簿!Y$1)+SUMIFS(作業日報!$G:$G,作業日報!$F:$F,$A48,作業日報!$I:$I,"○",作業日報!$A:$A,参加者名簿!Y$1)</f>
        <v>0</v>
      </c>
      <c r="Z48" s="160">
        <f>SUMIFS(作業日報!$C:$C,作業日報!$B:$B,$A48,作業日報!$E:$E,"○",作業日報!$A:$A,参加者名簿!Z$1)+SUMIFS(作業日報!$G:$G,作業日報!$F:$F,$A48,作業日報!$I:$I,"○",作業日報!$A:$A,参加者名簿!Z$1)</f>
        <v>0</v>
      </c>
      <c r="AA48" s="160">
        <f>SUMIFS(作業日報!$C:$C,作業日報!$B:$B,$A48,作業日報!$E:$E,"○",作業日報!$A:$A,参加者名簿!AA$1)+SUMIFS(作業日報!$G:$G,作業日報!$F:$F,$A48,作業日報!$I:$I,"○",作業日報!$A:$A,参加者名簿!AA$1)</f>
        <v>0</v>
      </c>
      <c r="AB48" s="160">
        <f>SUMIFS(作業日報!$C:$C,作業日報!$B:$B,$A48,作業日報!$E:$E,"○",作業日報!$A:$A,参加者名簿!AB$1)+SUMIFS(作業日報!$G:$G,作業日報!$F:$F,$A48,作業日報!$I:$I,"○",作業日報!$A:$A,参加者名簿!AB$1)</f>
        <v>0</v>
      </c>
      <c r="AC48" s="160">
        <f>SUMIFS(作業日報!$C:$C,作業日報!$B:$B,$A48,作業日報!$E:$E,"○",作業日報!$A:$A,参加者名簿!AC$1)+SUMIFS(作業日報!$G:$G,作業日報!$F:$F,$A48,作業日報!$I:$I,"○",作業日報!$A:$A,参加者名簿!AC$1)</f>
        <v>0</v>
      </c>
      <c r="AD48" s="160">
        <f>SUMIFS(作業日報!$C:$C,作業日報!$B:$B,$A48,作業日報!$E:$E,"○",作業日報!$A:$A,参加者名簿!AD$1)+SUMIFS(作業日報!$G:$G,作業日報!$F:$F,$A48,作業日報!$I:$I,"○",作業日報!$A:$A,参加者名簿!AD$1)</f>
        <v>0</v>
      </c>
      <c r="AE48" s="160">
        <f>SUMIFS(作業日報!$C:$C,作業日報!$B:$B,$A48,作業日報!$E:$E,"○",作業日報!$A:$A,参加者名簿!AE$1)+SUMIFS(作業日報!$G:$G,作業日報!$F:$F,$A48,作業日報!$I:$I,"○",作業日報!$A:$A,参加者名簿!AE$1)</f>
        <v>0</v>
      </c>
      <c r="AF48" s="160">
        <f>SUMIFS(作業日報!$C:$C,作業日報!$B:$B,$A48,作業日報!$E:$E,"○",作業日報!$A:$A,参加者名簿!AF$1)+SUMIFS(作業日報!$G:$G,作業日報!$F:$F,$A48,作業日報!$I:$I,"○",作業日報!$A:$A,参加者名簿!AF$1)</f>
        <v>0</v>
      </c>
      <c r="AG48" s="160">
        <f>SUMIFS(作業日報!$C:$C,作業日報!$B:$B,$A48,作業日報!$E:$E,"○",作業日報!$A:$A,参加者名簿!AG$1)+SUMIFS(作業日報!$G:$G,作業日報!$F:$F,$A48,作業日報!$I:$I,"○",作業日報!$A:$A,参加者名簿!AG$1)</f>
        <v>0</v>
      </c>
      <c r="AH48" s="160">
        <f>SUMIFS(作業日報!$C:$C,作業日報!$B:$B,$A48,作業日報!$E:$E,"○",作業日報!$A:$A,参加者名簿!AH$1)+SUMIFS(作業日報!$G:$G,作業日報!$F:$F,$A48,作業日報!$I:$I,"○",作業日報!$A:$A,参加者名簿!AH$1)</f>
        <v>0</v>
      </c>
      <c r="AI48" s="160">
        <f>SUMIFS(作業日報!$C:$C,作業日報!$B:$B,$A48,作業日報!$E:$E,"○",作業日報!$A:$A,参加者名簿!AI$1)+SUMIFS(作業日報!$G:$G,作業日報!$F:$F,$A48,作業日報!$I:$I,"○",作業日報!$A:$A,参加者名簿!AI$1)</f>
        <v>0</v>
      </c>
      <c r="AJ48" s="160">
        <f>SUMIFS(作業日報!$C:$C,作業日報!$B:$B,$A48,作業日報!$E:$E,"○",作業日報!$A:$A,参加者名簿!AJ$1)+SUMIFS(作業日報!$G:$G,作業日報!$F:$F,$A48,作業日報!$I:$I,"○",作業日報!$A:$A,参加者名簿!AJ$1)</f>
        <v>0</v>
      </c>
      <c r="AK48" s="160">
        <f>SUMIFS(作業日報!$C:$C,作業日報!$B:$B,$A48,作業日報!$E:$E,"○",作業日報!$A:$A,参加者名簿!AK$1)+SUMIFS(作業日報!$G:$G,作業日報!$F:$F,$A48,作業日報!$I:$I,"○",作業日報!$A:$A,参加者名簿!AK$1)</f>
        <v>0</v>
      </c>
      <c r="AL48" s="160">
        <f>SUMIFS(作業日報!$C:$C,作業日報!$B:$B,$A48,作業日報!$E:$E,"○",作業日報!$A:$A,参加者名簿!AL$1)+SUMIFS(作業日報!$G:$G,作業日報!$F:$F,$A48,作業日報!$I:$I,"○",作業日報!$A:$A,参加者名簿!AL$1)</f>
        <v>0</v>
      </c>
      <c r="AM48" s="160">
        <f>SUMIFS(作業日報!$C:$C,作業日報!$B:$B,$A48,作業日報!$E:$E,"○",作業日報!$A:$A,参加者名簿!AM$1)+SUMIFS(作業日報!$G:$G,作業日報!$F:$F,$A48,作業日報!$I:$I,"○",作業日報!$A:$A,参加者名簿!AM$1)</f>
        <v>0</v>
      </c>
      <c r="AN48" s="160">
        <f>SUMIFS(作業日報!$C:$C,作業日報!$B:$B,$A48,作業日報!$E:$E,"○",作業日報!$A:$A,参加者名簿!AN$1)+SUMIFS(作業日報!$G:$G,作業日報!$F:$F,$A48,作業日報!$I:$I,"○",作業日報!$A:$A,参加者名簿!AN$1)</f>
        <v>0</v>
      </c>
      <c r="AO48" s="160">
        <f>SUMIFS(作業日報!$C:$C,作業日報!$B:$B,$A48,作業日報!$E:$E,"○",作業日報!$A:$A,参加者名簿!AO$1)+SUMIFS(作業日報!$G:$G,作業日報!$F:$F,$A48,作業日報!$I:$I,"○",作業日報!$A:$A,参加者名簿!AO$1)</f>
        <v>0</v>
      </c>
      <c r="AP48" s="160">
        <f>SUMIFS(作業日報!$C:$C,作業日報!$B:$B,$A48,作業日報!$E:$E,"○",作業日報!$A:$A,参加者名簿!AP$1)+SUMIFS(作業日報!$G:$G,作業日報!$F:$F,$A48,作業日報!$I:$I,"○",作業日報!$A:$A,参加者名簿!AP$1)</f>
        <v>0</v>
      </c>
      <c r="AQ48" s="160">
        <f>SUMIFS(作業日報!$C:$C,作業日報!$B:$B,$A48,作業日報!$E:$E,"○",作業日報!$A:$A,参加者名簿!AQ$1)+SUMIFS(作業日報!$G:$G,作業日報!$F:$F,$A48,作業日報!$I:$I,"○",作業日報!$A:$A,参加者名簿!AQ$1)</f>
        <v>0</v>
      </c>
      <c r="AR48" s="160">
        <f>SUMIFS(作業日報!$C:$C,作業日報!$B:$B,$A48,作業日報!$E:$E,"○",作業日報!$A:$A,参加者名簿!AR$1)+SUMIFS(作業日報!$G:$G,作業日報!$F:$F,$A48,作業日報!$I:$I,"○",作業日報!$A:$A,参加者名簿!AR$1)</f>
        <v>0</v>
      </c>
      <c r="AS48" s="160">
        <f>SUMIFS(作業日報!$C:$C,作業日報!$B:$B,$A48,作業日報!$E:$E,"○",作業日報!$A:$A,参加者名簿!AS$1)+SUMIFS(作業日報!$G:$G,作業日報!$F:$F,$A48,作業日報!$I:$I,"○",作業日報!$A:$A,参加者名簿!AS$1)</f>
        <v>0</v>
      </c>
      <c r="AT48" s="160">
        <f>SUMIFS(作業日報!$C:$C,作業日報!$B:$B,$A48,作業日報!$E:$E,"○",作業日報!$A:$A,参加者名簿!AT$1)+SUMIFS(作業日報!$G:$G,作業日報!$F:$F,$A48,作業日報!$I:$I,"○",作業日報!$A:$A,参加者名簿!AT$1)</f>
        <v>0</v>
      </c>
      <c r="AU48" s="160">
        <f>SUMIFS(作業日報!$C:$C,作業日報!$B:$B,$A48,作業日報!$E:$E,"○",作業日報!$A:$A,参加者名簿!AU$1)+SUMIFS(作業日報!$G:$G,作業日報!$F:$F,$A48,作業日報!$I:$I,"○",作業日報!$A:$A,参加者名簿!AU$1)</f>
        <v>0</v>
      </c>
      <c r="AV48" s="160">
        <f>SUMIFS(作業日報!$C:$C,作業日報!$B:$B,$A48,作業日報!$E:$E,"○",作業日報!$A:$A,参加者名簿!AV$1)+SUMIFS(作業日報!$G:$G,作業日報!$F:$F,$A48,作業日報!$I:$I,"○",作業日報!$A:$A,参加者名簿!AV$1)</f>
        <v>0</v>
      </c>
      <c r="AW48" s="160">
        <f>SUMIFS(作業日報!$C:$C,作業日報!$B:$B,$A48,作業日報!$E:$E,"○",作業日報!$A:$A,参加者名簿!AW$1)+SUMIFS(作業日報!$G:$G,作業日報!$F:$F,$A48,作業日報!$I:$I,"○",作業日報!$A:$A,参加者名簿!AW$1)</f>
        <v>0</v>
      </c>
      <c r="AX48" s="160">
        <f>SUMIFS(作業日報!$C:$C,作業日報!$B:$B,$A48,作業日報!$E:$E,"○",作業日報!$A:$A,参加者名簿!AX$1)+SUMIFS(作業日報!$G:$G,作業日報!$F:$F,$A48,作業日報!$I:$I,"○",作業日報!$A:$A,参加者名簿!AX$1)</f>
        <v>0</v>
      </c>
      <c r="AY48" s="160">
        <f>SUMIFS(作業日報!$C:$C,作業日報!$B:$B,$A48,作業日報!$E:$E,"○",作業日報!$A:$A,参加者名簿!AY$1)+SUMIFS(作業日報!$G:$G,作業日報!$F:$F,$A48,作業日報!$I:$I,"○",作業日報!$A:$A,参加者名簿!AY$1)</f>
        <v>0</v>
      </c>
      <c r="AZ48" s="160">
        <f>SUMIFS(作業日報!$C:$C,作業日報!$B:$B,$A48,作業日報!$E:$E,"○",作業日報!$A:$A,参加者名簿!AZ$1)+SUMIFS(作業日報!$G:$G,作業日報!$F:$F,$A48,作業日報!$I:$I,"○",作業日報!$A:$A,参加者名簿!AZ$1)</f>
        <v>0</v>
      </c>
      <c r="BA48" s="160">
        <f>SUMIFS(作業日報!$C:$C,作業日報!$B:$B,$A48,作業日報!$E:$E,"○",作業日報!$A:$A,参加者名簿!BA$1)+SUMIFS(作業日報!$G:$G,作業日報!$F:$F,$A48,作業日報!$I:$I,"○",作業日報!$A:$A,参加者名簿!BA$1)</f>
        <v>0</v>
      </c>
      <c r="BB48" s="160">
        <f>SUMIFS(作業日報!$C:$C,作業日報!$B:$B,$A48,作業日報!$E:$E,"○",作業日報!$A:$A,参加者名簿!BB$1)+SUMIFS(作業日報!$G:$G,作業日報!$F:$F,$A48,作業日報!$I:$I,"○",作業日報!$A:$A,参加者名簿!BB$1)</f>
        <v>0</v>
      </c>
      <c r="BC48" s="160">
        <f>SUMIFS(作業日報!$C:$C,作業日報!$B:$B,$A48,作業日報!$E:$E,"○",作業日報!$A:$A,参加者名簿!BC$1)+SUMIFS(作業日報!$G:$G,作業日報!$F:$F,$A48,作業日報!$I:$I,"○",作業日報!$A:$A,参加者名簿!BC$1)</f>
        <v>0</v>
      </c>
      <c r="BD48" s="160">
        <f>SUMIFS(作業日報!$C:$C,作業日報!$B:$B,$A48,作業日報!$E:$E,"○",作業日報!$A:$A,参加者名簿!BD$1)+SUMIFS(作業日報!$G:$G,作業日報!$F:$F,$A48,作業日報!$I:$I,"○",作業日報!$A:$A,参加者名簿!BD$1)</f>
        <v>0</v>
      </c>
      <c r="BE48" s="160">
        <f>SUMIFS(作業日報!$C:$C,作業日報!$B:$B,$A48,作業日報!$E:$E,"○",作業日報!$A:$A,参加者名簿!BE$1)+SUMIFS(作業日報!$G:$G,作業日報!$F:$F,$A48,作業日報!$I:$I,"○",作業日報!$A:$A,参加者名簿!BE$1)</f>
        <v>0</v>
      </c>
      <c r="BF48" s="160">
        <f>SUMIFS(作業日報!$C:$C,作業日報!$B:$B,$A48,作業日報!$E:$E,"○",作業日報!$A:$A,参加者名簿!BF$1)+SUMIFS(作業日報!$G:$G,作業日報!$F:$F,$A48,作業日報!$I:$I,"○",作業日報!$A:$A,参加者名簿!BF$1)</f>
        <v>0</v>
      </c>
      <c r="BG48" s="160">
        <f>SUMIFS(作業日報!$C:$C,作業日報!$B:$B,$A48,作業日報!$E:$E,"○",作業日報!$A:$A,参加者名簿!BG$1)+SUMIFS(作業日報!$G:$G,作業日報!$F:$F,$A48,作業日報!$I:$I,"○",作業日報!$A:$A,参加者名簿!BG$1)</f>
        <v>0</v>
      </c>
      <c r="BH48" s="160">
        <f>SUMIFS(作業日報!$C:$C,作業日報!$B:$B,$A48,作業日報!$E:$E,"○",作業日報!$A:$A,参加者名簿!BH$1)+SUMIFS(作業日報!$G:$G,作業日報!$F:$F,$A48,作業日報!$I:$I,"○",作業日報!$A:$A,参加者名簿!BH$1)</f>
        <v>0</v>
      </c>
      <c r="BI48" s="160">
        <f>SUMIFS(作業日報!$C:$C,作業日報!$B:$B,$A48,作業日報!$E:$E,"○",作業日報!$A:$A,参加者名簿!BI$1)+SUMIFS(作業日報!$G:$G,作業日報!$F:$F,$A48,作業日報!$I:$I,"○",作業日報!$A:$A,参加者名簿!BI$1)</f>
        <v>0</v>
      </c>
      <c r="BJ48" s="160">
        <f>SUMIFS(作業日報!$C:$C,作業日報!$B:$B,$A48,作業日報!$E:$E,"○",作業日報!$A:$A,参加者名簿!BJ$1)+SUMIFS(作業日報!$G:$G,作業日報!$F:$F,$A48,作業日報!$I:$I,"○",作業日報!$A:$A,参加者名簿!BJ$1)</f>
        <v>0</v>
      </c>
      <c r="BK48" s="160">
        <f>SUMIFS(作業日報!$C:$C,作業日報!$B:$B,$A48,作業日報!$E:$E,"○",作業日報!$A:$A,参加者名簿!BK$1)+SUMIFS(作業日報!$G:$G,作業日報!$F:$F,$A48,作業日報!$I:$I,"○",作業日報!$A:$A,参加者名簿!BK$1)</f>
        <v>0</v>
      </c>
      <c r="BL48" s="160">
        <f>SUMIFS(作業日報!$C:$C,作業日報!$B:$B,$A48,作業日報!$E:$E,"○",作業日報!$A:$A,参加者名簿!BL$1)+SUMIFS(作業日報!$G:$G,作業日報!$F:$F,$A48,作業日報!$I:$I,"○",作業日報!$A:$A,参加者名簿!BL$1)</f>
        <v>0</v>
      </c>
    </row>
    <row r="49" spans="1:64">
      <c r="A49" s="176"/>
      <c r="B49" s="177"/>
      <c r="C49" s="178"/>
      <c r="D49" s="120">
        <f t="shared" si="0"/>
        <v>0</v>
      </c>
      <c r="E49" s="159">
        <f>SUMIFS(作業日報!$C:$C,作業日報!$B:$B,$A49,作業日報!$E:$E,"○",作業日報!$A:$A,参加者名簿!E$1)+SUMIFS(作業日報!$G:$G,作業日報!$F:$F,$A49,作業日報!$I:$I,"○",作業日報!$A:$A,参加者名簿!E$1)</f>
        <v>0</v>
      </c>
      <c r="F49" s="160">
        <f>SUMIFS(作業日報!$C:$C,作業日報!$B:$B,$A49,作業日報!$E:$E,"○",作業日報!$A:$A,参加者名簿!F$1)+SUMIFS(作業日報!$G:$G,作業日報!$F:$F,$A49,作業日報!$I:$I,"○",作業日報!$A:$A,参加者名簿!F$1)</f>
        <v>0</v>
      </c>
      <c r="G49" s="160">
        <f>SUMIFS(作業日報!$C:$C,作業日報!$B:$B,$A49,作業日報!$E:$E,"○",作業日報!$A:$A,参加者名簿!G$1)+SUMIFS(作業日報!$G:$G,作業日報!$F:$F,$A49,作業日報!$I:$I,"○",作業日報!$A:$A,参加者名簿!G$1)</f>
        <v>0</v>
      </c>
      <c r="H49" s="160">
        <f>SUMIFS(作業日報!$C:$C,作業日報!$B:$B,$A49,作業日報!$E:$E,"○",作業日報!$A:$A,参加者名簿!H$1)+SUMIFS(作業日報!$G:$G,作業日報!$F:$F,$A49,作業日報!$I:$I,"○",作業日報!$A:$A,参加者名簿!H$1)</f>
        <v>0</v>
      </c>
      <c r="I49" s="160">
        <f>SUMIFS(作業日報!$C:$C,作業日報!$B:$B,$A49,作業日報!$E:$E,"○",作業日報!$A:$A,参加者名簿!I$1)+SUMIFS(作業日報!$G:$G,作業日報!$F:$F,$A49,作業日報!$I:$I,"○",作業日報!$A:$A,参加者名簿!I$1)</f>
        <v>0</v>
      </c>
      <c r="J49" s="160">
        <f>SUMIFS(作業日報!$C:$C,作業日報!$B:$B,$A49,作業日報!$E:$E,"○",作業日報!$A:$A,参加者名簿!J$1)+SUMIFS(作業日報!$G:$G,作業日報!$F:$F,$A49,作業日報!$I:$I,"○",作業日報!$A:$A,参加者名簿!J$1)</f>
        <v>0</v>
      </c>
      <c r="K49" s="160">
        <f>SUMIFS(作業日報!$C:$C,作業日報!$B:$B,$A49,作業日報!$E:$E,"○",作業日報!$A:$A,参加者名簿!K$1)+SUMIFS(作業日報!$G:$G,作業日報!$F:$F,$A49,作業日報!$I:$I,"○",作業日報!$A:$A,参加者名簿!K$1)</f>
        <v>0</v>
      </c>
      <c r="L49" s="160">
        <f>SUMIFS(作業日報!$C:$C,作業日報!$B:$B,$A49,作業日報!$E:$E,"○",作業日報!$A:$A,参加者名簿!L$1)+SUMIFS(作業日報!$G:$G,作業日報!$F:$F,$A49,作業日報!$I:$I,"○",作業日報!$A:$A,参加者名簿!L$1)</f>
        <v>0</v>
      </c>
      <c r="M49" s="160">
        <f>SUMIFS(作業日報!$C:$C,作業日報!$B:$B,$A49,作業日報!$E:$E,"○",作業日報!$A:$A,参加者名簿!M$1)+SUMIFS(作業日報!$G:$G,作業日報!$F:$F,$A49,作業日報!$I:$I,"○",作業日報!$A:$A,参加者名簿!M$1)</f>
        <v>0</v>
      </c>
      <c r="N49" s="160">
        <f>SUMIFS(作業日報!$C:$C,作業日報!$B:$B,$A49,作業日報!$E:$E,"○",作業日報!$A:$A,参加者名簿!N$1)+SUMIFS(作業日報!$G:$G,作業日報!$F:$F,$A49,作業日報!$I:$I,"○",作業日報!$A:$A,参加者名簿!N$1)</f>
        <v>0</v>
      </c>
      <c r="O49" s="160">
        <f>SUMIFS(作業日報!$C:$C,作業日報!$B:$B,$A49,作業日報!$E:$E,"○",作業日報!$A:$A,参加者名簿!O$1)+SUMIFS(作業日報!$G:$G,作業日報!$F:$F,$A49,作業日報!$I:$I,"○",作業日報!$A:$A,参加者名簿!O$1)</f>
        <v>0</v>
      </c>
      <c r="P49" s="160">
        <f>SUMIFS(作業日報!$C:$C,作業日報!$B:$B,$A49,作業日報!$E:$E,"○",作業日報!$A:$A,参加者名簿!P$1)+SUMIFS(作業日報!$G:$G,作業日報!$F:$F,$A49,作業日報!$I:$I,"○",作業日報!$A:$A,参加者名簿!P$1)</f>
        <v>0</v>
      </c>
      <c r="Q49" s="160">
        <f>SUMIFS(作業日報!$C:$C,作業日報!$B:$B,$A49,作業日報!$E:$E,"○",作業日報!$A:$A,参加者名簿!Q$1)+SUMIFS(作業日報!$G:$G,作業日報!$F:$F,$A49,作業日報!$I:$I,"○",作業日報!$A:$A,参加者名簿!Q$1)</f>
        <v>0</v>
      </c>
      <c r="R49" s="160">
        <f>SUMIFS(作業日報!$C:$C,作業日報!$B:$B,$A49,作業日報!$E:$E,"○",作業日報!$A:$A,参加者名簿!R$1)+SUMIFS(作業日報!$G:$G,作業日報!$F:$F,$A49,作業日報!$I:$I,"○",作業日報!$A:$A,参加者名簿!R$1)</f>
        <v>0</v>
      </c>
      <c r="S49" s="160">
        <f>SUMIFS(作業日報!$C:$C,作業日報!$B:$B,$A49,作業日報!$E:$E,"○",作業日報!$A:$A,参加者名簿!S$1)+SUMIFS(作業日報!$G:$G,作業日報!$F:$F,$A49,作業日報!$I:$I,"○",作業日報!$A:$A,参加者名簿!S$1)</f>
        <v>0</v>
      </c>
      <c r="T49" s="160">
        <f>SUMIFS(作業日報!$C:$C,作業日報!$B:$B,$A49,作業日報!$E:$E,"○",作業日報!$A:$A,参加者名簿!T$1)+SUMIFS(作業日報!$G:$G,作業日報!$F:$F,$A49,作業日報!$I:$I,"○",作業日報!$A:$A,参加者名簿!T$1)</f>
        <v>0</v>
      </c>
      <c r="U49" s="160">
        <f>SUMIFS(作業日報!$C:$C,作業日報!$B:$B,$A49,作業日報!$E:$E,"○",作業日報!$A:$A,参加者名簿!U$1)+SUMIFS(作業日報!$G:$G,作業日報!$F:$F,$A49,作業日報!$I:$I,"○",作業日報!$A:$A,参加者名簿!U$1)</f>
        <v>0</v>
      </c>
      <c r="V49" s="160">
        <f>SUMIFS(作業日報!$C:$C,作業日報!$B:$B,$A49,作業日報!$E:$E,"○",作業日報!$A:$A,参加者名簿!V$1)+SUMIFS(作業日報!$G:$G,作業日報!$F:$F,$A49,作業日報!$I:$I,"○",作業日報!$A:$A,参加者名簿!V$1)</f>
        <v>0</v>
      </c>
      <c r="W49" s="160">
        <f>SUMIFS(作業日報!$C:$C,作業日報!$B:$B,$A49,作業日報!$E:$E,"○",作業日報!$A:$A,参加者名簿!W$1)+SUMIFS(作業日報!$G:$G,作業日報!$F:$F,$A49,作業日報!$I:$I,"○",作業日報!$A:$A,参加者名簿!W$1)</f>
        <v>0</v>
      </c>
      <c r="X49" s="160">
        <f>SUMIFS(作業日報!$C:$C,作業日報!$B:$B,$A49,作業日報!$E:$E,"○",作業日報!$A:$A,参加者名簿!X$1)+SUMIFS(作業日報!$G:$G,作業日報!$F:$F,$A49,作業日報!$I:$I,"○",作業日報!$A:$A,参加者名簿!X$1)</f>
        <v>0</v>
      </c>
      <c r="Y49" s="160">
        <f>SUMIFS(作業日報!$C:$C,作業日報!$B:$B,$A49,作業日報!$E:$E,"○",作業日報!$A:$A,参加者名簿!Y$1)+SUMIFS(作業日報!$G:$G,作業日報!$F:$F,$A49,作業日報!$I:$I,"○",作業日報!$A:$A,参加者名簿!Y$1)</f>
        <v>0</v>
      </c>
      <c r="Z49" s="160">
        <f>SUMIFS(作業日報!$C:$C,作業日報!$B:$B,$A49,作業日報!$E:$E,"○",作業日報!$A:$A,参加者名簿!Z$1)+SUMIFS(作業日報!$G:$G,作業日報!$F:$F,$A49,作業日報!$I:$I,"○",作業日報!$A:$A,参加者名簿!Z$1)</f>
        <v>0</v>
      </c>
      <c r="AA49" s="160">
        <f>SUMIFS(作業日報!$C:$C,作業日報!$B:$B,$A49,作業日報!$E:$E,"○",作業日報!$A:$A,参加者名簿!AA$1)+SUMIFS(作業日報!$G:$G,作業日報!$F:$F,$A49,作業日報!$I:$I,"○",作業日報!$A:$A,参加者名簿!AA$1)</f>
        <v>0</v>
      </c>
      <c r="AB49" s="160">
        <f>SUMIFS(作業日報!$C:$C,作業日報!$B:$B,$A49,作業日報!$E:$E,"○",作業日報!$A:$A,参加者名簿!AB$1)+SUMIFS(作業日報!$G:$G,作業日報!$F:$F,$A49,作業日報!$I:$I,"○",作業日報!$A:$A,参加者名簿!AB$1)</f>
        <v>0</v>
      </c>
      <c r="AC49" s="160">
        <f>SUMIFS(作業日報!$C:$C,作業日報!$B:$B,$A49,作業日報!$E:$E,"○",作業日報!$A:$A,参加者名簿!AC$1)+SUMIFS(作業日報!$G:$G,作業日報!$F:$F,$A49,作業日報!$I:$I,"○",作業日報!$A:$A,参加者名簿!AC$1)</f>
        <v>0</v>
      </c>
      <c r="AD49" s="160">
        <f>SUMIFS(作業日報!$C:$C,作業日報!$B:$B,$A49,作業日報!$E:$E,"○",作業日報!$A:$A,参加者名簿!AD$1)+SUMIFS(作業日報!$G:$G,作業日報!$F:$F,$A49,作業日報!$I:$I,"○",作業日報!$A:$A,参加者名簿!AD$1)</f>
        <v>0</v>
      </c>
      <c r="AE49" s="160">
        <f>SUMIFS(作業日報!$C:$C,作業日報!$B:$B,$A49,作業日報!$E:$E,"○",作業日報!$A:$A,参加者名簿!AE$1)+SUMIFS(作業日報!$G:$G,作業日報!$F:$F,$A49,作業日報!$I:$I,"○",作業日報!$A:$A,参加者名簿!AE$1)</f>
        <v>0</v>
      </c>
      <c r="AF49" s="160">
        <f>SUMIFS(作業日報!$C:$C,作業日報!$B:$B,$A49,作業日報!$E:$E,"○",作業日報!$A:$A,参加者名簿!AF$1)+SUMIFS(作業日報!$G:$G,作業日報!$F:$F,$A49,作業日報!$I:$I,"○",作業日報!$A:$A,参加者名簿!AF$1)</f>
        <v>0</v>
      </c>
      <c r="AG49" s="160">
        <f>SUMIFS(作業日報!$C:$C,作業日報!$B:$B,$A49,作業日報!$E:$E,"○",作業日報!$A:$A,参加者名簿!AG$1)+SUMIFS(作業日報!$G:$G,作業日報!$F:$F,$A49,作業日報!$I:$I,"○",作業日報!$A:$A,参加者名簿!AG$1)</f>
        <v>0</v>
      </c>
      <c r="AH49" s="160">
        <f>SUMIFS(作業日報!$C:$C,作業日報!$B:$B,$A49,作業日報!$E:$E,"○",作業日報!$A:$A,参加者名簿!AH$1)+SUMIFS(作業日報!$G:$G,作業日報!$F:$F,$A49,作業日報!$I:$I,"○",作業日報!$A:$A,参加者名簿!AH$1)</f>
        <v>0</v>
      </c>
      <c r="AI49" s="160">
        <f>SUMIFS(作業日報!$C:$C,作業日報!$B:$B,$A49,作業日報!$E:$E,"○",作業日報!$A:$A,参加者名簿!AI$1)+SUMIFS(作業日報!$G:$G,作業日報!$F:$F,$A49,作業日報!$I:$I,"○",作業日報!$A:$A,参加者名簿!AI$1)</f>
        <v>0</v>
      </c>
      <c r="AJ49" s="160">
        <f>SUMIFS(作業日報!$C:$C,作業日報!$B:$B,$A49,作業日報!$E:$E,"○",作業日報!$A:$A,参加者名簿!AJ$1)+SUMIFS(作業日報!$G:$G,作業日報!$F:$F,$A49,作業日報!$I:$I,"○",作業日報!$A:$A,参加者名簿!AJ$1)</f>
        <v>0</v>
      </c>
      <c r="AK49" s="160">
        <f>SUMIFS(作業日報!$C:$C,作業日報!$B:$B,$A49,作業日報!$E:$E,"○",作業日報!$A:$A,参加者名簿!AK$1)+SUMIFS(作業日報!$G:$G,作業日報!$F:$F,$A49,作業日報!$I:$I,"○",作業日報!$A:$A,参加者名簿!AK$1)</f>
        <v>0</v>
      </c>
      <c r="AL49" s="160">
        <f>SUMIFS(作業日報!$C:$C,作業日報!$B:$B,$A49,作業日報!$E:$E,"○",作業日報!$A:$A,参加者名簿!AL$1)+SUMIFS(作業日報!$G:$G,作業日報!$F:$F,$A49,作業日報!$I:$I,"○",作業日報!$A:$A,参加者名簿!AL$1)</f>
        <v>0</v>
      </c>
      <c r="AM49" s="160">
        <f>SUMIFS(作業日報!$C:$C,作業日報!$B:$B,$A49,作業日報!$E:$E,"○",作業日報!$A:$A,参加者名簿!AM$1)+SUMIFS(作業日報!$G:$G,作業日報!$F:$F,$A49,作業日報!$I:$I,"○",作業日報!$A:$A,参加者名簿!AM$1)</f>
        <v>0</v>
      </c>
      <c r="AN49" s="160">
        <f>SUMIFS(作業日報!$C:$C,作業日報!$B:$B,$A49,作業日報!$E:$E,"○",作業日報!$A:$A,参加者名簿!AN$1)+SUMIFS(作業日報!$G:$G,作業日報!$F:$F,$A49,作業日報!$I:$I,"○",作業日報!$A:$A,参加者名簿!AN$1)</f>
        <v>0</v>
      </c>
      <c r="AO49" s="160">
        <f>SUMIFS(作業日報!$C:$C,作業日報!$B:$B,$A49,作業日報!$E:$E,"○",作業日報!$A:$A,参加者名簿!AO$1)+SUMIFS(作業日報!$G:$G,作業日報!$F:$F,$A49,作業日報!$I:$I,"○",作業日報!$A:$A,参加者名簿!AO$1)</f>
        <v>0</v>
      </c>
      <c r="AP49" s="160">
        <f>SUMIFS(作業日報!$C:$C,作業日報!$B:$B,$A49,作業日報!$E:$E,"○",作業日報!$A:$A,参加者名簿!AP$1)+SUMIFS(作業日報!$G:$G,作業日報!$F:$F,$A49,作業日報!$I:$I,"○",作業日報!$A:$A,参加者名簿!AP$1)</f>
        <v>0</v>
      </c>
      <c r="AQ49" s="160">
        <f>SUMIFS(作業日報!$C:$C,作業日報!$B:$B,$A49,作業日報!$E:$E,"○",作業日報!$A:$A,参加者名簿!AQ$1)+SUMIFS(作業日報!$G:$G,作業日報!$F:$F,$A49,作業日報!$I:$I,"○",作業日報!$A:$A,参加者名簿!AQ$1)</f>
        <v>0</v>
      </c>
      <c r="AR49" s="160">
        <f>SUMIFS(作業日報!$C:$C,作業日報!$B:$B,$A49,作業日報!$E:$E,"○",作業日報!$A:$A,参加者名簿!AR$1)+SUMIFS(作業日報!$G:$G,作業日報!$F:$F,$A49,作業日報!$I:$I,"○",作業日報!$A:$A,参加者名簿!AR$1)</f>
        <v>0</v>
      </c>
      <c r="AS49" s="160">
        <f>SUMIFS(作業日報!$C:$C,作業日報!$B:$B,$A49,作業日報!$E:$E,"○",作業日報!$A:$A,参加者名簿!AS$1)+SUMIFS(作業日報!$G:$G,作業日報!$F:$F,$A49,作業日報!$I:$I,"○",作業日報!$A:$A,参加者名簿!AS$1)</f>
        <v>0</v>
      </c>
      <c r="AT49" s="160">
        <f>SUMIFS(作業日報!$C:$C,作業日報!$B:$B,$A49,作業日報!$E:$E,"○",作業日報!$A:$A,参加者名簿!AT$1)+SUMIFS(作業日報!$G:$G,作業日報!$F:$F,$A49,作業日報!$I:$I,"○",作業日報!$A:$A,参加者名簿!AT$1)</f>
        <v>0</v>
      </c>
      <c r="AU49" s="160">
        <f>SUMIFS(作業日報!$C:$C,作業日報!$B:$B,$A49,作業日報!$E:$E,"○",作業日報!$A:$A,参加者名簿!AU$1)+SUMIFS(作業日報!$G:$G,作業日報!$F:$F,$A49,作業日報!$I:$I,"○",作業日報!$A:$A,参加者名簿!AU$1)</f>
        <v>0</v>
      </c>
      <c r="AV49" s="160">
        <f>SUMIFS(作業日報!$C:$C,作業日報!$B:$B,$A49,作業日報!$E:$E,"○",作業日報!$A:$A,参加者名簿!AV$1)+SUMIFS(作業日報!$G:$G,作業日報!$F:$F,$A49,作業日報!$I:$I,"○",作業日報!$A:$A,参加者名簿!AV$1)</f>
        <v>0</v>
      </c>
      <c r="AW49" s="160">
        <f>SUMIFS(作業日報!$C:$C,作業日報!$B:$B,$A49,作業日報!$E:$E,"○",作業日報!$A:$A,参加者名簿!AW$1)+SUMIFS(作業日報!$G:$G,作業日報!$F:$F,$A49,作業日報!$I:$I,"○",作業日報!$A:$A,参加者名簿!AW$1)</f>
        <v>0</v>
      </c>
      <c r="AX49" s="160">
        <f>SUMIFS(作業日報!$C:$C,作業日報!$B:$B,$A49,作業日報!$E:$E,"○",作業日報!$A:$A,参加者名簿!AX$1)+SUMIFS(作業日報!$G:$G,作業日報!$F:$F,$A49,作業日報!$I:$I,"○",作業日報!$A:$A,参加者名簿!AX$1)</f>
        <v>0</v>
      </c>
      <c r="AY49" s="160">
        <f>SUMIFS(作業日報!$C:$C,作業日報!$B:$B,$A49,作業日報!$E:$E,"○",作業日報!$A:$A,参加者名簿!AY$1)+SUMIFS(作業日報!$G:$G,作業日報!$F:$F,$A49,作業日報!$I:$I,"○",作業日報!$A:$A,参加者名簿!AY$1)</f>
        <v>0</v>
      </c>
      <c r="AZ49" s="160">
        <f>SUMIFS(作業日報!$C:$C,作業日報!$B:$B,$A49,作業日報!$E:$E,"○",作業日報!$A:$A,参加者名簿!AZ$1)+SUMIFS(作業日報!$G:$G,作業日報!$F:$F,$A49,作業日報!$I:$I,"○",作業日報!$A:$A,参加者名簿!AZ$1)</f>
        <v>0</v>
      </c>
      <c r="BA49" s="160">
        <f>SUMIFS(作業日報!$C:$C,作業日報!$B:$B,$A49,作業日報!$E:$E,"○",作業日報!$A:$A,参加者名簿!BA$1)+SUMIFS(作業日報!$G:$G,作業日報!$F:$F,$A49,作業日報!$I:$I,"○",作業日報!$A:$A,参加者名簿!BA$1)</f>
        <v>0</v>
      </c>
      <c r="BB49" s="160">
        <f>SUMIFS(作業日報!$C:$C,作業日報!$B:$B,$A49,作業日報!$E:$E,"○",作業日報!$A:$A,参加者名簿!BB$1)+SUMIFS(作業日報!$G:$G,作業日報!$F:$F,$A49,作業日報!$I:$I,"○",作業日報!$A:$A,参加者名簿!BB$1)</f>
        <v>0</v>
      </c>
      <c r="BC49" s="160">
        <f>SUMIFS(作業日報!$C:$C,作業日報!$B:$B,$A49,作業日報!$E:$E,"○",作業日報!$A:$A,参加者名簿!BC$1)+SUMIFS(作業日報!$G:$G,作業日報!$F:$F,$A49,作業日報!$I:$I,"○",作業日報!$A:$A,参加者名簿!BC$1)</f>
        <v>0</v>
      </c>
      <c r="BD49" s="160">
        <f>SUMIFS(作業日報!$C:$C,作業日報!$B:$B,$A49,作業日報!$E:$E,"○",作業日報!$A:$A,参加者名簿!BD$1)+SUMIFS(作業日報!$G:$G,作業日報!$F:$F,$A49,作業日報!$I:$I,"○",作業日報!$A:$A,参加者名簿!BD$1)</f>
        <v>0</v>
      </c>
      <c r="BE49" s="160">
        <f>SUMIFS(作業日報!$C:$C,作業日報!$B:$B,$A49,作業日報!$E:$E,"○",作業日報!$A:$A,参加者名簿!BE$1)+SUMIFS(作業日報!$G:$G,作業日報!$F:$F,$A49,作業日報!$I:$I,"○",作業日報!$A:$A,参加者名簿!BE$1)</f>
        <v>0</v>
      </c>
      <c r="BF49" s="160">
        <f>SUMIFS(作業日報!$C:$C,作業日報!$B:$B,$A49,作業日報!$E:$E,"○",作業日報!$A:$A,参加者名簿!BF$1)+SUMIFS(作業日報!$G:$G,作業日報!$F:$F,$A49,作業日報!$I:$I,"○",作業日報!$A:$A,参加者名簿!BF$1)</f>
        <v>0</v>
      </c>
      <c r="BG49" s="160">
        <f>SUMIFS(作業日報!$C:$C,作業日報!$B:$B,$A49,作業日報!$E:$E,"○",作業日報!$A:$A,参加者名簿!BG$1)+SUMIFS(作業日報!$G:$G,作業日報!$F:$F,$A49,作業日報!$I:$I,"○",作業日報!$A:$A,参加者名簿!BG$1)</f>
        <v>0</v>
      </c>
      <c r="BH49" s="160">
        <f>SUMIFS(作業日報!$C:$C,作業日報!$B:$B,$A49,作業日報!$E:$E,"○",作業日報!$A:$A,参加者名簿!BH$1)+SUMIFS(作業日報!$G:$G,作業日報!$F:$F,$A49,作業日報!$I:$I,"○",作業日報!$A:$A,参加者名簿!BH$1)</f>
        <v>0</v>
      </c>
      <c r="BI49" s="160">
        <f>SUMIFS(作業日報!$C:$C,作業日報!$B:$B,$A49,作業日報!$E:$E,"○",作業日報!$A:$A,参加者名簿!BI$1)+SUMIFS(作業日報!$G:$G,作業日報!$F:$F,$A49,作業日報!$I:$I,"○",作業日報!$A:$A,参加者名簿!BI$1)</f>
        <v>0</v>
      </c>
      <c r="BJ49" s="160">
        <f>SUMIFS(作業日報!$C:$C,作業日報!$B:$B,$A49,作業日報!$E:$E,"○",作業日報!$A:$A,参加者名簿!BJ$1)+SUMIFS(作業日報!$G:$G,作業日報!$F:$F,$A49,作業日報!$I:$I,"○",作業日報!$A:$A,参加者名簿!BJ$1)</f>
        <v>0</v>
      </c>
      <c r="BK49" s="160">
        <f>SUMIFS(作業日報!$C:$C,作業日報!$B:$B,$A49,作業日報!$E:$E,"○",作業日報!$A:$A,参加者名簿!BK$1)+SUMIFS(作業日報!$G:$G,作業日報!$F:$F,$A49,作業日報!$I:$I,"○",作業日報!$A:$A,参加者名簿!BK$1)</f>
        <v>0</v>
      </c>
      <c r="BL49" s="160">
        <f>SUMIFS(作業日報!$C:$C,作業日報!$B:$B,$A49,作業日報!$E:$E,"○",作業日報!$A:$A,参加者名簿!BL$1)+SUMIFS(作業日報!$G:$G,作業日報!$F:$F,$A49,作業日報!$I:$I,"○",作業日報!$A:$A,参加者名簿!BL$1)</f>
        <v>0</v>
      </c>
    </row>
    <row r="50" spans="1:64">
      <c r="A50" s="176"/>
      <c r="B50" s="177"/>
      <c r="C50" s="178"/>
      <c r="D50" s="120">
        <f t="shared" si="0"/>
        <v>0</v>
      </c>
      <c r="E50" s="159">
        <f>SUMIFS(作業日報!$C:$C,作業日報!$B:$B,$A50,作業日報!$E:$E,"○",作業日報!$A:$A,参加者名簿!E$1)+SUMIFS(作業日報!$G:$G,作業日報!$F:$F,$A50,作業日報!$I:$I,"○",作業日報!$A:$A,参加者名簿!E$1)</f>
        <v>0</v>
      </c>
      <c r="F50" s="160">
        <f>SUMIFS(作業日報!$C:$C,作業日報!$B:$B,$A50,作業日報!$E:$E,"○",作業日報!$A:$A,参加者名簿!F$1)+SUMIFS(作業日報!$G:$G,作業日報!$F:$F,$A50,作業日報!$I:$I,"○",作業日報!$A:$A,参加者名簿!F$1)</f>
        <v>0</v>
      </c>
      <c r="G50" s="160">
        <f>SUMIFS(作業日報!$C:$C,作業日報!$B:$B,$A50,作業日報!$E:$E,"○",作業日報!$A:$A,参加者名簿!G$1)+SUMIFS(作業日報!$G:$G,作業日報!$F:$F,$A50,作業日報!$I:$I,"○",作業日報!$A:$A,参加者名簿!G$1)</f>
        <v>0</v>
      </c>
      <c r="H50" s="160">
        <f>SUMIFS(作業日報!$C:$C,作業日報!$B:$B,$A50,作業日報!$E:$E,"○",作業日報!$A:$A,参加者名簿!H$1)+SUMIFS(作業日報!$G:$G,作業日報!$F:$F,$A50,作業日報!$I:$I,"○",作業日報!$A:$A,参加者名簿!H$1)</f>
        <v>0</v>
      </c>
      <c r="I50" s="160">
        <f>SUMIFS(作業日報!$C:$C,作業日報!$B:$B,$A50,作業日報!$E:$E,"○",作業日報!$A:$A,参加者名簿!I$1)+SUMIFS(作業日報!$G:$G,作業日報!$F:$F,$A50,作業日報!$I:$I,"○",作業日報!$A:$A,参加者名簿!I$1)</f>
        <v>0</v>
      </c>
      <c r="J50" s="160">
        <f>SUMIFS(作業日報!$C:$C,作業日報!$B:$B,$A50,作業日報!$E:$E,"○",作業日報!$A:$A,参加者名簿!J$1)+SUMIFS(作業日報!$G:$G,作業日報!$F:$F,$A50,作業日報!$I:$I,"○",作業日報!$A:$A,参加者名簿!J$1)</f>
        <v>0</v>
      </c>
      <c r="K50" s="160">
        <f>SUMIFS(作業日報!$C:$C,作業日報!$B:$B,$A50,作業日報!$E:$E,"○",作業日報!$A:$A,参加者名簿!K$1)+SUMIFS(作業日報!$G:$G,作業日報!$F:$F,$A50,作業日報!$I:$I,"○",作業日報!$A:$A,参加者名簿!K$1)</f>
        <v>0</v>
      </c>
      <c r="L50" s="160">
        <f>SUMIFS(作業日報!$C:$C,作業日報!$B:$B,$A50,作業日報!$E:$E,"○",作業日報!$A:$A,参加者名簿!L$1)+SUMIFS(作業日報!$G:$G,作業日報!$F:$F,$A50,作業日報!$I:$I,"○",作業日報!$A:$A,参加者名簿!L$1)</f>
        <v>0</v>
      </c>
      <c r="M50" s="160">
        <f>SUMIFS(作業日報!$C:$C,作業日報!$B:$B,$A50,作業日報!$E:$E,"○",作業日報!$A:$A,参加者名簿!M$1)+SUMIFS(作業日報!$G:$G,作業日報!$F:$F,$A50,作業日報!$I:$I,"○",作業日報!$A:$A,参加者名簿!M$1)</f>
        <v>0</v>
      </c>
      <c r="N50" s="160">
        <f>SUMIFS(作業日報!$C:$C,作業日報!$B:$B,$A50,作業日報!$E:$E,"○",作業日報!$A:$A,参加者名簿!N$1)+SUMIFS(作業日報!$G:$G,作業日報!$F:$F,$A50,作業日報!$I:$I,"○",作業日報!$A:$A,参加者名簿!N$1)</f>
        <v>0</v>
      </c>
      <c r="O50" s="160">
        <f>SUMIFS(作業日報!$C:$C,作業日報!$B:$B,$A50,作業日報!$E:$E,"○",作業日報!$A:$A,参加者名簿!O$1)+SUMIFS(作業日報!$G:$G,作業日報!$F:$F,$A50,作業日報!$I:$I,"○",作業日報!$A:$A,参加者名簿!O$1)</f>
        <v>0</v>
      </c>
      <c r="P50" s="160">
        <f>SUMIFS(作業日報!$C:$C,作業日報!$B:$B,$A50,作業日報!$E:$E,"○",作業日報!$A:$A,参加者名簿!P$1)+SUMIFS(作業日報!$G:$G,作業日報!$F:$F,$A50,作業日報!$I:$I,"○",作業日報!$A:$A,参加者名簿!P$1)</f>
        <v>0</v>
      </c>
      <c r="Q50" s="160">
        <f>SUMIFS(作業日報!$C:$C,作業日報!$B:$B,$A50,作業日報!$E:$E,"○",作業日報!$A:$A,参加者名簿!Q$1)+SUMIFS(作業日報!$G:$G,作業日報!$F:$F,$A50,作業日報!$I:$I,"○",作業日報!$A:$A,参加者名簿!Q$1)</f>
        <v>0</v>
      </c>
      <c r="R50" s="160">
        <f>SUMIFS(作業日報!$C:$C,作業日報!$B:$B,$A50,作業日報!$E:$E,"○",作業日報!$A:$A,参加者名簿!R$1)+SUMIFS(作業日報!$G:$G,作業日報!$F:$F,$A50,作業日報!$I:$I,"○",作業日報!$A:$A,参加者名簿!R$1)</f>
        <v>0</v>
      </c>
      <c r="S50" s="160">
        <f>SUMIFS(作業日報!$C:$C,作業日報!$B:$B,$A50,作業日報!$E:$E,"○",作業日報!$A:$A,参加者名簿!S$1)+SUMIFS(作業日報!$G:$G,作業日報!$F:$F,$A50,作業日報!$I:$I,"○",作業日報!$A:$A,参加者名簿!S$1)</f>
        <v>0</v>
      </c>
      <c r="T50" s="160">
        <f>SUMIFS(作業日報!$C:$C,作業日報!$B:$B,$A50,作業日報!$E:$E,"○",作業日報!$A:$A,参加者名簿!T$1)+SUMIFS(作業日報!$G:$G,作業日報!$F:$F,$A50,作業日報!$I:$I,"○",作業日報!$A:$A,参加者名簿!T$1)</f>
        <v>0</v>
      </c>
      <c r="U50" s="160">
        <f>SUMIFS(作業日報!$C:$C,作業日報!$B:$B,$A50,作業日報!$E:$E,"○",作業日報!$A:$A,参加者名簿!U$1)+SUMIFS(作業日報!$G:$G,作業日報!$F:$F,$A50,作業日報!$I:$I,"○",作業日報!$A:$A,参加者名簿!U$1)</f>
        <v>0</v>
      </c>
      <c r="V50" s="160">
        <f>SUMIFS(作業日報!$C:$C,作業日報!$B:$B,$A50,作業日報!$E:$E,"○",作業日報!$A:$A,参加者名簿!V$1)+SUMIFS(作業日報!$G:$G,作業日報!$F:$F,$A50,作業日報!$I:$I,"○",作業日報!$A:$A,参加者名簿!V$1)</f>
        <v>0</v>
      </c>
      <c r="W50" s="160">
        <f>SUMIFS(作業日報!$C:$C,作業日報!$B:$B,$A50,作業日報!$E:$E,"○",作業日報!$A:$A,参加者名簿!W$1)+SUMIFS(作業日報!$G:$G,作業日報!$F:$F,$A50,作業日報!$I:$I,"○",作業日報!$A:$A,参加者名簿!W$1)</f>
        <v>0</v>
      </c>
      <c r="X50" s="160">
        <f>SUMIFS(作業日報!$C:$C,作業日報!$B:$B,$A50,作業日報!$E:$E,"○",作業日報!$A:$A,参加者名簿!X$1)+SUMIFS(作業日報!$G:$G,作業日報!$F:$F,$A50,作業日報!$I:$I,"○",作業日報!$A:$A,参加者名簿!X$1)</f>
        <v>0</v>
      </c>
      <c r="Y50" s="160">
        <f>SUMIFS(作業日報!$C:$C,作業日報!$B:$B,$A50,作業日報!$E:$E,"○",作業日報!$A:$A,参加者名簿!Y$1)+SUMIFS(作業日報!$G:$G,作業日報!$F:$F,$A50,作業日報!$I:$I,"○",作業日報!$A:$A,参加者名簿!Y$1)</f>
        <v>0</v>
      </c>
      <c r="Z50" s="160">
        <f>SUMIFS(作業日報!$C:$C,作業日報!$B:$B,$A50,作業日報!$E:$E,"○",作業日報!$A:$A,参加者名簿!Z$1)+SUMIFS(作業日報!$G:$G,作業日報!$F:$F,$A50,作業日報!$I:$I,"○",作業日報!$A:$A,参加者名簿!Z$1)</f>
        <v>0</v>
      </c>
      <c r="AA50" s="160">
        <f>SUMIFS(作業日報!$C:$C,作業日報!$B:$B,$A50,作業日報!$E:$E,"○",作業日報!$A:$A,参加者名簿!AA$1)+SUMIFS(作業日報!$G:$G,作業日報!$F:$F,$A50,作業日報!$I:$I,"○",作業日報!$A:$A,参加者名簿!AA$1)</f>
        <v>0</v>
      </c>
      <c r="AB50" s="160">
        <f>SUMIFS(作業日報!$C:$C,作業日報!$B:$B,$A50,作業日報!$E:$E,"○",作業日報!$A:$A,参加者名簿!AB$1)+SUMIFS(作業日報!$G:$G,作業日報!$F:$F,$A50,作業日報!$I:$I,"○",作業日報!$A:$A,参加者名簿!AB$1)</f>
        <v>0</v>
      </c>
      <c r="AC50" s="160">
        <f>SUMIFS(作業日報!$C:$C,作業日報!$B:$B,$A50,作業日報!$E:$E,"○",作業日報!$A:$A,参加者名簿!AC$1)+SUMIFS(作業日報!$G:$G,作業日報!$F:$F,$A50,作業日報!$I:$I,"○",作業日報!$A:$A,参加者名簿!AC$1)</f>
        <v>0</v>
      </c>
      <c r="AD50" s="160">
        <f>SUMIFS(作業日報!$C:$C,作業日報!$B:$B,$A50,作業日報!$E:$E,"○",作業日報!$A:$A,参加者名簿!AD$1)+SUMIFS(作業日報!$G:$G,作業日報!$F:$F,$A50,作業日報!$I:$I,"○",作業日報!$A:$A,参加者名簿!AD$1)</f>
        <v>0</v>
      </c>
      <c r="AE50" s="160">
        <f>SUMIFS(作業日報!$C:$C,作業日報!$B:$B,$A50,作業日報!$E:$E,"○",作業日報!$A:$A,参加者名簿!AE$1)+SUMIFS(作業日報!$G:$G,作業日報!$F:$F,$A50,作業日報!$I:$I,"○",作業日報!$A:$A,参加者名簿!AE$1)</f>
        <v>0</v>
      </c>
      <c r="AF50" s="160">
        <f>SUMIFS(作業日報!$C:$C,作業日報!$B:$B,$A50,作業日報!$E:$E,"○",作業日報!$A:$A,参加者名簿!AF$1)+SUMIFS(作業日報!$G:$G,作業日報!$F:$F,$A50,作業日報!$I:$I,"○",作業日報!$A:$A,参加者名簿!AF$1)</f>
        <v>0</v>
      </c>
      <c r="AG50" s="160">
        <f>SUMIFS(作業日報!$C:$C,作業日報!$B:$B,$A50,作業日報!$E:$E,"○",作業日報!$A:$A,参加者名簿!AG$1)+SUMIFS(作業日報!$G:$G,作業日報!$F:$F,$A50,作業日報!$I:$I,"○",作業日報!$A:$A,参加者名簿!AG$1)</f>
        <v>0</v>
      </c>
      <c r="AH50" s="160">
        <f>SUMIFS(作業日報!$C:$C,作業日報!$B:$B,$A50,作業日報!$E:$E,"○",作業日報!$A:$A,参加者名簿!AH$1)+SUMIFS(作業日報!$G:$G,作業日報!$F:$F,$A50,作業日報!$I:$I,"○",作業日報!$A:$A,参加者名簿!AH$1)</f>
        <v>0</v>
      </c>
      <c r="AI50" s="160">
        <f>SUMIFS(作業日報!$C:$C,作業日報!$B:$B,$A50,作業日報!$E:$E,"○",作業日報!$A:$A,参加者名簿!AI$1)+SUMIFS(作業日報!$G:$G,作業日報!$F:$F,$A50,作業日報!$I:$I,"○",作業日報!$A:$A,参加者名簿!AI$1)</f>
        <v>0</v>
      </c>
      <c r="AJ50" s="160">
        <f>SUMIFS(作業日報!$C:$C,作業日報!$B:$B,$A50,作業日報!$E:$E,"○",作業日報!$A:$A,参加者名簿!AJ$1)+SUMIFS(作業日報!$G:$G,作業日報!$F:$F,$A50,作業日報!$I:$I,"○",作業日報!$A:$A,参加者名簿!AJ$1)</f>
        <v>0</v>
      </c>
      <c r="AK50" s="160">
        <f>SUMIFS(作業日報!$C:$C,作業日報!$B:$B,$A50,作業日報!$E:$E,"○",作業日報!$A:$A,参加者名簿!AK$1)+SUMIFS(作業日報!$G:$G,作業日報!$F:$F,$A50,作業日報!$I:$I,"○",作業日報!$A:$A,参加者名簿!AK$1)</f>
        <v>0</v>
      </c>
      <c r="AL50" s="160">
        <f>SUMIFS(作業日報!$C:$C,作業日報!$B:$B,$A50,作業日報!$E:$E,"○",作業日報!$A:$A,参加者名簿!AL$1)+SUMIFS(作業日報!$G:$G,作業日報!$F:$F,$A50,作業日報!$I:$I,"○",作業日報!$A:$A,参加者名簿!AL$1)</f>
        <v>0</v>
      </c>
      <c r="AM50" s="160">
        <f>SUMIFS(作業日報!$C:$C,作業日報!$B:$B,$A50,作業日報!$E:$E,"○",作業日報!$A:$A,参加者名簿!AM$1)+SUMIFS(作業日報!$G:$G,作業日報!$F:$F,$A50,作業日報!$I:$I,"○",作業日報!$A:$A,参加者名簿!AM$1)</f>
        <v>0</v>
      </c>
      <c r="AN50" s="160">
        <f>SUMIFS(作業日報!$C:$C,作業日報!$B:$B,$A50,作業日報!$E:$E,"○",作業日報!$A:$A,参加者名簿!AN$1)+SUMIFS(作業日報!$G:$G,作業日報!$F:$F,$A50,作業日報!$I:$I,"○",作業日報!$A:$A,参加者名簿!AN$1)</f>
        <v>0</v>
      </c>
      <c r="AO50" s="160">
        <f>SUMIFS(作業日報!$C:$C,作業日報!$B:$B,$A50,作業日報!$E:$E,"○",作業日報!$A:$A,参加者名簿!AO$1)+SUMIFS(作業日報!$G:$G,作業日報!$F:$F,$A50,作業日報!$I:$I,"○",作業日報!$A:$A,参加者名簿!AO$1)</f>
        <v>0</v>
      </c>
      <c r="AP50" s="160">
        <f>SUMIFS(作業日報!$C:$C,作業日報!$B:$B,$A50,作業日報!$E:$E,"○",作業日報!$A:$A,参加者名簿!AP$1)+SUMIFS(作業日報!$G:$G,作業日報!$F:$F,$A50,作業日報!$I:$I,"○",作業日報!$A:$A,参加者名簿!AP$1)</f>
        <v>0</v>
      </c>
      <c r="AQ50" s="160">
        <f>SUMIFS(作業日報!$C:$C,作業日報!$B:$B,$A50,作業日報!$E:$E,"○",作業日報!$A:$A,参加者名簿!AQ$1)+SUMIFS(作業日報!$G:$G,作業日報!$F:$F,$A50,作業日報!$I:$I,"○",作業日報!$A:$A,参加者名簿!AQ$1)</f>
        <v>0</v>
      </c>
      <c r="AR50" s="160">
        <f>SUMIFS(作業日報!$C:$C,作業日報!$B:$B,$A50,作業日報!$E:$E,"○",作業日報!$A:$A,参加者名簿!AR$1)+SUMIFS(作業日報!$G:$G,作業日報!$F:$F,$A50,作業日報!$I:$I,"○",作業日報!$A:$A,参加者名簿!AR$1)</f>
        <v>0</v>
      </c>
      <c r="AS50" s="160">
        <f>SUMIFS(作業日報!$C:$C,作業日報!$B:$B,$A50,作業日報!$E:$E,"○",作業日報!$A:$A,参加者名簿!AS$1)+SUMIFS(作業日報!$G:$G,作業日報!$F:$F,$A50,作業日報!$I:$I,"○",作業日報!$A:$A,参加者名簿!AS$1)</f>
        <v>0</v>
      </c>
      <c r="AT50" s="160">
        <f>SUMIFS(作業日報!$C:$C,作業日報!$B:$B,$A50,作業日報!$E:$E,"○",作業日報!$A:$A,参加者名簿!AT$1)+SUMIFS(作業日報!$G:$G,作業日報!$F:$F,$A50,作業日報!$I:$I,"○",作業日報!$A:$A,参加者名簿!AT$1)</f>
        <v>0</v>
      </c>
      <c r="AU50" s="160">
        <f>SUMIFS(作業日報!$C:$C,作業日報!$B:$B,$A50,作業日報!$E:$E,"○",作業日報!$A:$A,参加者名簿!AU$1)+SUMIFS(作業日報!$G:$G,作業日報!$F:$F,$A50,作業日報!$I:$I,"○",作業日報!$A:$A,参加者名簿!AU$1)</f>
        <v>0</v>
      </c>
      <c r="AV50" s="160">
        <f>SUMIFS(作業日報!$C:$C,作業日報!$B:$B,$A50,作業日報!$E:$E,"○",作業日報!$A:$A,参加者名簿!AV$1)+SUMIFS(作業日報!$G:$G,作業日報!$F:$F,$A50,作業日報!$I:$I,"○",作業日報!$A:$A,参加者名簿!AV$1)</f>
        <v>0</v>
      </c>
      <c r="AW50" s="160">
        <f>SUMIFS(作業日報!$C:$C,作業日報!$B:$B,$A50,作業日報!$E:$E,"○",作業日報!$A:$A,参加者名簿!AW$1)+SUMIFS(作業日報!$G:$G,作業日報!$F:$F,$A50,作業日報!$I:$I,"○",作業日報!$A:$A,参加者名簿!AW$1)</f>
        <v>0</v>
      </c>
      <c r="AX50" s="160">
        <f>SUMIFS(作業日報!$C:$C,作業日報!$B:$B,$A50,作業日報!$E:$E,"○",作業日報!$A:$A,参加者名簿!AX$1)+SUMIFS(作業日報!$G:$G,作業日報!$F:$F,$A50,作業日報!$I:$I,"○",作業日報!$A:$A,参加者名簿!AX$1)</f>
        <v>0</v>
      </c>
      <c r="AY50" s="160">
        <f>SUMIFS(作業日報!$C:$C,作業日報!$B:$B,$A50,作業日報!$E:$E,"○",作業日報!$A:$A,参加者名簿!AY$1)+SUMIFS(作業日報!$G:$G,作業日報!$F:$F,$A50,作業日報!$I:$I,"○",作業日報!$A:$A,参加者名簿!AY$1)</f>
        <v>0</v>
      </c>
      <c r="AZ50" s="160">
        <f>SUMIFS(作業日報!$C:$C,作業日報!$B:$B,$A50,作業日報!$E:$E,"○",作業日報!$A:$A,参加者名簿!AZ$1)+SUMIFS(作業日報!$G:$G,作業日報!$F:$F,$A50,作業日報!$I:$I,"○",作業日報!$A:$A,参加者名簿!AZ$1)</f>
        <v>0</v>
      </c>
      <c r="BA50" s="160">
        <f>SUMIFS(作業日報!$C:$C,作業日報!$B:$B,$A50,作業日報!$E:$E,"○",作業日報!$A:$A,参加者名簿!BA$1)+SUMIFS(作業日報!$G:$G,作業日報!$F:$F,$A50,作業日報!$I:$I,"○",作業日報!$A:$A,参加者名簿!BA$1)</f>
        <v>0</v>
      </c>
      <c r="BB50" s="160">
        <f>SUMIFS(作業日報!$C:$C,作業日報!$B:$B,$A50,作業日報!$E:$E,"○",作業日報!$A:$A,参加者名簿!BB$1)+SUMIFS(作業日報!$G:$G,作業日報!$F:$F,$A50,作業日報!$I:$I,"○",作業日報!$A:$A,参加者名簿!BB$1)</f>
        <v>0</v>
      </c>
      <c r="BC50" s="160">
        <f>SUMIFS(作業日報!$C:$C,作業日報!$B:$B,$A50,作業日報!$E:$E,"○",作業日報!$A:$A,参加者名簿!BC$1)+SUMIFS(作業日報!$G:$G,作業日報!$F:$F,$A50,作業日報!$I:$I,"○",作業日報!$A:$A,参加者名簿!BC$1)</f>
        <v>0</v>
      </c>
      <c r="BD50" s="160">
        <f>SUMIFS(作業日報!$C:$C,作業日報!$B:$B,$A50,作業日報!$E:$E,"○",作業日報!$A:$A,参加者名簿!BD$1)+SUMIFS(作業日報!$G:$G,作業日報!$F:$F,$A50,作業日報!$I:$I,"○",作業日報!$A:$A,参加者名簿!BD$1)</f>
        <v>0</v>
      </c>
      <c r="BE50" s="160">
        <f>SUMIFS(作業日報!$C:$C,作業日報!$B:$B,$A50,作業日報!$E:$E,"○",作業日報!$A:$A,参加者名簿!BE$1)+SUMIFS(作業日報!$G:$G,作業日報!$F:$F,$A50,作業日報!$I:$I,"○",作業日報!$A:$A,参加者名簿!BE$1)</f>
        <v>0</v>
      </c>
      <c r="BF50" s="160">
        <f>SUMIFS(作業日報!$C:$C,作業日報!$B:$B,$A50,作業日報!$E:$E,"○",作業日報!$A:$A,参加者名簿!BF$1)+SUMIFS(作業日報!$G:$G,作業日報!$F:$F,$A50,作業日報!$I:$I,"○",作業日報!$A:$A,参加者名簿!BF$1)</f>
        <v>0</v>
      </c>
      <c r="BG50" s="160">
        <f>SUMIFS(作業日報!$C:$C,作業日報!$B:$B,$A50,作業日報!$E:$E,"○",作業日報!$A:$A,参加者名簿!BG$1)+SUMIFS(作業日報!$G:$G,作業日報!$F:$F,$A50,作業日報!$I:$I,"○",作業日報!$A:$A,参加者名簿!BG$1)</f>
        <v>0</v>
      </c>
      <c r="BH50" s="160">
        <f>SUMIFS(作業日報!$C:$C,作業日報!$B:$B,$A50,作業日報!$E:$E,"○",作業日報!$A:$A,参加者名簿!BH$1)+SUMIFS(作業日報!$G:$G,作業日報!$F:$F,$A50,作業日報!$I:$I,"○",作業日報!$A:$A,参加者名簿!BH$1)</f>
        <v>0</v>
      </c>
      <c r="BI50" s="160">
        <f>SUMIFS(作業日報!$C:$C,作業日報!$B:$B,$A50,作業日報!$E:$E,"○",作業日報!$A:$A,参加者名簿!BI$1)+SUMIFS(作業日報!$G:$G,作業日報!$F:$F,$A50,作業日報!$I:$I,"○",作業日報!$A:$A,参加者名簿!BI$1)</f>
        <v>0</v>
      </c>
      <c r="BJ50" s="160">
        <f>SUMIFS(作業日報!$C:$C,作業日報!$B:$B,$A50,作業日報!$E:$E,"○",作業日報!$A:$A,参加者名簿!BJ$1)+SUMIFS(作業日報!$G:$G,作業日報!$F:$F,$A50,作業日報!$I:$I,"○",作業日報!$A:$A,参加者名簿!BJ$1)</f>
        <v>0</v>
      </c>
      <c r="BK50" s="160">
        <f>SUMIFS(作業日報!$C:$C,作業日報!$B:$B,$A50,作業日報!$E:$E,"○",作業日報!$A:$A,参加者名簿!BK$1)+SUMIFS(作業日報!$G:$G,作業日報!$F:$F,$A50,作業日報!$I:$I,"○",作業日報!$A:$A,参加者名簿!BK$1)</f>
        <v>0</v>
      </c>
      <c r="BL50" s="160">
        <f>SUMIFS(作業日報!$C:$C,作業日報!$B:$B,$A50,作業日報!$E:$E,"○",作業日報!$A:$A,参加者名簿!BL$1)+SUMIFS(作業日報!$G:$G,作業日報!$F:$F,$A50,作業日報!$I:$I,"○",作業日報!$A:$A,参加者名簿!BL$1)</f>
        <v>0</v>
      </c>
    </row>
    <row r="51" spans="1:64">
      <c r="A51" s="176"/>
      <c r="B51" s="177"/>
      <c r="C51" s="178"/>
      <c r="D51" s="120">
        <f t="shared" si="0"/>
        <v>0</v>
      </c>
      <c r="E51" s="159">
        <f>SUMIFS(作業日報!$C:$C,作業日報!$B:$B,$A51,作業日報!$E:$E,"○",作業日報!$A:$A,参加者名簿!E$1)+SUMIFS(作業日報!$G:$G,作業日報!$F:$F,$A51,作業日報!$I:$I,"○",作業日報!$A:$A,参加者名簿!E$1)</f>
        <v>0</v>
      </c>
      <c r="F51" s="160">
        <f>SUMIFS(作業日報!$C:$C,作業日報!$B:$B,$A51,作業日報!$E:$E,"○",作業日報!$A:$A,参加者名簿!F$1)+SUMIFS(作業日報!$G:$G,作業日報!$F:$F,$A51,作業日報!$I:$I,"○",作業日報!$A:$A,参加者名簿!F$1)</f>
        <v>0</v>
      </c>
      <c r="G51" s="160">
        <f>SUMIFS(作業日報!$C:$C,作業日報!$B:$B,$A51,作業日報!$E:$E,"○",作業日報!$A:$A,参加者名簿!G$1)+SUMIFS(作業日報!$G:$G,作業日報!$F:$F,$A51,作業日報!$I:$I,"○",作業日報!$A:$A,参加者名簿!G$1)</f>
        <v>0</v>
      </c>
      <c r="H51" s="160">
        <f>SUMIFS(作業日報!$C:$C,作業日報!$B:$B,$A51,作業日報!$E:$E,"○",作業日報!$A:$A,参加者名簿!H$1)+SUMIFS(作業日報!$G:$G,作業日報!$F:$F,$A51,作業日報!$I:$I,"○",作業日報!$A:$A,参加者名簿!H$1)</f>
        <v>0</v>
      </c>
      <c r="I51" s="160">
        <f>SUMIFS(作業日報!$C:$C,作業日報!$B:$B,$A51,作業日報!$E:$E,"○",作業日報!$A:$A,参加者名簿!I$1)+SUMIFS(作業日報!$G:$G,作業日報!$F:$F,$A51,作業日報!$I:$I,"○",作業日報!$A:$A,参加者名簿!I$1)</f>
        <v>0</v>
      </c>
      <c r="J51" s="160">
        <f>SUMIFS(作業日報!$C:$C,作業日報!$B:$B,$A51,作業日報!$E:$E,"○",作業日報!$A:$A,参加者名簿!J$1)+SUMIFS(作業日報!$G:$G,作業日報!$F:$F,$A51,作業日報!$I:$I,"○",作業日報!$A:$A,参加者名簿!J$1)</f>
        <v>0</v>
      </c>
      <c r="K51" s="160">
        <f>SUMIFS(作業日報!$C:$C,作業日報!$B:$B,$A51,作業日報!$E:$E,"○",作業日報!$A:$A,参加者名簿!K$1)+SUMIFS(作業日報!$G:$G,作業日報!$F:$F,$A51,作業日報!$I:$I,"○",作業日報!$A:$A,参加者名簿!K$1)</f>
        <v>0</v>
      </c>
      <c r="L51" s="160">
        <f>SUMIFS(作業日報!$C:$C,作業日報!$B:$B,$A51,作業日報!$E:$E,"○",作業日報!$A:$A,参加者名簿!L$1)+SUMIFS(作業日報!$G:$G,作業日報!$F:$F,$A51,作業日報!$I:$I,"○",作業日報!$A:$A,参加者名簿!L$1)</f>
        <v>0</v>
      </c>
      <c r="M51" s="160">
        <f>SUMIFS(作業日報!$C:$C,作業日報!$B:$B,$A51,作業日報!$E:$E,"○",作業日報!$A:$A,参加者名簿!M$1)+SUMIFS(作業日報!$G:$G,作業日報!$F:$F,$A51,作業日報!$I:$I,"○",作業日報!$A:$A,参加者名簿!M$1)</f>
        <v>0</v>
      </c>
      <c r="N51" s="160">
        <f>SUMIFS(作業日報!$C:$C,作業日報!$B:$B,$A51,作業日報!$E:$E,"○",作業日報!$A:$A,参加者名簿!N$1)+SUMIFS(作業日報!$G:$G,作業日報!$F:$F,$A51,作業日報!$I:$I,"○",作業日報!$A:$A,参加者名簿!N$1)</f>
        <v>0</v>
      </c>
      <c r="O51" s="160">
        <f>SUMIFS(作業日報!$C:$C,作業日報!$B:$B,$A51,作業日報!$E:$E,"○",作業日報!$A:$A,参加者名簿!O$1)+SUMIFS(作業日報!$G:$G,作業日報!$F:$F,$A51,作業日報!$I:$I,"○",作業日報!$A:$A,参加者名簿!O$1)</f>
        <v>0</v>
      </c>
      <c r="P51" s="160">
        <f>SUMIFS(作業日報!$C:$C,作業日報!$B:$B,$A51,作業日報!$E:$E,"○",作業日報!$A:$A,参加者名簿!P$1)+SUMIFS(作業日報!$G:$G,作業日報!$F:$F,$A51,作業日報!$I:$I,"○",作業日報!$A:$A,参加者名簿!P$1)</f>
        <v>0</v>
      </c>
      <c r="Q51" s="160">
        <f>SUMIFS(作業日報!$C:$C,作業日報!$B:$B,$A51,作業日報!$E:$E,"○",作業日報!$A:$A,参加者名簿!Q$1)+SUMIFS(作業日報!$G:$G,作業日報!$F:$F,$A51,作業日報!$I:$I,"○",作業日報!$A:$A,参加者名簿!Q$1)</f>
        <v>0</v>
      </c>
      <c r="R51" s="160">
        <f>SUMIFS(作業日報!$C:$C,作業日報!$B:$B,$A51,作業日報!$E:$E,"○",作業日報!$A:$A,参加者名簿!R$1)+SUMIFS(作業日報!$G:$G,作業日報!$F:$F,$A51,作業日報!$I:$I,"○",作業日報!$A:$A,参加者名簿!R$1)</f>
        <v>0</v>
      </c>
      <c r="S51" s="160">
        <f>SUMIFS(作業日報!$C:$C,作業日報!$B:$B,$A51,作業日報!$E:$E,"○",作業日報!$A:$A,参加者名簿!S$1)+SUMIFS(作業日報!$G:$G,作業日報!$F:$F,$A51,作業日報!$I:$I,"○",作業日報!$A:$A,参加者名簿!S$1)</f>
        <v>0</v>
      </c>
      <c r="T51" s="160">
        <f>SUMIFS(作業日報!$C:$C,作業日報!$B:$B,$A51,作業日報!$E:$E,"○",作業日報!$A:$A,参加者名簿!T$1)+SUMIFS(作業日報!$G:$G,作業日報!$F:$F,$A51,作業日報!$I:$I,"○",作業日報!$A:$A,参加者名簿!T$1)</f>
        <v>0</v>
      </c>
      <c r="U51" s="160">
        <f>SUMIFS(作業日報!$C:$C,作業日報!$B:$B,$A51,作業日報!$E:$E,"○",作業日報!$A:$A,参加者名簿!U$1)+SUMIFS(作業日報!$G:$G,作業日報!$F:$F,$A51,作業日報!$I:$I,"○",作業日報!$A:$A,参加者名簿!U$1)</f>
        <v>0</v>
      </c>
      <c r="V51" s="160">
        <f>SUMIFS(作業日報!$C:$C,作業日報!$B:$B,$A51,作業日報!$E:$E,"○",作業日報!$A:$A,参加者名簿!V$1)+SUMIFS(作業日報!$G:$G,作業日報!$F:$F,$A51,作業日報!$I:$I,"○",作業日報!$A:$A,参加者名簿!V$1)</f>
        <v>0</v>
      </c>
      <c r="W51" s="160">
        <f>SUMIFS(作業日報!$C:$C,作業日報!$B:$B,$A51,作業日報!$E:$E,"○",作業日報!$A:$A,参加者名簿!W$1)+SUMIFS(作業日報!$G:$G,作業日報!$F:$F,$A51,作業日報!$I:$I,"○",作業日報!$A:$A,参加者名簿!W$1)</f>
        <v>0</v>
      </c>
      <c r="X51" s="160">
        <f>SUMIFS(作業日報!$C:$C,作業日報!$B:$B,$A51,作業日報!$E:$E,"○",作業日報!$A:$A,参加者名簿!X$1)+SUMIFS(作業日報!$G:$G,作業日報!$F:$F,$A51,作業日報!$I:$I,"○",作業日報!$A:$A,参加者名簿!X$1)</f>
        <v>0</v>
      </c>
      <c r="Y51" s="160">
        <f>SUMIFS(作業日報!$C:$C,作業日報!$B:$B,$A51,作業日報!$E:$E,"○",作業日報!$A:$A,参加者名簿!Y$1)+SUMIFS(作業日報!$G:$G,作業日報!$F:$F,$A51,作業日報!$I:$I,"○",作業日報!$A:$A,参加者名簿!Y$1)</f>
        <v>0</v>
      </c>
      <c r="Z51" s="160">
        <f>SUMIFS(作業日報!$C:$C,作業日報!$B:$B,$A51,作業日報!$E:$E,"○",作業日報!$A:$A,参加者名簿!Z$1)+SUMIFS(作業日報!$G:$G,作業日報!$F:$F,$A51,作業日報!$I:$I,"○",作業日報!$A:$A,参加者名簿!Z$1)</f>
        <v>0</v>
      </c>
      <c r="AA51" s="160">
        <f>SUMIFS(作業日報!$C:$C,作業日報!$B:$B,$A51,作業日報!$E:$E,"○",作業日報!$A:$A,参加者名簿!AA$1)+SUMIFS(作業日報!$G:$G,作業日報!$F:$F,$A51,作業日報!$I:$I,"○",作業日報!$A:$A,参加者名簿!AA$1)</f>
        <v>0</v>
      </c>
      <c r="AB51" s="160">
        <f>SUMIFS(作業日報!$C:$C,作業日報!$B:$B,$A51,作業日報!$E:$E,"○",作業日報!$A:$A,参加者名簿!AB$1)+SUMIFS(作業日報!$G:$G,作業日報!$F:$F,$A51,作業日報!$I:$I,"○",作業日報!$A:$A,参加者名簿!AB$1)</f>
        <v>0</v>
      </c>
      <c r="AC51" s="160">
        <f>SUMIFS(作業日報!$C:$C,作業日報!$B:$B,$A51,作業日報!$E:$E,"○",作業日報!$A:$A,参加者名簿!AC$1)+SUMIFS(作業日報!$G:$G,作業日報!$F:$F,$A51,作業日報!$I:$I,"○",作業日報!$A:$A,参加者名簿!AC$1)</f>
        <v>0</v>
      </c>
      <c r="AD51" s="160">
        <f>SUMIFS(作業日報!$C:$C,作業日報!$B:$B,$A51,作業日報!$E:$E,"○",作業日報!$A:$A,参加者名簿!AD$1)+SUMIFS(作業日報!$G:$G,作業日報!$F:$F,$A51,作業日報!$I:$I,"○",作業日報!$A:$A,参加者名簿!AD$1)</f>
        <v>0</v>
      </c>
      <c r="AE51" s="160">
        <f>SUMIFS(作業日報!$C:$C,作業日報!$B:$B,$A51,作業日報!$E:$E,"○",作業日報!$A:$A,参加者名簿!AE$1)+SUMIFS(作業日報!$G:$G,作業日報!$F:$F,$A51,作業日報!$I:$I,"○",作業日報!$A:$A,参加者名簿!AE$1)</f>
        <v>0</v>
      </c>
      <c r="AF51" s="160">
        <f>SUMIFS(作業日報!$C:$C,作業日報!$B:$B,$A51,作業日報!$E:$E,"○",作業日報!$A:$A,参加者名簿!AF$1)+SUMIFS(作業日報!$G:$G,作業日報!$F:$F,$A51,作業日報!$I:$I,"○",作業日報!$A:$A,参加者名簿!AF$1)</f>
        <v>0</v>
      </c>
      <c r="AG51" s="160">
        <f>SUMIFS(作業日報!$C:$C,作業日報!$B:$B,$A51,作業日報!$E:$E,"○",作業日報!$A:$A,参加者名簿!AG$1)+SUMIFS(作業日報!$G:$G,作業日報!$F:$F,$A51,作業日報!$I:$I,"○",作業日報!$A:$A,参加者名簿!AG$1)</f>
        <v>0</v>
      </c>
      <c r="AH51" s="160">
        <f>SUMIFS(作業日報!$C:$C,作業日報!$B:$B,$A51,作業日報!$E:$E,"○",作業日報!$A:$A,参加者名簿!AH$1)+SUMIFS(作業日報!$G:$G,作業日報!$F:$F,$A51,作業日報!$I:$I,"○",作業日報!$A:$A,参加者名簿!AH$1)</f>
        <v>0</v>
      </c>
      <c r="AI51" s="160">
        <f>SUMIFS(作業日報!$C:$C,作業日報!$B:$B,$A51,作業日報!$E:$E,"○",作業日報!$A:$A,参加者名簿!AI$1)+SUMIFS(作業日報!$G:$G,作業日報!$F:$F,$A51,作業日報!$I:$I,"○",作業日報!$A:$A,参加者名簿!AI$1)</f>
        <v>0</v>
      </c>
      <c r="AJ51" s="160">
        <f>SUMIFS(作業日報!$C:$C,作業日報!$B:$B,$A51,作業日報!$E:$E,"○",作業日報!$A:$A,参加者名簿!AJ$1)+SUMIFS(作業日報!$G:$G,作業日報!$F:$F,$A51,作業日報!$I:$I,"○",作業日報!$A:$A,参加者名簿!AJ$1)</f>
        <v>0</v>
      </c>
      <c r="AK51" s="160">
        <f>SUMIFS(作業日報!$C:$C,作業日報!$B:$B,$A51,作業日報!$E:$E,"○",作業日報!$A:$A,参加者名簿!AK$1)+SUMIFS(作業日報!$G:$G,作業日報!$F:$F,$A51,作業日報!$I:$I,"○",作業日報!$A:$A,参加者名簿!AK$1)</f>
        <v>0</v>
      </c>
      <c r="AL51" s="160">
        <f>SUMIFS(作業日報!$C:$C,作業日報!$B:$B,$A51,作業日報!$E:$E,"○",作業日報!$A:$A,参加者名簿!AL$1)+SUMIFS(作業日報!$G:$G,作業日報!$F:$F,$A51,作業日報!$I:$I,"○",作業日報!$A:$A,参加者名簿!AL$1)</f>
        <v>0</v>
      </c>
      <c r="AM51" s="160">
        <f>SUMIFS(作業日報!$C:$C,作業日報!$B:$B,$A51,作業日報!$E:$E,"○",作業日報!$A:$A,参加者名簿!AM$1)+SUMIFS(作業日報!$G:$G,作業日報!$F:$F,$A51,作業日報!$I:$I,"○",作業日報!$A:$A,参加者名簿!AM$1)</f>
        <v>0</v>
      </c>
      <c r="AN51" s="160">
        <f>SUMIFS(作業日報!$C:$C,作業日報!$B:$B,$A51,作業日報!$E:$E,"○",作業日報!$A:$A,参加者名簿!AN$1)+SUMIFS(作業日報!$G:$G,作業日報!$F:$F,$A51,作業日報!$I:$I,"○",作業日報!$A:$A,参加者名簿!AN$1)</f>
        <v>0</v>
      </c>
      <c r="AO51" s="160">
        <f>SUMIFS(作業日報!$C:$C,作業日報!$B:$B,$A51,作業日報!$E:$E,"○",作業日報!$A:$A,参加者名簿!AO$1)+SUMIFS(作業日報!$G:$G,作業日報!$F:$F,$A51,作業日報!$I:$I,"○",作業日報!$A:$A,参加者名簿!AO$1)</f>
        <v>0</v>
      </c>
      <c r="AP51" s="160">
        <f>SUMIFS(作業日報!$C:$C,作業日報!$B:$B,$A51,作業日報!$E:$E,"○",作業日報!$A:$A,参加者名簿!AP$1)+SUMIFS(作業日報!$G:$G,作業日報!$F:$F,$A51,作業日報!$I:$I,"○",作業日報!$A:$A,参加者名簿!AP$1)</f>
        <v>0</v>
      </c>
      <c r="AQ51" s="160">
        <f>SUMIFS(作業日報!$C:$C,作業日報!$B:$B,$A51,作業日報!$E:$E,"○",作業日報!$A:$A,参加者名簿!AQ$1)+SUMIFS(作業日報!$G:$G,作業日報!$F:$F,$A51,作業日報!$I:$I,"○",作業日報!$A:$A,参加者名簿!AQ$1)</f>
        <v>0</v>
      </c>
      <c r="AR51" s="160">
        <f>SUMIFS(作業日報!$C:$C,作業日報!$B:$B,$A51,作業日報!$E:$E,"○",作業日報!$A:$A,参加者名簿!AR$1)+SUMIFS(作業日報!$G:$G,作業日報!$F:$F,$A51,作業日報!$I:$I,"○",作業日報!$A:$A,参加者名簿!AR$1)</f>
        <v>0</v>
      </c>
      <c r="AS51" s="160">
        <f>SUMIFS(作業日報!$C:$C,作業日報!$B:$B,$A51,作業日報!$E:$E,"○",作業日報!$A:$A,参加者名簿!AS$1)+SUMIFS(作業日報!$G:$G,作業日報!$F:$F,$A51,作業日報!$I:$I,"○",作業日報!$A:$A,参加者名簿!AS$1)</f>
        <v>0</v>
      </c>
      <c r="AT51" s="160">
        <f>SUMIFS(作業日報!$C:$C,作業日報!$B:$B,$A51,作業日報!$E:$E,"○",作業日報!$A:$A,参加者名簿!AT$1)+SUMIFS(作業日報!$G:$G,作業日報!$F:$F,$A51,作業日報!$I:$I,"○",作業日報!$A:$A,参加者名簿!AT$1)</f>
        <v>0</v>
      </c>
      <c r="AU51" s="160">
        <f>SUMIFS(作業日報!$C:$C,作業日報!$B:$B,$A51,作業日報!$E:$E,"○",作業日報!$A:$A,参加者名簿!AU$1)+SUMIFS(作業日報!$G:$G,作業日報!$F:$F,$A51,作業日報!$I:$I,"○",作業日報!$A:$A,参加者名簿!AU$1)</f>
        <v>0</v>
      </c>
      <c r="AV51" s="160">
        <f>SUMIFS(作業日報!$C:$C,作業日報!$B:$B,$A51,作業日報!$E:$E,"○",作業日報!$A:$A,参加者名簿!AV$1)+SUMIFS(作業日報!$G:$G,作業日報!$F:$F,$A51,作業日報!$I:$I,"○",作業日報!$A:$A,参加者名簿!AV$1)</f>
        <v>0</v>
      </c>
      <c r="AW51" s="160">
        <f>SUMIFS(作業日報!$C:$C,作業日報!$B:$B,$A51,作業日報!$E:$E,"○",作業日報!$A:$A,参加者名簿!AW$1)+SUMIFS(作業日報!$G:$G,作業日報!$F:$F,$A51,作業日報!$I:$I,"○",作業日報!$A:$A,参加者名簿!AW$1)</f>
        <v>0</v>
      </c>
      <c r="AX51" s="160">
        <f>SUMIFS(作業日報!$C:$C,作業日報!$B:$B,$A51,作業日報!$E:$E,"○",作業日報!$A:$A,参加者名簿!AX$1)+SUMIFS(作業日報!$G:$G,作業日報!$F:$F,$A51,作業日報!$I:$I,"○",作業日報!$A:$A,参加者名簿!AX$1)</f>
        <v>0</v>
      </c>
      <c r="AY51" s="160">
        <f>SUMIFS(作業日報!$C:$C,作業日報!$B:$B,$A51,作業日報!$E:$E,"○",作業日報!$A:$A,参加者名簿!AY$1)+SUMIFS(作業日報!$G:$G,作業日報!$F:$F,$A51,作業日報!$I:$I,"○",作業日報!$A:$A,参加者名簿!AY$1)</f>
        <v>0</v>
      </c>
      <c r="AZ51" s="160">
        <f>SUMIFS(作業日報!$C:$C,作業日報!$B:$B,$A51,作業日報!$E:$E,"○",作業日報!$A:$A,参加者名簿!AZ$1)+SUMIFS(作業日報!$G:$G,作業日報!$F:$F,$A51,作業日報!$I:$I,"○",作業日報!$A:$A,参加者名簿!AZ$1)</f>
        <v>0</v>
      </c>
      <c r="BA51" s="160">
        <f>SUMIFS(作業日報!$C:$C,作業日報!$B:$B,$A51,作業日報!$E:$E,"○",作業日報!$A:$A,参加者名簿!BA$1)+SUMIFS(作業日報!$G:$G,作業日報!$F:$F,$A51,作業日報!$I:$I,"○",作業日報!$A:$A,参加者名簿!BA$1)</f>
        <v>0</v>
      </c>
      <c r="BB51" s="160">
        <f>SUMIFS(作業日報!$C:$C,作業日報!$B:$B,$A51,作業日報!$E:$E,"○",作業日報!$A:$A,参加者名簿!BB$1)+SUMIFS(作業日報!$G:$G,作業日報!$F:$F,$A51,作業日報!$I:$I,"○",作業日報!$A:$A,参加者名簿!BB$1)</f>
        <v>0</v>
      </c>
      <c r="BC51" s="160">
        <f>SUMIFS(作業日報!$C:$C,作業日報!$B:$B,$A51,作業日報!$E:$E,"○",作業日報!$A:$A,参加者名簿!BC$1)+SUMIFS(作業日報!$G:$G,作業日報!$F:$F,$A51,作業日報!$I:$I,"○",作業日報!$A:$A,参加者名簿!BC$1)</f>
        <v>0</v>
      </c>
      <c r="BD51" s="160">
        <f>SUMIFS(作業日報!$C:$C,作業日報!$B:$B,$A51,作業日報!$E:$E,"○",作業日報!$A:$A,参加者名簿!BD$1)+SUMIFS(作業日報!$G:$G,作業日報!$F:$F,$A51,作業日報!$I:$I,"○",作業日報!$A:$A,参加者名簿!BD$1)</f>
        <v>0</v>
      </c>
      <c r="BE51" s="160">
        <f>SUMIFS(作業日報!$C:$C,作業日報!$B:$B,$A51,作業日報!$E:$E,"○",作業日報!$A:$A,参加者名簿!BE$1)+SUMIFS(作業日報!$G:$G,作業日報!$F:$F,$A51,作業日報!$I:$I,"○",作業日報!$A:$A,参加者名簿!BE$1)</f>
        <v>0</v>
      </c>
      <c r="BF51" s="160">
        <f>SUMIFS(作業日報!$C:$C,作業日報!$B:$B,$A51,作業日報!$E:$E,"○",作業日報!$A:$A,参加者名簿!BF$1)+SUMIFS(作業日報!$G:$G,作業日報!$F:$F,$A51,作業日報!$I:$I,"○",作業日報!$A:$A,参加者名簿!BF$1)</f>
        <v>0</v>
      </c>
      <c r="BG51" s="160">
        <f>SUMIFS(作業日報!$C:$C,作業日報!$B:$B,$A51,作業日報!$E:$E,"○",作業日報!$A:$A,参加者名簿!BG$1)+SUMIFS(作業日報!$G:$G,作業日報!$F:$F,$A51,作業日報!$I:$I,"○",作業日報!$A:$A,参加者名簿!BG$1)</f>
        <v>0</v>
      </c>
      <c r="BH51" s="160">
        <f>SUMIFS(作業日報!$C:$C,作業日報!$B:$B,$A51,作業日報!$E:$E,"○",作業日報!$A:$A,参加者名簿!BH$1)+SUMIFS(作業日報!$G:$G,作業日報!$F:$F,$A51,作業日報!$I:$I,"○",作業日報!$A:$A,参加者名簿!BH$1)</f>
        <v>0</v>
      </c>
      <c r="BI51" s="160">
        <f>SUMIFS(作業日報!$C:$C,作業日報!$B:$B,$A51,作業日報!$E:$E,"○",作業日報!$A:$A,参加者名簿!BI$1)+SUMIFS(作業日報!$G:$G,作業日報!$F:$F,$A51,作業日報!$I:$I,"○",作業日報!$A:$A,参加者名簿!BI$1)</f>
        <v>0</v>
      </c>
      <c r="BJ51" s="160">
        <f>SUMIFS(作業日報!$C:$C,作業日報!$B:$B,$A51,作業日報!$E:$E,"○",作業日報!$A:$A,参加者名簿!BJ$1)+SUMIFS(作業日報!$G:$G,作業日報!$F:$F,$A51,作業日報!$I:$I,"○",作業日報!$A:$A,参加者名簿!BJ$1)</f>
        <v>0</v>
      </c>
      <c r="BK51" s="160">
        <f>SUMIFS(作業日報!$C:$C,作業日報!$B:$B,$A51,作業日報!$E:$E,"○",作業日報!$A:$A,参加者名簿!BK$1)+SUMIFS(作業日報!$G:$G,作業日報!$F:$F,$A51,作業日報!$I:$I,"○",作業日報!$A:$A,参加者名簿!BK$1)</f>
        <v>0</v>
      </c>
      <c r="BL51" s="160">
        <f>SUMIFS(作業日報!$C:$C,作業日報!$B:$B,$A51,作業日報!$E:$E,"○",作業日報!$A:$A,参加者名簿!BL$1)+SUMIFS(作業日報!$G:$G,作業日報!$F:$F,$A51,作業日報!$I:$I,"○",作業日報!$A:$A,参加者名簿!BL$1)</f>
        <v>0</v>
      </c>
    </row>
    <row r="52" spans="1:64">
      <c r="A52" s="176"/>
      <c r="B52" s="177"/>
      <c r="C52" s="178"/>
      <c r="D52" s="120">
        <f t="shared" si="0"/>
        <v>0</v>
      </c>
      <c r="E52" s="159">
        <f>SUMIFS(作業日報!$C:$C,作業日報!$B:$B,$A52,作業日報!$E:$E,"○",作業日報!$A:$A,参加者名簿!E$1)+SUMIFS(作業日報!$G:$G,作業日報!$F:$F,$A52,作業日報!$I:$I,"○",作業日報!$A:$A,参加者名簿!E$1)</f>
        <v>0</v>
      </c>
      <c r="F52" s="160">
        <f>SUMIFS(作業日報!$C:$C,作業日報!$B:$B,$A52,作業日報!$E:$E,"○",作業日報!$A:$A,参加者名簿!F$1)+SUMIFS(作業日報!$G:$G,作業日報!$F:$F,$A52,作業日報!$I:$I,"○",作業日報!$A:$A,参加者名簿!F$1)</f>
        <v>0</v>
      </c>
      <c r="G52" s="160">
        <f>SUMIFS(作業日報!$C:$C,作業日報!$B:$B,$A52,作業日報!$E:$E,"○",作業日報!$A:$A,参加者名簿!G$1)+SUMIFS(作業日報!$G:$G,作業日報!$F:$F,$A52,作業日報!$I:$I,"○",作業日報!$A:$A,参加者名簿!G$1)</f>
        <v>0</v>
      </c>
      <c r="H52" s="160">
        <f>SUMIFS(作業日報!$C:$C,作業日報!$B:$B,$A52,作業日報!$E:$E,"○",作業日報!$A:$A,参加者名簿!H$1)+SUMIFS(作業日報!$G:$G,作業日報!$F:$F,$A52,作業日報!$I:$I,"○",作業日報!$A:$A,参加者名簿!H$1)</f>
        <v>0</v>
      </c>
      <c r="I52" s="160">
        <f>SUMIFS(作業日報!$C:$C,作業日報!$B:$B,$A52,作業日報!$E:$E,"○",作業日報!$A:$A,参加者名簿!I$1)+SUMIFS(作業日報!$G:$G,作業日報!$F:$F,$A52,作業日報!$I:$I,"○",作業日報!$A:$A,参加者名簿!I$1)</f>
        <v>0</v>
      </c>
      <c r="J52" s="160">
        <f>SUMIFS(作業日報!$C:$C,作業日報!$B:$B,$A52,作業日報!$E:$E,"○",作業日報!$A:$A,参加者名簿!J$1)+SUMIFS(作業日報!$G:$G,作業日報!$F:$F,$A52,作業日報!$I:$I,"○",作業日報!$A:$A,参加者名簿!J$1)</f>
        <v>0</v>
      </c>
      <c r="K52" s="160">
        <f>SUMIFS(作業日報!$C:$C,作業日報!$B:$B,$A52,作業日報!$E:$E,"○",作業日報!$A:$A,参加者名簿!K$1)+SUMIFS(作業日報!$G:$G,作業日報!$F:$F,$A52,作業日報!$I:$I,"○",作業日報!$A:$A,参加者名簿!K$1)</f>
        <v>0</v>
      </c>
      <c r="L52" s="160">
        <f>SUMIFS(作業日報!$C:$C,作業日報!$B:$B,$A52,作業日報!$E:$E,"○",作業日報!$A:$A,参加者名簿!L$1)+SUMIFS(作業日報!$G:$G,作業日報!$F:$F,$A52,作業日報!$I:$I,"○",作業日報!$A:$A,参加者名簿!L$1)</f>
        <v>0</v>
      </c>
      <c r="M52" s="160">
        <f>SUMIFS(作業日報!$C:$C,作業日報!$B:$B,$A52,作業日報!$E:$E,"○",作業日報!$A:$A,参加者名簿!M$1)+SUMIFS(作業日報!$G:$G,作業日報!$F:$F,$A52,作業日報!$I:$I,"○",作業日報!$A:$A,参加者名簿!M$1)</f>
        <v>0</v>
      </c>
      <c r="N52" s="160">
        <f>SUMIFS(作業日報!$C:$C,作業日報!$B:$B,$A52,作業日報!$E:$E,"○",作業日報!$A:$A,参加者名簿!N$1)+SUMIFS(作業日報!$G:$G,作業日報!$F:$F,$A52,作業日報!$I:$I,"○",作業日報!$A:$A,参加者名簿!N$1)</f>
        <v>0</v>
      </c>
      <c r="O52" s="160">
        <f>SUMIFS(作業日報!$C:$C,作業日報!$B:$B,$A52,作業日報!$E:$E,"○",作業日報!$A:$A,参加者名簿!O$1)+SUMIFS(作業日報!$G:$G,作業日報!$F:$F,$A52,作業日報!$I:$I,"○",作業日報!$A:$A,参加者名簿!O$1)</f>
        <v>0</v>
      </c>
      <c r="P52" s="160">
        <f>SUMIFS(作業日報!$C:$C,作業日報!$B:$B,$A52,作業日報!$E:$E,"○",作業日報!$A:$A,参加者名簿!P$1)+SUMIFS(作業日報!$G:$G,作業日報!$F:$F,$A52,作業日報!$I:$I,"○",作業日報!$A:$A,参加者名簿!P$1)</f>
        <v>0</v>
      </c>
      <c r="Q52" s="160">
        <f>SUMIFS(作業日報!$C:$C,作業日報!$B:$B,$A52,作業日報!$E:$E,"○",作業日報!$A:$A,参加者名簿!Q$1)+SUMIFS(作業日報!$G:$G,作業日報!$F:$F,$A52,作業日報!$I:$I,"○",作業日報!$A:$A,参加者名簿!Q$1)</f>
        <v>0</v>
      </c>
      <c r="R52" s="160">
        <f>SUMIFS(作業日報!$C:$C,作業日報!$B:$B,$A52,作業日報!$E:$E,"○",作業日報!$A:$A,参加者名簿!R$1)+SUMIFS(作業日報!$G:$G,作業日報!$F:$F,$A52,作業日報!$I:$I,"○",作業日報!$A:$A,参加者名簿!R$1)</f>
        <v>0</v>
      </c>
      <c r="S52" s="160">
        <f>SUMIFS(作業日報!$C:$C,作業日報!$B:$B,$A52,作業日報!$E:$E,"○",作業日報!$A:$A,参加者名簿!S$1)+SUMIFS(作業日報!$G:$G,作業日報!$F:$F,$A52,作業日報!$I:$I,"○",作業日報!$A:$A,参加者名簿!S$1)</f>
        <v>0</v>
      </c>
      <c r="T52" s="160">
        <f>SUMIFS(作業日報!$C:$C,作業日報!$B:$B,$A52,作業日報!$E:$E,"○",作業日報!$A:$A,参加者名簿!T$1)+SUMIFS(作業日報!$G:$G,作業日報!$F:$F,$A52,作業日報!$I:$I,"○",作業日報!$A:$A,参加者名簿!T$1)</f>
        <v>0</v>
      </c>
      <c r="U52" s="160">
        <f>SUMIFS(作業日報!$C:$C,作業日報!$B:$B,$A52,作業日報!$E:$E,"○",作業日報!$A:$A,参加者名簿!U$1)+SUMIFS(作業日報!$G:$G,作業日報!$F:$F,$A52,作業日報!$I:$I,"○",作業日報!$A:$A,参加者名簿!U$1)</f>
        <v>0</v>
      </c>
      <c r="V52" s="160">
        <f>SUMIFS(作業日報!$C:$C,作業日報!$B:$B,$A52,作業日報!$E:$E,"○",作業日報!$A:$A,参加者名簿!V$1)+SUMIFS(作業日報!$G:$G,作業日報!$F:$F,$A52,作業日報!$I:$I,"○",作業日報!$A:$A,参加者名簿!V$1)</f>
        <v>0</v>
      </c>
      <c r="W52" s="160">
        <f>SUMIFS(作業日報!$C:$C,作業日報!$B:$B,$A52,作業日報!$E:$E,"○",作業日報!$A:$A,参加者名簿!W$1)+SUMIFS(作業日報!$G:$G,作業日報!$F:$F,$A52,作業日報!$I:$I,"○",作業日報!$A:$A,参加者名簿!W$1)</f>
        <v>0</v>
      </c>
      <c r="X52" s="160">
        <f>SUMIFS(作業日報!$C:$C,作業日報!$B:$B,$A52,作業日報!$E:$E,"○",作業日報!$A:$A,参加者名簿!X$1)+SUMIFS(作業日報!$G:$G,作業日報!$F:$F,$A52,作業日報!$I:$I,"○",作業日報!$A:$A,参加者名簿!X$1)</f>
        <v>0</v>
      </c>
      <c r="Y52" s="160">
        <f>SUMIFS(作業日報!$C:$C,作業日報!$B:$B,$A52,作業日報!$E:$E,"○",作業日報!$A:$A,参加者名簿!Y$1)+SUMIFS(作業日報!$G:$G,作業日報!$F:$F,$A52,作業日報!$I:$I,"○",作業日報!$A:$A,参加者名簿!Y$1)</f>
        <v>0</v>
      </c>
      <c r="Z52" s="160">
        <f>SUMIFS(作業日報!$C:$C,作業日報!$B:$B,$A52,作業日報!$E:$E,"○",作業日報!$A:$A,参加者名簿!Z$1)+SUMIFS(作業日報!$G:$G,作業日報!$F:$F,$A52,作業日報!$I:$I,"○",作業日報!$A:$A,参加者名簿!Z$1)</f>
        <v>0</v>
      </c>
      <c r="AA52" s="160">
        <f>SUMIFS(作業日報!$C:$C,作業日報!$B:$B,$A52,作業日報!$E:$E,"○",作業日報!$A:$A,参加者名簿!AA$1)+SUMIFS(作業日報!$G:$G,作業日報!$F:$F,$A52,作業日報!$I:$I,"○",作業日報!$A:$A,参加者名簿!AA$1)</f>
        <v>0</v>
      </c>
      <c r="AB52" s="160">
        <f>SUMIFS(作業日報!$C:$C,作業日報!$B:$B,$A52,作業日報!$E:$E,"○",作業日報!$A:$A,参加者名簿!AB$1)+SUMIFS(作業日報!$G:$G,作業日報!$F:$F,$A52,作業日報!$I:$I,"○",作業日報!$A:$A,参加者名簿!AB$1)</f>
        <v>0</v>
      </c>
      <c r="AC52" s="160">
        <f>SUMIFS(作業日報!$C:$C,作業日報!$B:$B,$A52,作業日報!$E:$E,"○",作業日報!$A:$A,参加者名簿!AC$1)+SUMIFS(作業日報!$G:$G,作業日報!$F:$F,$A52,作業日報!$I:$I,"○",作業日報!$A:$A,参加者名簿!AC$1)</f>
        <v>0</v>
      </c>
      <c r="AD52" s="160">
        <f>SUMIFS(作業日報!$C:$C,作業日報!$B:$B,$A52,作業日報!$E:$E,"○",作業日報!$A:$A,参加者名簿!AD$1)+SUMIFS(作業日報!$G:$G,作業日報!$F:$F,$A52,作業日報!$I:$I,"○",作業日報!$A:$A,参加者名簿!AD$1)</f>
        <v>0</v>
      </c>
      <c r="AE52" s="160">
        <f>SUMIFS(作業日報!$C:$C,作業日報!$B:$B,$A52,作業日報!$E:$E,"○",作業日報!$A:$A,参加者名簿!AE$1)+SUMIFS(作業日報!$G:$G,作業日報!$F:$F,$A52,作業日報!$I:$I,"○",作業日報!$A:$A,参加者名簿!AE$1)</f>
        <v>0</v>
      </c>
      <c r="AF52" s="160">
        <f>SUMIFS(作業日報!$C:$C,作業日報!$B:$B,$A52,作業日報!$E:$E,"○",作業日報!$A:$A,参加者名簿!AF$1)+SUMIFS(作業日報!$G:$G,作業日報!$F:$F,$A52,作業日報!$I:$I,"○",作業日報!$A:$A,参加者名簿!AF$1)</f>
        <v>0</v>
      </c>
      <c r="AG52" s="160">
        <f>SUMIFS(作業日報!$C:$C,作業日報!$B:$B,$A52,作業日報!$E:$E,"○",作業日報!$A:$A,参加者名簿!AG$1)+SUMIFS(作業日報!$G:$G,作業日報!$F:$F,$A52,作業日報!$I:$I,"○",作業日報!$A:$A,参加者名簿!AG$1)</f>
        <v>0</v>
      </c>
      <c r="AH52" s="160">
        <f>SUMIFS(作業日報!$C:$C,作業日報!$B:$B,$A52,作業日報!$E:$E,"○",作業日報!$A:$A,参加者名簿!AH$1)+SUMIFS(作業日報!$G:$G,作業日報!$F:$F,$A52,作業日報!$I:$I,"○",作業日報!$A:$A,参加者名簿!AH$1)</f>
        <v>0</v>
      </c>
      <c r="AI52" s="160">
        <f>SUMIFS(作業日報!$C:$C,作業日報!$B:$B,$A52,作業日報!$E:$E,"○",作業日報!$A:$A,参加者名簿!AI$1)+SUMIFS(作業日報!$G:$G,作業日報!$F:$F,$A52,作業日報!$I:$I,"○",作業日報!$A:$A,参加者名簿!AI$1)</f>
        <v>0</v>
      </c>
      <c r="AJ52" s="160">
        <f>SUMIFS(作業日報!$C:$C,作業日報!$B:$B,$A52,作業日報!$E:$E,"○",作業日報!$A:$A,参加者名簿!AJ$1)+SUMIFS(作業日報!$G:$G,作業日報!$F:$F,$A52,作業日報!$I:$I,"○",作業日報!$A:$A,参加者名簿!AJ$1)</f>
        <v>0</v>
      </c>
      <c r="AK52" s="160">
        <f>SUMIFS(作業日報!$C:$C,作業日報!$B:$B,$A52,作業日報!$E:$E,"○",作業日報!$A:$A,参加者名簿!AK$1)+SUMIFS(作業日報!$G:$G,作業日報!$F:$F,$A52,作業日報!$I:$I,"○",作業日報!$A:$A,参加者名簿!AK$1)</f>
        <v>0</v>
      </c>
      <c r="AL52" s="160">
        <f>SUMIFS(作業日報!$C:$C,作業日報!$B:$B,$A52,作業日報!$E:$E,"○",作業日報!$A:$A,参加者名簿!AL$1)+SUMIFS(作業日報!$G:$G,作業日報!$F:$F,$A52,作業日報!$I:$I,"○",作業日報!$A:$A,参加者名簿!AL$1)</f>
        <v>0</v>
      </c>
      <c r="AM52" s="160">
        <f>SUMIFS(作業日報!$C:$C,作業日報!$B:$B,$A52,作業日報!$E:$E,"○",作業日報!$A:$A,参加者名簿!AM$1)+SUMIFS(作業日報!$G:$G,作業日報!$F:$F,$A52,作業日報!$I:$I,"○",作業日報!$A:$A,参加者名簿!AM$1)</f>
        <v>0</v>
      </c>
      <c r="AN52" s="160">
        <f>SUMIFS(作業日報!$C:$C,作業日報!$B:$B,$A52,作業日報!$E:$E,"○",作業日報!$A:$A,参加者名簿!AN$1)+SUMIFS(作業日報!$G:$G,作業日報!$F:$F,$A52,作業日報!$I:$I,"○",作業日報!$A:$A,参加者名簿!AN$1)</f>
        <v>0</v>
      </c>
      <c r="AO52" s="160">
        <f>SUMIFS(作業日報!$C:$C,作業日報!$B:$B,$A52,作業日報!$E:$E,"○",作業日報!$A:$A,参加者名簿!AO$1)+SUMIFS(作業日報!$G:$G,作業日報!$F:$F,$A52,作業日報!$I:$I,"○",作業日報!$A:$A,参加者名簿!AO$1)</f>
        <v>0</v>
      </c>
      <c r="AP52" s="160">
        <f>SUMIFS(作業日報!$C:$C,作業日報!$B:$B,$A52,作業日報!$E:$E,"○",作業日報!$A:$A,参加者名簿!AP$1)+SUMIFS(作業日報!$G:$G,作業日報!$F:$F,$A52,作業日報!$I:$I,"○",作業日報!$A:$A,参加者名簿!AP$1)</f>
        <v>0</v>
      </c>
      <c r="AQ52" s="160">
        <f>SUMIFS(作業日報!$C:$C,作業日報!$B:$B,$A52,作業日報!$E:$E,"○",作業日報!$A:$A,参加者名簿!AQ$1)+SUMIFS(作業日報!$G:$G,作業日報!$F:$F,$A52,作業日報!$I:$I,"○",作業日報!$A:$A,参加者名簿!AQ$1)</f>
        <v>0</v>
      </c>
      <c r="AR52" s="160">
        <f>SUMIFS(作業日報!$C:$C,作業日報!$B:$B,$A52,作業日報!$E:$E,"○",作業日報!$A:$A,参加者名簿!AR$1)+SUMIFS(作業日報!$G:$G,作業日報!$F:$F,$A52,作業日報!$I:$I,"○",作業日報!$A:$A,参加者名簿!AR$1)</f>
        <v>0</v>
      </c>
      <c r="AS52" s="160">
        <f>SUMIFS(作業日報!$C:$C,作業日報!$B:$B,$A52,作業日報!$E:$E,"○",作業日報!$A:$A,参加者名簿!AS$1)+SUMIFS(作業日報!$G:$G,作業日報!$F:$F,$A52,作業日報!$I:$I,"○",作業日報!$A:$A,参加者名簿!AS$1)</f>
        <v>0</v>
      </c>
      <c r="AT52" s="160">
        <f>SUMIFS(作業日報!$C:$C,作業日報!$B:$B,$A52,作業日報!$E:$E,"○",作業日報!$A:$A,参加者名簿!AT$1)+SUMIFS(作業日報!$G:$G,作業日報!$F:$F,$A52,作業日報!$I:$I,"○",作業日報!$A:$A,参加者名簿!AT$1)</f>
        <v>0</v>
      </c>
      <c r="AU52" s="160">
        <f>SUMIFS(作業日報!$C:$C,作業日報!$B:$B,$A52,作業日報!$E:$E,"○",作業日報!$A:$A,参加者名簿!AU$1)+SUMIFS(作業日報!$G:$G,作業日報!$F:$F,$A52,作業日報!$I:$I,"○",作業日報!$A:$A,参加者名簿!AU$1)</f>
        <v>0</v>
      </c>
      <c r="AV52" s="160">
        <f>SUMIFS(作業日報!$C:$C,作業日報!$B:$B,$A52,作業日報!$E:$E,"○",作業日報!$A:$A,参加者名簿!AV$1)+SUMIFS(作業日報!$G:$G,作業日報!$F:$F,$A52,作業日報!$I:$I,"○",作業日報!$A:$A,参加者名簿!AV$1)</f>
        <v>0</v>
      </c>
      <c r="AW52" s="160">
        <f>SUMIFS(作業日報!$C:$C,作業日報!$B:$B,$A52,作業日報!$E:$E,"○",作業日報!$A:$A,参加者名簿!AW$1)+SUMIFS(作業日報!$G:$G,作業日報!$F:$F,$A52,作業日報!$I:$I,"○",作業日報!$A:$A,参加者名簿!AW$1)</f>
        <v>0</v>
      </c>
      <c r="AX52" s="160">
        <f>SUMIFS(作業日報!$C:$C,作業日報!$B:$B,$A52,作業日報!$E:$E,"○",作業日報!$A:$A,参加者名簿!AX$1)+SUMIFS(作業日報!$G:$G,作業日報!$F:$F,$A52,作業日報!$I:$I,"○",作業日報!$A:$A,参加者名簿!AX$1)</f>
        <v>0</v>
      </c>
      <c r="AY52" s="160">
        <f>SUMIFS(作業日報!$C:$C,作業日報!$B:$B,$A52,作業日報!$E:$E,"○",作業日報!$A:$A,参加者名簿!AY$1)+SUMIFS(作業日報!$G:$G,作業日報!$F:$F,$A52,作業日報!$I:$I,"○",作業日報!$A:$A,参加者名簿!AY$1)</f>
        <v>0</v>
      </c>
      <c r="AZ52" s="160">
        <f>SUMIFS(作業日報!$C:$C,作業日報!$B:$B,$A52,作業日報!$E:$E,"○",作業日報!$A:$A,参加者名簿!AZ$1)+SUMIFS(作業日報!$G:$G,作業日報!$F:$F,$A52,作業日報!$I:$I,"○",作業日報!$A:$A,参加者名簿!AZ$1)</f>
        <v>0</v>
      </c>
      <c r="BA52" s="160">
        <f>SUMIFS(作業日報!$C:$C,作業日報!$B:$B,$A52,作業日報!$E:$E,"○",作業日報!$A:$A,参加者名簿!BA$1)+SUMIFS(作業日報!$G:$G,作業日報!$F:$F,$A52,作業日報!$I:$I,"○",作業日報!$A:$A,参加者名簿!BA$1)</f>
        <v>0</v>
      </c>
      <c r="BB52" s="160">
        <f>SUMIFS(作業日報!$C:$C,作業日報!$B:$B,$A52,作業日報!$E:$E,"○",作業日報!$A:$A,参加者名簿!BB$1)+SUMIFS(作業日報!$G:$G,作業日報!$F:$F,$A52,作業日報!$I:$I,"○",作業日報!$A:$A,参加者名簿!BB$1)</f>
        <v>0</v>
      </c>
      <c r="BC52" s="160">
        <f>SUMIFS(作業日報!$C:$C,作業日報!$B:$B,$A52,作業日報!$E:$E,"○",作業日報!$A:$A,参加者名簿!BC$1)+SUMIFS(作業日報!$G:$G,作業日報!$F:$F,$A52,作業日報!$I:$I,"○",作業日報!$A:$A,参加者名簿!BC$1)</f>
        <v>0</v>
      </c>
      <c r="BD52" s="160">
        <f>SUMIFS(作業日報!$C:$C,作業日報!$B:$B,$A52,作業日報!$E:$E,"○",作業日報!$A:$A,参加者名簿!BD$1)+SUMIFS(作業日報!$G:$G,作業日報!$F:$F,$A52,作業日報!$I:$I,"○",作業日報!$A:$A,参加者名簿!BD$1)</f>
        <v>0</v>
      </c>
      <c r="BE52" s="160">
        <f>SUMIFS(作業日報!$C:$C,作業日報!$B:$B,$A52,作業日報!$E:$E,"○",作業日報!$A:$A,参加者名簿!BE$1)+SUMIFS(作業日報!$G:$G,作業日報!$F:$F,$A52,作業日報!$I:$I,"○",作業日報!$A:$A,参加者名簿!BE$1)</f>
        <v>0</v>
      </c>
      <c r="BF52" s="160">
        <f>SUMIFS(作業日報!$C:$C,作業日報!$B:$B,$A52,作業日報!$E:$E,"○",作業日報!$A:$A,参加者名簿!BF$1)+SUMIFS(作業日報!$G:$G,作業日報!$F:$F,$A52,作業日報!$I:$I,"○",作業日報!$A:$A,参加者名簿!BF$1)</f>
        <v>0</v>
      </c>
      <c r="BG52" s="160">
        <f>SUMIFS(作業日報!$C:$C,作業日報!$B:$B,$A52,作業日報!$E:$E,"○",作業日報!$A:$A,参加者名簿!BG$1)+SUMIFS(作業日報!$G:$G,作業日報!$F:$F,$A52,作業日報!$I:$I,"○",作業日報!$A:$A,参加者名簿!BG$1)</f>
        <v>0</v>
      </c>
      <c r="BH52" s="160">
        <f>SUMIFS(作業日報!$C:$C,作業日報!$B:$B,$A52,作業日報!$E:$E,"○",作業日報!$A:$A,参加者名簿!BH$1)+SUMIFS(作業日報!$G:$G,作業日報!$F:$F,$A52,作業日報!$I:$I,"○",作業日報!$A:$A,参加者名簿!BH$1)</f>
        <v>0</v>
      </c>
      <c r="BI52" s="160">
        <f>SUMIFS(作業日報!$C:$C,作業日報!$B:$B,$A52,作業日報!$E:$E,"○",作業日報!$A:$A,参加者名簿!BI$1)+SUMIFS(作業日報!$G:$G,作業日報!$F:$F,$A52,作業日報!$I:$I,"○",作業日報!$A:$A,参加者名簿!BI$1)</f>
        <v>0</v>
      </c>
      <c r="BJ52" s="160">
        <f>SUMIFS(作業日報!$C:$C,作業日報!$B:$B,$A52,作業日報!$E:$E,"○",作業日報!$A:$A,参加者名簿!BJ$1)+SUMIFS(作業日報!$G:$G,作業日報!$F:$F,$A52,作業日報!$I:$I,"○",作業日報!$A:$A,参加者名簿!BJ$1)</f>
        <v>0</v>
      </c>
      <c r="BK52" s="160">
        <f>SUMIFS(作業日報!$C:$C,作業日報!$B:$B,$A52,作業日報!$E:$E,"○",作業日報!$A:$A,参加者名簿!BK$1)+SUMIFS(作業日報!$G:$G,作業日報!$F:$F,$A52,作業日報!$I:$I,"○",作業日報!$A:$A,参加者名簿!BK$1)</f>
        <v>0</v>
      </c>
      <c r="BL52" s="160">
        <f>SUMIFS(作業日報!$C:$C,作業日報!$B:$B,$A52,作業日報!$E:$E,"○",作業日報!$A:$A,参加者名簿!BL$1)+SUMIFS(作業日報!$G:$G,作業日報!$F:$F,$A52,作業日報!$I:$I,"○",作業日報!$A:$A,参加者名簿!BL$1)</f>
        <v>0</v>
      </c>
    </row>
    <row r="53" spans="1:64">
      <c r="A53" s="176"/>
      <c r="B53" s="177"/>
      <c r="C53" s="178"/>
      <c r="D53" s="120">
        <f t="shared" si="0"/>
        <v>0</v>
      </c>
      <c r="E53" s="159">
        <f>SUMIFS(作業日報!$C:$C,作業日報!$B:$B,$A53,作業日報!$E:$E,"○",作業日報!$A:$A,参加者名簿!E$1)+SUMIFS(作業日報!$G:$G,作業日報!$F:$F,$A53,作業日報!$I:$I,"○",作業日報!$A:$A,参加者名簿!E$1)</f>
        <v>0</v>
      </c>
      <c r="F53" s="160">
        <f>SUMIFS(作業日報!$C:$C,作業日報!$B:$B,$A53,作業日報!$E:$E,"○",作業日報!$A:$A,参加者名簿!F$1)+SUMIFS(作業日報!$G:$G,作業日報!$F:$F,$A53,作業日報!$I:$I,"○",作業日報!$A:$A,参加者名簿!F$1)</f>
        <v>0</v>
      </c>
      <c r="G53" s="160">
        <f>SUMIFS(作業日報!$C:$C,作業日報!$B:$B,$A53,作業日報!$E:$E,"○",作業日報!$A:$A,参加者名簿!G$1)+SUMIFS(作業日報!$G:$G,作業日報!$F:$F,$A53,作業日報!$I:$I,"○",作業日報!$A:$A,参加者名簿!G$1)</f>
        <v>0</v>
      </c>
      <c r="H53" s="160">
        <f>SUMIFS(作業日報!$C:$C,作業日報!$B:$B,$A53,作業日報!$E:$E,"○",作業日報!$A:$A,参加者名簿!H$1)+SUMIFS(作業日報!$G:$G,作業日報!$F:$F,$A53,作業日報!$I:$I,"○",作業日報!$A:$A,参加者名簿!H$1)</f>
        <v>0</v>
      </c>
      <c r="I53" s="160">
        <f>SUMIFS(作業日報!$C:$C,作業日報!$B:$B,$A53,作業日報!$E:$E,"○",作業日報!$A:$A,参加者名簿!I$1)+SUMIFS(作業日報!$G:$G,作業日報!$F:$F,$A53,作業日報!$I:$I,"○",作業日報!$A:$A,参加者名簿!I$1)</f>
        <v>0</v>
      </c>
      <c r="J53" s="160">
        <f>SUMIFS(作業日報!$C:$C,作業日報!$B:$B,$A53,作業日報!$E:$E,"○",作業日報!$A:$A,参加者名簿!J$1)+SUMIFS(作業日報!$G:$G,作業日報!$F:$F,$A53,作業日報!$I:$I,"○",作業日報!$A:$A,参加者名簿!J$1)</f>
        <v>0</v>
      </c>
      <c r="K53" s="160">
        <f>SUMIFS(作業日報!$C:$C,作業日報!$B:$B,$A53,作業日報!$E:$E,"○",作業日報!$A:$A,参加者名簿!K$1)+SUMIFS(作業日報!$G:$G,作業日報!$F:$F,$A53,作業日報!$I:$I,"○",作業日報!$A:$A,参加者名簿!K$1)</f>
        <v>0</v>
      </c>
      <c r="L53" s="160">
        <f>SUMIFS(作業日報!$C:$C,作業日報!$B:$B,$A53,作業日報!$E:$E,"○",作業日報!$A:$A,参加者名簿!L$1)+SUMIFS(作業日報!$G:$G,作業日報!$F:$F,$A53,作業日報!$I:$I,"○",作業日報!$A:$A,参加者名簿!L$1)</f>
        <v>0</v>
      </c>
      <c r="M53" s="160">
        <f>SUMIFS(作業日報!$C:$C,作業日報!$B:$B,$A53,作業日報!$E:$E,"○",作業日報!$A:$A,参加者名簿!M$1)+SUMIFS(作業日報!$G:$G,作業日報!$F:$F,$A53,作業日報!$I:$I,"○",作業日報!$A:$A,参加者名簿!M$1)</f>
        <v>0</v>
      </c>
      <c r="N53" s="160">
        <f>SUMIFS(作業日報!$C:$C,作業日報!$B:$B,$A53,作業日報!$E:$E,"○",作業日報!$A:$A,参加者名簿!N$1)+SUMIFS(作業日報!$G:$G,作業日報!$F:$F,$A53,作業日報!$I:$I,"○",作業日報!$A:$A,参加者名簿!N$1)</f>
        <v>0</v>
      </c>
      <c r="O53" s="160">
        <f>SUMIFS(作業日報!$C:$C,作業日報!$B:$B,$A53,作業日報!$E:$E,"○",作業日報!$A:$A,参加者名簿!O$1)+SUMIFS(作業日報!$G:$G,作業日報!$F:$F,$A53,作業日報!$I:$I,"○",作業日報!$A:$A,参加者名簿!O$1)</f>
        <v>0</v>
      </c>
      <c r="P53" s="160">
        <f>SUMIFS(作業日報!$C:$C,作業日報!$B:$B,$A53,作業日報!$E:$E,"○",作業日報!$A:$A,参加者名簿!P$1)+SUMIFS(作業日報!$G:$G,作業日報!$F:$F,$A53,作業日報!$I:$I,"○",作業日報!$A:$A,参加者名簿!P$1)</f>
        <v>0</v>
      </c>
      <c r="Q53" s="160">
        <f>SUMIFS(作業日報!$C:$C,作業日報!$B:$B,$A53,作業日報!$E:$E,"○",作業日報!$A:$A,参加者名簿!Q$1)+SUMIFS(作業日報!$G:$G,作業日報!$F:$F,$A53,作業日報!$I:$I,"○",作業日報!$A:$A,参加者名簿!Q$1)</f>
        <v>0</v>
      </c>
      <c r="R53" s="160">
        <f>SUMIFS(作業日報!$C:$C,作業日報!$B:$B,$A53,作業日報!$E:$E,"○",作業日報!$A:$A,参加者名簿!R$1)+SUMIFS(作業日報!$G:$G,作業日報!$F:$F,$A53,作業日報!$I:$I,"○",作業日報!$A:$A,参加者名簿!R$1)</f>
        <v>0</v>
      </c>
      <c r="S53" s="160">
        <f>SUMIFS(作業日報!$C:$C,作業日報!$B:$B,$A53,作業日報!$E:$E,"○",作業日報!$A:$A,参加者名簿!S$1)+SUMIFS(作業日報!$G:$G,作業日報!$F:$F,$A53,作業日報!$I:$I,"○",作業日報!$A:$A,参加者名簿!S$1)</f>
        <v>0</v>
      </c>
      <c r="T53" s="160">
        <f>SUMIFS(作業日報!$C:$C,作業日報!$B:$B,$A53,作業日報!$E:$E,"○",作業日報!$A:$A,参加者名簿!T$1)+SUMIFS(作業日報!$G:$G,作業日報!$F:$F,$A53,作業日報!$I:$I,"○",作業日報!$A:$A,参加者名簿!T$1)</f>
        <v>0</v>
      </c>
      <c r="U53" s="160">
        <f>SUMIFS(作業日報!$C:$C,作業日報!$B:$B,$A53,作業日報!$E:$E,"○",作業日報!$A:$A,参加者名簿!U$1)+SUMIFS(作業日報!$G:$G,作業日報!$F:$F,$A53,作業日報!$I:$I,"○",作業日報!$A:$A,参加者名簿!U$1)</f>
        <v>0</v>
      </c>
      <c r="V53" s="160">
        <f>SUMIFS(作業日報!$C:$C,作業日報!$B:$B,$A53,作業日報!$E:$E,"○",作業日報!$A:$A,参加者名簿!V$1)+SUMIFS(作業日報!$G:$G,作業日報!$F:$F,$A53,作業日報!$I:$I,"○",作業日報!$A:$A,参加者名簿!V$1)</f>
        <v>0</v>
      </c>
      <c r="W53" s="160">
        <f>SUMIFS(作業日報!$C:$C,作業日報!$B:$B,$A53,作業日報!$E:$E,"○",作業日報!$A:$A,参加者名簿!W$1)+SUMIFS(作業日報!$G:$G,作業日報!$F:$F,$A53,作業日報!$I:$I,"○",作業日報!$A:$A,参加者名簿!W$1)</f>
        <v>0</v>
      </c>
      <c r="X53" s="160">
        <f>SUMIFS(作業日報!$C:$C,作業日報!$B:$B,$A53,作業日報!$E:$E,"○",作業日報!$A:$A,参加者名簿!X$1)+SUMIFS(作業日報!$G:$G,作業日報!$F:$F,$A53,作業日報!$I:$I,"○",作業日報!$A:$A,参加者名簿!X$1)</f>
        <v>0</v>
      </c>
      <c r="Y53" s="160">
        <f>SUMIFS(作業日報!$C:$C,作業日報!$B:$B,$A53,作業日報!$E:$E,"○",作業日報!$A:$A,参加者名簿!Y$1)+SUMIFS(作業日報!$G:$G,作業日報!$F:$F,$A53,作業日報!$I:$I,"○",作業日報!$A:$A,参加者名簿!Y$1)</f>
        <v>0</v>
      </c>
      <c r="Z53" s="160">
        <f>SUMIFS(作業日報!$C:$C,作業日報!$B:$B,$A53,作業日報!$E:$E,"○",作業日報!$A:$A,参加者名簿!Z$1)+SUMIFS(作業日報!$G:$G,作業日報!$F:$F,$A53,作業日報!$I:$I,"○",作業日報!$A:$A,参加者名簿!Z$1)</f>
        <v>0</v>
      </c>
      <c r="AA53" s="160">
        <f>SUMIFS(作業日報!$C:$C,作業日報!$B:$B,$A53,作業日報!$E:$E,"○",作業日報!$A:$A,参加者名簿!AA$1)+SUMIFS(作業日報!$G:$G,作業日報!$F:$F,$A53,作業日報!$I:$I,"○",作業日報!$A:$A,参加者名簿!AA$1)</f>
        <v>0</v>
      </c>
      <c r="AB53" s="160">
        <f>SUMIFS(作業日報!$C:$C,作業日報!$B:$B,$A53,作業日報!$E:$E,"○",作業日報!$A:$A,参加者名簿!AB$1)+SUMIFS(作業日報!$G:$G,作業日報!$F:$F,$A53,作業日報!$I:$I,"○",作業日報!$A:$A,参加者名簿!AB$1)</f>
        <v>0</v>
      </c>
      <c r="AC53" s="160">
        <f>SUMIFS(作業日報!$C:$C,作業日報!$B:$B,$A53,作業日報!$E:$E,"○",作業日報!$A:$A,参加者名簿!AC$1)+SUMIFS(作業日報!$G:$G,作業日報!$F:$F,$A53,作業日報!$I:$I,"○",作業日報!$A:$A,参加者名簿!AC$1)</f>
        <v>0</v>
      </c>
      <c r="AD53" s="160">
        <f>SUMIFS(作業日報!$C:$C,作業日報!$B:$B,$A53,作業日報!$E:$E,"○",作業日報!$A:$A,参加者名簿!AD$1)+SUMIFS(作業日報!$G:$G,作業日報!$F:$F,$A53,作業日報!$I:$I,"○",作業日報!$A:$A,参加者名簿!AD$1)</f>
        <v>0</v>
      </c>
      <c r="AE53" s="160">
        <f>SUMIFS(作業日報!$C:$C,作業日報!$B:$B,$A53,作業日報!$E:$E,"○",作業日報!$A:$A,参加者名簿!AE$1)+SUMIFS(作業日報!$G:$G,作業日報!$F:$F,$A53,作業日報!$I:$I,"○",作業日報!$A:$A,参加者名簿!AE$1)</f>
        <v>0</v>
      </c>
      <c r="AF53" s="160">
        <f>SUMIFS(作業日報!$C:$C,作業日報!$B:$B,$A53,作業日報!$E:$E,"○",作業日報!$A:$A,参加者名簿!AF$1)+SUMIFS(作業日報!$G:$G,作業日報!$F:$F,$A53,作業日報!$I:$I,"○",作業日報!$A:$A,参加者名簿!AF$1)</f>
        <v>0</v>
      </c>
      <c r="AG53" s="160">
        <f>SUMIFS(作業日報!$C:$C,作業日報!$B:$B,$A53,作業日報!$E:$E,"○",作業日報!$A:$A,参加者名簿!AG$1)+SUMIFS(作業日報!$G:$G,作業日報!$F:$F,$A53,作業日報!$I:$I,"○",作業日報!$A:$A,参加者名簿!AG$1)</f>
        <v>0</v>
      </c>
      <c r="AH53" s="160">
        <f>SUMIFS(作業日報!$C:$C,作業日報!$B:$B,$A53,作業日報!$E:$E,"○",作業日報!$A:$A,参加者名簿!AH$1)+SUMIFS(作業日報!$G:$G,作業日報!$F:$F,$A53,作業日報!$I:$I,"○",作業日報!$A:$A,参加者名簿!AH$1)</f>
        <v>0</v>
      </c>
      <c r="AI53" s="160">
        <f>SUMIFS(作業日報!$C:$C,作業日報!$B:$B,$A53,作業日報!$E:$E,"○",作業日報!$A:$A,参加者名簿!AI$1)+SUMIFS(作業日報!$G:$G,作業日報!$F:$F,$A53,作業日報!$I:$I,"○",作業日報!$A:$A,参加者名簿!AI$1)</f>
        <v>0</v>
      </c>
      <c r="AJ53" s="160">
        <f>SUMIFS(作業日報!$C:$C,作業日報!$B:$B,$A53,作業日報!$E:$E,"○",作業日報!$A:$A,参加者名簿!AJ$1)+SUMIFS(作業日報!$G:$G,作業日報!$F:$F,$A53,作業日報!$I:$I,"○",作業日報!$A:$A,参加者名簿!AJ$1)</f>
        <v>0</v>
      </c>
      <c r="AK53" s="160">
        <f>SUMIFS(作業日報!$C:$C,作業日報!$B:$B,$A53,作業日報!$E:$E,"○",作業日報!$A:$A,参加者名簿!AK$1)+SUMIFS(作業日報!$G:$G,作業日報!$F:$F,$A53,作業日報!$I:$I,"○",作業日報!$A:$A,参加者名簿!AK$1)</f>
        <v>0</v>
      </c>
      <c r="AL53" s="160">
        <f>SUMIFS(作業日報!$C:$C,作業日報!$B:$B,$A53,作業日報!$E:$E,"○",作業日報!$A:$A,参加者名簿!AL$1)+SUMIFS(作業日報!$G:$G,作業日報!$F:$F,$A53,作業日報!$I:$I,"○",作業日報!$A:$A,参加者名簿!AL$1)</f>
        <v>0</v>
      </c>
      <c r="AM53" s="160">
        <f>SUMIFS(作業日報!$C:$C,作業日報!$B:$B,$A53,作業日報!$E:$E,"○",作業日報!$A:$A,参加者名簿!AM$1)+SUMIFS(作業日報!$G:$G,作業日報!$F:$F,$A53,作業日報!$I:$I,"○",作業日報!$A:$A,参加者名簿!AM$1)</f>
        <v>0</v>
      </c>
      <c r="AN53" s="160">
        <f>SUMIFS(作業日報!$C:$C,作業日報!$B:$B,$A53,作業日報!$E:$E,"○",作業日報!$A:$A,参加者名簿!AN$1)+SUMIFS(作業日報!$G:$G,作業日報!$F:$F,$A53,作業日報!$I:$I,"○",作業日報!$A:$A,参加者名簿!AN$1)</f>
        <v>0</v>
      </c>
      <c r="AO53" s="160">
        <f>SUMIFS(作業日報!$C:$C,作業日報!$B:$B,$A53,作業日報!$E:$E,"○",作業日報!$A:$A,参加者名簿!AO$1)+SUMIFS(作業日報!$G:$G,作業日報!$F:$F,$A53,作業日報!$I:$I,"○",作業日報!$A:$A,参加者名簿!AO$1)</f>
        <v>0</v>
      </c>
      <c r="AP53" s="160">
        <f>SUMIFS(作業日報!$C:$C,作業日報!$B:$B,$A53,作業日報!$E:$E,"○",作業日報!$A:$A,参加者名簿!AP$1)+SUMIFS(作業日報!$G:$G,作業日報!$F:$F,$A53,作業日報!$I:$I,"○",作業日報!$A:$A,参加者名簿!AP$1)</f>
        <v>0</v>
      </c>
      <c r="AQ53" s="160">
        <f>SUMIFS(作業日報!$C:$C,作業日報!$B:$B,$A53,作業日報!$E:$E,"○",作業日報!$A:$A,参加者名簿!AQ$1)+SUMIFS(作業日報!$G:$G,作業日報!$F:$F,$A53,作業日報!$I:$I,"○",作業日報!$A:$A,参加者名簿!AQ$1)</f>
        <v>0</v>
      </c>
      <c r="AR53" s="160">
        <f>SUMIFS(作業日報!$C:$C,作業日報!$B:$B,$A53,作業日報!$E:$E,"○",作業日報!$A:$A,参加者名簿!AR$1)+SUMIFS(作業日報!$G:$G,作業日報!$F:$F,$A53,作業日報!$I:$I,"○",作業日報!$A:$A,参加者名簿!AR$1)</f>
        <v>0</v>
      </c>
      <c r="AS53" s="160">
        <f>SUMIFS(作業日報!$C:$C,作業日報!$B:$B,$A53,作業日報!$E:$E,"○",作業日報!$A:$A,参加者名簿!AS$1)+SUMIFS(作業日報!$G:$G,作業日報!$F:$F,$A53,作業日報!$I:$I,"○",作業日報!$A:$A,参加者名簿!AS$1)</f>
        <v>0</v>
      </c>
      <c r="AT53" s="160">
        <f>SUMIFS(作業日報!$C:$C,作業日報!$B:$B,$A53,作業日報!$E:$E,"○",作業日報!$A:$A,参加者名簿!AT$1)+SUMIFS(作業日報!$G:$G,作業日報!$F:$F,$A53,作業日報!$I:$I,"○",作業日報!$A:$A,参加者名簿!AT$1)</f>
        <v>0</v>
      </c>
      <c r="AU53" s="160">
        <f>SUMIFS(作業日報!$C:$C,作業日報!$B:$B,$A53,作業日報!$E:$E,"○",作業日報!$A:$A,参加者名簿!AU$1)+SUMIFS(作業日報!$G:$G,作業日報!$F:$F,$A53,作業日報!$I:$I,"○",作業日報!$A:$A,参加者名簿!AU$1)</f>
        <v>0</v>
      </c>
      <c r="AV53" s="160">
        <f>SUMIFS(作業日報!$C:$C,作業日報!$B:$B,$A53,作業日報!$E:$E,"○",作業日報!$A:$A,参加者名簿!AV$1)+SUMIFS(作業日報!$G:$G,作業日報!$F:$F,$A53,作業日報!$I:$I,"○",作業日報!$A:$A,参加者名簿!AV$1)</f>
        <v>0</v>
      </c>
      <c r="AW53" s="160">
        <f>SUMIFS(作業日報!$C:$C,作業日報!$B:$B,$A53,作業日報!$E:$E,"○",作業日報!$A:$A,参加者名簿!AW$1)+SUMIFS(作業日報!$G:$G,作業日報!$F:$F,$A53,作業日報!$I:$I,"○",作業日報!$A:$A,参加者名簿!AW$1)</f>
        <v>0</v>
      </c>
      <c r="AX53" s="160">
        <f>SUMIFS(作業日報!$C:$C,作業日報!$B:$B,$A53,作業日報!$E:$E,"○",作業日報!$A:$A,参加者名簿!AX$1)+SUMIFS(作業日報!$G:$G,作業日報!$F:$F,$A53,作業日報!$I:$I,"○",作業日報!$A:$A,参加者名簿!AX$1)</f>
        <v>0</v>
      </c>
      <c r="AY53" s="160">
        <f>SUMIFS(作業日報!$C:$C,作業日報!$B:$B,$A53,作業日報!$E:$E,"○",作業日報!$A:$A,参加者名簿!AY$1)+SUMIFS(作業日報!$G:$G,作業日報!$F:$F,$A53,作業日報!$I:$I,"○",作業日報!$A:$A,参加者名簿!AY$1)</f>
        <v>0</v>
      </c>
      <c r="AZ53" s="160">
        <f>SUMIFS(作業日報!$C:$C,作業日報!$B:$B,$A53,作業日報!$E:$E,"○",作業日報!$A:$A,参加者名簿!AZ$1)+SUMIFS(作業日報!$G:$G,作業日報!$F:$F,$A53,作業日報!$I:$I,"○",作業日報!$A:$A,参加者名簿!AZ$1)</f>
        <v>0</v>
      </c>
      <c r="BA53" s="160">
        <f>SUMIFS(作業日報!$C:$C,作業日報!$B:$B,$A53,作業日報!$E:$E,"○",作業日報!$A:$A,参加者名簿!BA$1)+SUMIFS(作業日報!$G:$G,作業日報!$F:$F,$A53,作業日報!$I:$I,"○",作業日報!$A:$A,参加者名簿!BA$1)</f>
        <v>0</v>
      </c>
      <c r="BB53" s="160">
        <f>SUMIFS(作業日報!$C:$C,作業日報!$B:$B,$A53,作業日報!$E:$E,"○",作業日報!$A:$A,参加者名簿!BB$1)+SUMIFS(作業日報!$G:$G,作業日報!$F:$F,$A53,作業日報!$I:$I,"○",作業日報!$A:$A,参加者名簿!BB$1)</f>
        <v>0</v>
      </c>
      <c r="BC53" s="160">
        <f>SUMIFS(作業日報!$C:$C,作業日報!$B:$B,$A53,作業日報!$E:$E,"○",作業日報!$A:$A,参加者名簿!BC$1)+SUMIFS(作業日報!$G:$G,作業日報!$F:$F,$A53,作業日報!$I:$I,"○",作業日報!$A:$A,参加者名簿!BC$1)</f>
        <v>0</v>
      </c>
      <c r="BD53" s="160">
        <f>SUMIFS(作業日報!$C:$C,作業日報!$B:$B,$A53,作業日報!$E:$E,"○",作業日報!$A:$A,参加者名簿!BD$1)+SUMIFS(作業日報!$G:$G,作業日報!$F:$F,$A53,作業日報!$I:$I,"○",作業日報!$A:$A,参加者名簿!BD$1)</f>
        <v>0</v>
      </c>
      <c r="BE53" s="160">
        <f>SUMIFS(作業日報!$C:$C,作業日報!$B:$B,$A53,作業日報!$E:$E,"○",作業日報!$A:$A,参加者名簿!BE$1)+SUMIFS(作業日報!$G:$G,作業日報!$F:$F,$A53,作業日報!$I:$I,"○",作業日報!$A:$A,参加者名簿!BE$1)</f>
        <v>0</v>
      </c>
      <c r="BF53" s="160">
        <f>SUMIFS(作業日報!$C:$C,作業日報!$B:$B,$A53,作業日報!$E:$E,"○",作業日報!$A:$A,参加者名簿!BF$1)+SUMIFS(作業日報!$G:$G,作業日報!$F:$F,$A53,作業日報!$I:$I,"○",作業日報!$A:$A,参加者名簿!BF$1)</f>
        <v>0</v>
      </c>
      <c r="BG53" s="160">
        <f>SUMIFS(作業日報!$C:$C,作業日報!$B:$B,$A53,作業日報!$E:$E,"○",作業日報!$A:$A,参加者名簿!BG$1)+SUMIFS(作業日報!$G:$G,作業日報!$F:$F,$A53,作業日報!$I:$I,"○",作業日報!$A:$A,参加者名簿!BG$1)</f>
        <v>0</v>
      </c>
      <c r="BH53" s="160">
        <f>SUMIFS(作業日報!$C:$C,作業日報!$B:$B,$A53,作業日報!$E:$E,"○",作業日報!$A:$A,参加者名簿!BH$1)+SUMIFS(作業日報!$G:$G,作業日報!$F:$F,$A53,作業日報!$I:$I,"○",作業日報!$A:$A,参加者名簿!BH$1)</f>
        <v>0</v>
      </c>
      <c r="BI53" s="160">
        <f>SUMIFS(作業日報!$C:$C,作業日報!$B:$B,$A53,作業日報!$E:$E,"○",作業日報!$A:$A,参加者名簿!BI$1)+SUMIFS(作業日報!$G:$G,作業日報!$F:$F,$A53,作業日報!$I:$I,"○",作業日報!$A:$A,参加者名簿!BI$1)</f>
        <v>0</v>
      </c>
      <c r="BJ53" s="160">
        <f>SUMIFS(作業日報!$C:$C,作業日報!$B:$B,$A53,作業日報!$E:$E,"○",作業日報!$A:$A,参加者名簿!BJ$1)+SUMIFS(作業日報!$G:$G,作業日報!$F:$F,$A53,作業日報!$I:$I,"○",作業日報!$A:$A,参加者名簿!BJ$1)</f>
        <v>0</v>
      </c>
      <c r="BK53" s="160">
        <f>SUMIFS(作業日報!$C:$C,作業日報!$B:$B,$A53,作業日報!$E:$E,"○",作業日報!$A:$A,参加者名簿!BK$1)+SUMIFS(作業日報!$G:$G,作業日報!$F:$F,$A53,作業日報!$I:$I,"○",作業日報!$A:$A,参加者名簿!BK$1)</f>
        <v>0</v>
      </c>
      <c r="BL53" s="160">
        <f>SUMIFS(作業日報!$C:$C,作業日報!$B:$B,$A53,作業日報!$E:$E,"○",作業日報!$A:$A,参加者名簿!BL$1)+SUMIFS(作業日報!$G:$G,作業日報!$F:$F,$A53,作業日報!$I:$I,"○",作業日報!$A:$A,参加者名簿!BL$1)</f>
        <v>0</v>
      </c>
    </row>
    <row r="54" spans="1:64">
      <c r="A54" s="176"/>
      <c r="B54" s="177"/>
      <c r="C54" s="178"/>
      <c r="D54" s="120">
        <f t="shared" si="0"/>
        <v>0</v>
      </c>
      <c r="E54" s="159">
        <f>SUMIFS(作業日報!$C:$C,作業日報!$B:$B,$A54,作業日報!$E:$E,"○",作業日報!$A:$A,参加者名簿!E$1)+SUMIFS(作業日報!$G:$G,作業日報!$F:$F,$A54,作業日報!$I:$I,"○",作業日報!$A:$A,参加者名簿!E$1)</f>
        <v>0</v>
      </c>
      <c r="F54" s="160">
        <f>SUMIFS(作業日報!$C:$C,作業日報!$B:$B,$A54,作業日報!$E:$E,"○",作業日報!$A:$A,参加者名簿!F$1)+SUMIFS(作業日報!$G:$G,作業日報!$F:$F,$A54,作業日報!$I:$I,"○",作業日報!$A:$A,参加者名簿!F$1)</f>
        <v>0</v>
      </c>
      <c r="G54" s="160">
        <f>SUMIFS(作業日報!$C:$C,作業日報!$B:$B,$A54,作業日報!$E:$E,"○",作業日報!$A:$A,参加者名簿!G$1)+SUMIFS(作業日報!$G:$G,作業日報!$F:$F,$A54,作業日報!$I:$I,"○",作業日報!$A:$A,参加者名簿!G$1)</f>
        <v>0</v>
      </c>
      <c r="H54" s="160">
        <f>SUMIFS(作業日報!$C:$C,作業日報!$B:$B,$A54,作業日報!$E:$E,"○",作業日報!$A:$A,参加者名簿!H$1)+SUMIFS(作業日報!$G:$G,作業日報!$F:$F,$A54,作業日報!$I:$I,"○",作業日報!$A:$A,参加者名簿!H$1)</f>
        <v>0</v>
      </c>
      <c r="I54" s="160">
        <f>SUMIFS(作業日報!$C:$C,作業日報!$B:$B,$A54,作業日報!$E:$E,"○",作業日報!$A:$A,参加者名簿!I$1)+SUMIFS(作業日報!$G:$G,作業日報!$F:$F,$A54,作業日報!$I:$I,"○",作業日報!$A:$A,参加者名簿!I$1)</f>
        <v>0</v>
      </c>
      <c r="J54" s="160">
        <f>SUMIFS(作業日報!$C:$C,作業日報!$B:$B,$A54,作業日報!$E:$E,"○",作業日報!$A:$A,参加者名簿!J$1)+SUMIFS(作業日報!$G:$G,作業日報!$F:$F,$A54,作業日報!$I:$I,"○",作業日報!$A:$A,参加者名簿!J$1)</f>
        <v>0</v>
      </c>
      <c r="K54" s="160">
        <f>SUMIFS(作業日報!$C:$C,作業日報!$B:$B,$A54,作業日報!$E:$E,"○",作業日報!$A:$A,参加者名簿!K$1)+SUMIFS(作業日報!$G:$G,作業日報!$F:$F,$A54,作業日報!$I:$I,"○",作業日報!$A:$A,参加者名簿!K$1)</f>
        <v>0</v>
      </c>
      <c r="L54" s="160">
        <f>SUMIFS(作業日報!$C:$C,作業日報!$B:$B,$A54,作業日報!$E:$E,"○",作業日報!$A:$A,参加者名簿!L$1)+SUMIFS(作業日報!$G:$G,作業日報!$F:$F,$A54,作業日報!$I:$I,"○",作業日報!$A:$A,参加者名簿!L$1)</f>
        <v>0</v>
      </c>
      <c r="M54" s="160">
        <f>SUMIFS(作業日報!$C:$C,作業日報!$B:$B,$A54,作業日報!$E:$E,"○",作業日報!$A:$A,参加者名簿!M$1)+SUMIFS(作業日報!$G:$G,作業日報!$F:$F,$A54,作業日報!$I:$I,"○",作業日報!$A:$A,参加者名簿!M$1)</f>
        <v>0</v>
      </c>
      <c r="N54" s="160">
        <f>SUMIFS(作業日報!$C:$C,作業日報!$B:$B,$A54,作業日報!$E:$E,"○",作業日報!$A:$A,参加者名簿!N$1)+SUMIFS(作業日報!$G:$G,作業日報!$F:$F,$A54,作業日報!$I:$I,"○",作業日報!$A:$A,参加者名簿!N$1)</f>
        <v>0</v>
      </c>
      <c r="O54" s="160">
        <f>SUMIFS(作業日報!$C:$C,作業日報!$B:$B,$A54,作業日報!$E:$E,"○",作業日報!$A:$A,参加者名簿!O$1)+SUMIFS(作業日報!$G:$G,作業日報!$F:$F,$A54,作業日報!$I:$I,"○",作業日報!$A:$A,参加者名簿!O$1)</f>
        <v>0</v>
      </c>
      <c r="P54" s="160">
        <f>SUMIFS(作業日報!$C:$C,作業日報!$B:$B,$A54,作業日報!$E:$E,"○",作業日報!$A:$A,参加者名簿!P$1)+SUMIFS(作業日報!$G:$G,作業日報!$F:$F,$A54,作業日報!$I:$I,"○",作業日報!$A:$A,参加者名簿!P$1)</f>
        <v>0</v>
      </c>
      <c r="Q54" s="160">
        <f>SUMIFS(作業日報!$C:$C,作業日報!$B:$B,$A54,作業日報!$E:$E,"○",作業日報!$A:$A,参加者名簿!Q$1)+SUMIFS(作業日報!$G:$G,作業日報!$F:$F,$A54,作業日報!$I:$I,"○",作業日報!$A:$A,参加者名簿!Q$1)</f>
        <v>0</v>
      </c>
      <c r="R54" s="160">
        <f>SUMIFS(作業日報!$C:$C,作業日報!$B:$B,$A54,作業日報!$E:$E,"○",作業日報!$A:$A,参加者名簿!R$1)+SUMIFS(作業日報!$G:$G,作業日報!$F:$F,$A54,作業日報!$I:$I,"○",作業日報!$A:$A,参加者名簿!R$1)</f>
        <v>0</v>
      </c>
      <c r="S54" s="160">
        <f>SUMIFS(作業日報!$C:$C,作業日報!$B:$B,$A54,作業日報!$E:$E,"○",作業日報!$A:$A,参加者名簿!S$1)+SUMIFS(作業日報!$G:$G,作業日報!$F:$F,$A54,作業日報!$I:$I,"○",作業日報!$A:$A,参加者名簿!S$1)</f>
        <v>0</v>
      </c>
      <c r="T54" s="160">
        <f>SUMIFS(作業日報!$C:$C,作業日報!$B:$B,$A54,作業日報!$E:$E,"○",作業日報!$A:$A,参加者名簿!T$1)+SUMIFS(作業日報!$G:$G,作業日報!$F:$F,$A54,作業日報!$I:$I,"○",作業日報!$A:$A,参加者名簿!T$1)</f>
        <v>0</v>
      </c>
      <c r="U54" s="160">
        <f>SUMIFS(作業日報!$C:$C,作業日報!$B:$B,$A54,作業日報!$E:$E,"○",作業日報!$A:$A,参加者名簿!U$1)+SUMIFS(作業日報!$G:$G,作業日報!$F:$F,$A54,作業日報!$I:$I,"○",作業日報!$A:$A,参加者名簿!U$1)</f>
        <v>0</v>
      </c>
      <c r="V54" s="160">
        <f>SUMIFS(作業日報!$C:$C,作業日報!$B:$B,$A54,作業日報!$E:$E,"○",作業日報!$A:$A,参加者名簿!V$1)+SUMIFS(作業日報!$G:$G,作業日報!$F:$F,$A54,作業日報!$I:$I,"○",作業日報!$A:$A,参加者名簿!V$1)</f>
        <v>0</v>
      </c>
      <c r="W54" s="160">
        <f>SUMIFS(作業日報!$C:$C,作業日報!$B:$B,$A54,作業日報!$E:$E,"○",作業日報!$A:$A,参加者名簿!W$1)+SUMIFS(作業日報!$G:$G,作業日報!$F:$F,$A54,作業日報!$I:$I,"○",作業日報!$A:$A,参加者名簿!W$1)</f>
        <v>0</v>
      </c>
      <c r="X54" s="160">
        <f>SUMIFS(作業日報!$C:$C,作業日報!$B:$B,$A54,作業日報!$E:$E,"○",作業日報!$A:$A,参加者名簿!X$1)+SUMIFS(作業日報!$G:$G,作業日報!$F:$F,$A54,作業日報!$I:$I,"○",作業日報!$A:$A,参加者名簿!X$1)</f>
        <v>0</v>
      </c>
      <c r="Y54" s="160">
        <f>SUMIFS(作業日報!$C:$C,作業日報!$B:$B,$A54,作業日報!$E:$E,"○",作業日報!$A:$A,参加者名簿!Y$1)+SUMIFS(作業日報!$G:$G,作業日報!$F:$F,$A54,作業日報!$I:$I,"○",作業日報!$A:$A,参加者名簿!Y$1)</f>
        <v>0</v>
      </c>
      <c r="Z54" s="160">
        <f>SUMIFS(作業日報!$C:$C,作業日報!$B:$B,$A54,作業日報!$E:$E,"○",作業日報!$A:$A,参加者名簿!Z$1)+SUMIFS(作業日報!$G:$G,作業日報!$F:$F,$A54,作業日報!$I:$I,"○",作業日報!$A:$A,参加者名簿!Z$1)</f>
        <v>0</v>
      </c>
      <c r="AA54" s="160">
        <f>SUMIFS(作業日報!$C:$C,作業日報!$B:$B,$A54,作業日報!$E:$E,"○",作業日報!$A:$A,参加者名簿!AA$1)+SUMIFS(作業日報!$G:$G,作業日報!$F:$F,$A54,作業日報!$I:$I,"○",作業日報!$A:$A,参加者名簿!AA$1)</f>
        <v>0</v>
      </c>
      <c r="AB54" s="160">
        <f>SUMIFS(作業日報!$C:$C,作業日報!$B:$B,$A54,作業日報!$E:$E,"○",作業日報!$A:$A,参加者名簿!AB$1)+SUMIFS(作業日報!$G:$G,作業日報!$F:$F,$A54,作業日報!$I:$I,"○",作業日報!$A:$A,参加者名簿!AB$1)</f>
        <v>0</v>
      </c>
      <c r="AC54" s="160">
        <f>SUMIFS(作業日報!$C:$C,作業日報!$B:$B,$A54,作業日報!$E:$E,"○",作業日報!$A:$A,参加者名簿!AC$1)+SUMIFS(作業日報!$G:$G,作業日報!$F:$F,$A54,作業日報!$I:$I,"○",作業日報!$A:$A,参加者名簿!AC$1)</f>
        <v>0</v>
      </c>
      <c r="AD54" s="160">
        <f>SUMIFS(作業日報!$C:$C,作業日報!$B:$B,$A54,作業日報!$E:$E,"○",作業日報!$A:$A,参加者名簿!AD$1)+SUMIFS(作業日報!$G:$G,作業日報!$F:$F,$A54,作業日報!$I:$I,"○",作業日報!$A:$A,参加者名簿!AD$1)</f>
        <v>0</v>
      </c>
      <c r="AE54" s="160">
        <f>SUMIFS(作業日報!$C:$C,作業日報!$B:$B,$A54,作業日報!$E:$E,"○",作業日報!$A:$A,参加者名簿!AE$1)+SUMIFS(作業日報!$G:$G,作業日報!$F:$F,$A54,作業日報!$I:$I,"○",作業日報!$A:$A,参加者名簿!AE$1)</f>
        <v>0</v>
      </c>
      <c r="AF54" s="160">
        <f>SUMIFS(作業日報!$C:$C,作業日報!$B:$B,$A54,作業日報!$E:$E,"○",作業日報!$A:$A,参加者名簿!AF$1)+SUMIFS(作業日報!$G:$G,作業日報!$F:$F,$A54,作業日報!$I:$I,"○",作業日報!$A:$A,参加者名簿!AF$1)</f>
        <v>0</v>
      </c>
      <c r="AG54" s="160">
        <f>SUMIFS(作業日報!$C:$C,作業日報!$B:$B,$A54,作業日報!$E:$E,"○",作業日報!$A:$A,参加者名簿!AG$1)+SUMIFS(作業日報!$G:$G,作業日報!$F:$F,$A54,作業日報!$I:$I,"○",作業日報!$A:$A,参加者名簿!AG$1)</f>
        <v>0</v>
      </c>
      <c r="AH54" s="160">
        <f>SUMIFS(作業日報!$C:$C,作業日報!$B:$B,$A54,作業日報!$E:$E,"○",作業日報!$A:$A,参加者名簿!AH$1)+SUMIFS(作業日報!$G:$G,作業日報!$F:$F,$A54,作業日報!$I:$I,"○",作業日報!$A:$A,参加者名簿!AH$1)</f>
        <v>0</v>
      </c>
      <c r="AI54" s="160">
        <f>SUMIFS(作業日報!$C:$C,作業日報!$B:$B,$A54,作業日報!$E:$E,"○",作業日報!$A:$A,参加者名簿!AI$1)+SUMIFS(作業日報!$G:$G,作業日報!$F:$F,$A54,作業日報!$I:$I,"○",作業日報!$A:$A,参加者名簿!AI$1)</f>
        <v>0</v>
      </c>
      <c r="AJ54" s="160">
        <f>SUMIFS(作業日報!$C:$C,作業日報!$B:$B,$A54,作業日報!$E:$E,"○",作業日報!$A:$A,参加者名簿!AJ$1)+SUMIFS(作業日報!$G:$G,作業日報!$F:$F,$A54,作業日報!$I:$I,"○",作業日報!$A:$A,参加者名簿!AJ$1)</f>
        <v>0</v>
      </c>
      <c r="AK54" s="160">
        <f>SUMIFS(作業日報!$C:$C,作業日報!$B:$B,$A54,作業日報!$E:$E,"○",作業日報!$A:$A,参加者名簿!AK$1)+SUMIFS(作業日報!$G:$G,作業日報!$F:$F,$A54,作業日報!$I:$I,"○",作業日報!$A:$A,参加者名簿!AK$1)</f>
        <v>0</v>
      </c>
      <c r="AL54" s="160">
        <f>SUMIFS(作業日報!$C:$C,作業日報!$B:$B,$A54,作業日報!$E:$E,"○",作業日報!$A:$A,参加者名簿!AL$1)+SUMIFS(作業日報!$G:$G,作業日報!$F:$F,$A54,作業日報!$I:$I,"○",作業日報!$A:$A,参加者名簿!AL$1)</f>
        <v>0</v>
      </c>
      <c r="AM54" s="160">
        <f>SUMIFS(作業日報!$C:$C,作業日報!$B:$B,$A54,作業日報!$E:$E,"○",作業日報!$A:$A,参加者名簿!AM$1)+SUMIFS(作業日報!$G:$G,作業日報!$F:$F,$A54,作業日報!$I:$I,"○",作業日報!$A:$A,参加者名簿!AM$1)</f>
        <v>0</v>
      </c>
      <c r="AN54" s="160">
        <f>SUMIFS(作業日報!$C:$C,作業日報!$B:$B,$A54,作業日報!$E:$E,"○",作業日報!$A:$A,参加者名簿!AN$1)+SUMIFS(作業日報!$G:$G,作業日報!$F:$F,$A54,作業日報!$I:$I,"○",作業日報!$A:$A,参加者名簿!AN$1)</f>
        <v>0</v>
      </c>
      <c r="AO54" s="160">
        <f>SUMIFS(作業日報!$C:$C,作業日報!$B:$B,$A54,作業日報!$E:$E,"○",作業日報!$A:$A,参加者名簿!AO$1)+SUMIFS(作業日報!$G:$G,作業日報!$F:$F,$A54,作業日報!$I:$I,"○",作業日報!$A:$A,参加者名簿!AO$1)</f>
        <v>0</v>
      </c>
      <c r="AP54" s="160">
        <f>SUMIFS(作業日報!$C:$C,作業日報!$B:$B,$A54,作業日報!$E:$E,"○",作業日報!$A:$A,参加者名簿!AP$1)+SUMIFS(作業日報!$G:$G,作業日報!$F:$F,$A54,作業日報!$I:$I,"○",作業日報!$A:$A,参加者名簿!AP$1)</f>
        <v>0</v>
      </c>
      <c r="AQ54" s="160">
        <f>SUMIFS(作業日報!$C:$C,作業日報!$B:$B,$A54,作業日報!$E:$E,"○",作業日報!$A:$A,参加者名簿!AQ$1)+SUMIFS(作業日報!$G:$G,作業日報!$F:$F,$A54,作業日報!$I:$I,"○",作業日報!$A:$A,参加者名簿!AQ$1)</f>
        <v>0</v>
      </c>
      <c r="AR54" s="160">
        <f>SUMIFS(作業日報!$C:$C,作業日報!$B:$B,$A54,作業日報!$E:$E,"○",作業日報!$A:$A,参加者名簿!AR$1)+SUMIFS(作業日報!$G:$G,作業日報!$F:$F,$A54,作業日報!$I:$I,"○",作業日報!$A:$A,参加者名簿!AR$1)</f>
        <v>0</v>
      </c>
      <c r="AS54" s="160">
        <f>SUMIFS(作業日報!$C:$C,作業日報!$B:$B,$A54,作業日報!$E:$E,"○",作業日報!$A:$A,参加者名簿!AS$1)+SUMIFS(作業日報!$G:$G,作業日報!$F:$F,$A54,作業日報!$I:$I,"○",作業日報!$A:$A,参加者名簿!AS$1)</f>
        <v>0</v>
      </c>
      <c r="AT54" s="160">
        <f>SUMIFS(作業日報!$C:$C,作業日報!$B:$B,$A54,作業日報!$E:$E,"○",作業日報!$A:$A,参加者名簿!AT$1)+SUMIFS(作業日報!$G:$G,作業日報!$F:$F,$A54,作業日報!$I:$I,"○",作業日報!$A:$A,参加者名簿!AT$1)</f>
        <v>0</v>
      </c>
      <c r="AU54" s="160">
        <f>SUMIFS(作業日報!$C:$C,作業日報!$B:$B,$A54,作業日報!$E:$E,"○",作業日報!$A:$A,参加者名簿!AU$1)+SUMIFS(作業日報!$G:$G,作業日報!$F:$F,$A54,作業日報!$I:$I,"○",作業日報!$A:$A,参加者名簿!AU$1)</f>
        <v>0</v>
      </c>
      <c r="AV54" s="160">
        <f>SUMIFS(作業日報!$C:$C,作業日報!$B:$B,$A54,作業日報!$E:$E,"○",作業日報!$A:$A,参加者名簿!AV$1)+SUMIFS(作業日報!$G:$G,作業日報!$F:$F,$A54,作業日報!$I:$I,"○",作業日報!$A:$A,参加者名簿!AV$1)</f>
        <v>0</v>
      </c>
      <c r="AW54" s="160">
        <f>SUMIFS(作業日報!$C:$C,作業日報!$B:$B,$A54,作業日報!$E:$E,"○",作業日報!$A:$A,参加者名簿!AW$1)+SUMIFS(作業日報!$G:$G,作業日報!$F:$F,$A54,作業日報!$I:$I,"○",作業日報!$A:$A,参加者名簿!AW$1)</f>
        <v>0</v>
      </c>
      <c r="AX54" s="160">
        <f>SUMIFS(作業日報!$C:$C,作業日報!$B:$B,$A54,作業日報!$E:$E,"○",作業日報!$A:$A,参加者名簿!AX$1)+SUMIFS(作業日報!$G:$G,作業日報!$F:$F,$A54,作業日報!$I:$I,"○",作業日報!$A:$A,参加者名簿!AX$1)</f>
        <v>0</v>
      </c>
      <c r="AY54" s="160">
        <f>SUMIFS(作業日報!$C:$C,作業日報!$B:$B,$A54,作業日報!$E:$E,"○",作業日報!$A:$A,参加者名簿!AY$1)+SUMIFS(作業日報!$G:$G,作業日報!$F:$F,$A54,作業日報!$I:$I,"○",作業日報!$A:$A,参加者名簿!AY$1)</f>
        <v>0</v>
      </c>
      <c r="AZ54" s="160">
        <f>SUMIFS(作業日報!$C:$C,作業日報!$B:$B,$A54,作業日報!$E:$E,"○",作業日報!$A:$A,参加者名簿!AZ$1)+SUMIFS(作業日報!$G:$G,作業日報!$F:$F,$A54,作業日報!$I:$I,"○",作業日報!$A:$A,参加者名簿!AZ$1)</f>
        <v>0</v>
      </c>
      <c r="BA54" s="160">
        <f>SUMIFS(作業日報!$C:$C,作業日報!$B:$B,$A54,作業日報!$E:$E,"○",作業日報!$A:$A,参加者名簿!BA$1)+SUMIFS(作業日報!$G:$G,作業日報!$F:$F,$A54,作業日報!$I:$I,"○",作業日報!$A:$A,参加者名簿!BA$1)</f>
        <v>0</v>
      </c>
      <c r="BB54" s="160">
        <f>SUMIFS(作業日報!$C:$C,作業日報!$B:$B,$A54,作業日報!$E:$E,"○",作業日報!$A:$A,参加者名簿!BB$1)+SUMIFS(作業日報!$G:$G,作業日報!$F:$F,$A54,作業日報!$I:$I,"○",作業日報!$A:$A,参加者名簿!BB$1)</f>
        <v>0</v>
      </c>
      <c r="BC54" s="160">
        <f>SUMIFS(作業日報!$C:$C,作業日報!$B:$B,$A54,作業日報!$E:$E,"○",作業日報!$A:$A,参加者名簿!BC$1)+SUMIFS(作業日報!$G:$G,作業日報!$F:$F,$A54,作業日報!$I:$I,"○",作業日報!$A:$A,参加者名簿!BC$1)</f>
        <v>0</v>
      </c>
      <c r="BD54" s="160">
        <f>SUMIFS(作業日報!$C:$C,作業日報!$B:$B,$A54,作業日報!$E:$E,"○",作業日報!$A:$A,参加者名簿!BD$1)+SUMIFS(作業日報!$G:$G,作業日報!$F:$F,$A54,作業日報!$I:$I,"○",作業日報!$A:$A,参加者名簿!BD$1)</f>
        <v>0</v>
      </c>
      <c r="BE54" s="160">
        <f>SUMIFS(作業日報!$C:$C,作業日報!$B:$B,$A54,作業日報!$E:$E,"○",作業日報!$A:$A,参加者名簿!BE$1)+SUMIFS(作業日報!$G:$G,作業日報!$F:$F,$A54,作業日報!$I:$I,"○",作業日報!$A:$A,参加者名簿!BE$1)</f>
        <v>0</v>
      </c>
      <c r="BF54" s="160">
        <f>SUMIFS(作業日報!$C:$C,作業日報!$B:$B,$A54,作業日報!$E:$E,"○",作業日報!$A:$A,参加者名簿!BF$1)+SUMIFS(作業日報!$G:$G,作業日報!$F:$F,$A54,作業日報!$I:$I,"○",作業日報!$A:$A,参加者名簿!BF$1)</f>
        <v>0</v>
      </c>
      <c r="BG54" s="160">
        <f>SUMIFS(作業日報!$C:$C,作業日報!$B:$B,$A54,作業日報!$E:$E,"○",作業日報!$A:$A,参加者名簿!BG$1)+SUMIFS(作業日報!$G:$G,作業日報!$F:$F,$A54,作業日報!$I:$I,"○",作業日報!$A:$A,参加者名簿!BG$1)</f>
        <v>0</v>
      </c>
      <c r="BH54" s="160">
        <f>SUMIFS(作業日報!$C:$C,作業日報!$B:$B,$A54,作業日報!$E:$E,"○",作業日報!$A:$A,参加者名簿!BH$1)+SUMIFS(作業日報!$G:$G,作業日報!$F:$F,$A54,作業日報!$I:$I,"○",作業日報!$A:$A,参加者名簿!BH$1)</f>
        <v>0</v>
      </c>
      <c r="BI54" s="160">
        <f>SUMIFS(作業日報!$C:$C,作業日報!$B:$B,$A54,作業日報!$E:$E,"○",作業日報!$A:$A,参加者名簿!BI$1)+SUMIFS(作業日報!$G:$G,作業日報!$F:$F,$A54,作業日報!$I:$I,"○",作業日報!$A:$A,参加者名簿!BI$1)</f>
        <v>0</v>
      </c>
      <c r="BJ54" s="160">
        <f>SUMIFS(作業日報!$C:$C,作業日報!$B:$B,$A54,作業日報!$E:$E,"○",作業日報!$A:$A,参加者名簿!BJ$1)+SUMIFS(作業日報!$G:$G,作業日報!$F:$F,$A54,作業日報!$I:$I,"○",作業日報!$A:$A,参加者名簿!BJ$1)</f>
        <v>0</v>
      </c>
      <c r="BK54" s="160">
        <f>SUMIFS(作業日報!$C:$C,作業日報!$B:$B,$A54,作業日報!$E:$E,"○",作業日報!$A:$A,参加者名簿!BK$1)+SUMIFS(作業日報!$G:$G,作業日報!$F:$F,$A54,作業日報!$I:$I,"○",作業日報!$A:$A,参加者名簿!BK$1)</f>
        <v>0</v>
      </c>
      <c r="BL54" s="160">
        <f>SUMIFS(作業日報!$C:$C,作業日報!$B:$B,$A54,作業日報!$E:$E,"○",作業日報!$A:$A,参加者名簿!BL$1)+SUMIFS(作業日報!$G:$G,作業日報!$F:$F,$A54,作業日報!$I:$I,"○",作業日報!$A:$A,参加者名簿!BL$1)</f>
        <v>0</v>
      </c>
    </row>
    <row r="55" spans="1:64">
      <c r="A55" s="176"/>
      <c r="B55" s="177"/>
      <c r="C55" s="178"/>
      <c r="D55" s="120">
        <f t="shared" si="0"/>
        <v>0</v>
      </c>
      <c r="E55" s="159">
        <f>SUMIFS(作業日報!$C:$C,作業日報!$B:$B,$A55,作業日報!$E:$E,"○",作業日報!$A:$A,参加者名簿!E$1)+SUMIFS(作業日報!$G:$G,作業日報!$F:$F,$A55,作業日報!$I:$I,"○",作業日報!$A:$A,参加者名簿!E$1)</f>
        <v>0</v>
      </c>
      <c r="F55" s="160">
        <f>SUMIFS(作業日報!$C:$C,作業日報!$B:$B,$A55,作業日報!$E:$E,"○",作業日報!$A:$A,参加者名簿!F$1)+SUMIFS(作業日報!$G:$G,作業日報!$F:$F,$A55,作業日報!$I:$I,"○",作業日報!$A:$A,参加者名簿!F$1)</f>
        <v>0</v>
      </c>
      <c r="G55" s="160">
        <f>SUMIFS(作業日報!$C:$C,作業日報!$B:$B,$A55,作業日報!$E:$E,"○",作業日報!$A:$A,参加者名簿!G$1)+SUMIFS(作業日報!$G:$G,作業日報!$F:$F,$A55,作業日報!$I:$I,"○",作業日報!$A:$A,参加者名簿!G$1)</f>
        <v>0</v>
      </c>
      <c r="H55" s="160">
        <f>SUMIFS(作業日報!$C:$C,作業日報!$B:$B,$A55,作業日報!$E:$E,"○",作業日報!$A:$A,参加者名簿!H$1)+SUMIFS(作業日報!$G:$G,作業日報!$F:$F,$A55,作業日報!$I:$I,"○",作業日報!$A:$A,参加者名簿!H$1)</f>
        <v>0</v>
      </c>
      <c r="I55" s="160">
        <f>SUMIFS(作業日報!$C:$C,作業日報!$B:$B,$A55,作業日報!$E:$E,"○",作業日報!$A:$A,参加者名簿!I$1)+SUMIFS(作業日報!$G:$G,作業日報!$F:$F,$A55,作業日報!$I:$I,"○",作業日報!$A:$A,参加者名簿!I$1)</f>
        <v>0</v>
      </c>
      <c r="J55" s="160">
        <f>SUMIFS(作業日報!$C:$C,作業日報!$B:$B,$A55,作業日報!$E:$E,"○",作業日報!$A:$A,参加者名簿!J$1)+SUMIFS(作業日報!$G:$G,作業日報!$F:$F,$A55,作業日報!$I:$I,"○",作業日報!$A:$A,参加者名簿!J$1)</f>
        <v>0</v>
      </c>
      <c r="K55" s="160">
        <f>SUMIFS(作業日報!$C:$C,作業日報!$B:$B,$A55,作業日報!$E:$E,"○",作業日報!$A:$A,参加者名簿!K$1)+SUMIFS(作業日報!$G:$G,作業日報!$F:$F,$A55,作業日報!$I:$I,"○",作業日報!$A:$A,参加者名簿!K$1)</f>
        <v>0</v>
      </c>
      <c r="L55" s="160">
        <f>SUMIFS(作業日報!$C:$C,作業日報!$B:$B,$A55,作業日報!$E:$E,"○",作業日報!$A:$A,参加者名簿!L$1)+SUMIFS(作業日報!$G:$G,作業日報!$F:$F,$A55,作業日報!$I:$I,"○",作業日報!$A:$A,参加者名簿!L$1)</f>
        <v>0</v>
      </c>
      <c r="M55" s="160">
        <f>SUMIFS(作業日報!$C:$C,作業日報!$B:$B,$A55,作業日報!$E:$E,"○",作業日報!$A:$A,参加者名簿!M$1)+SUMIFS(作業日報!$G:$G,作業日報!$F:$F,$A55,作業日報!$I:$I,"○",作業日報!$A:$A,参加者名簿!M$1)</f>
        <v>0</v>
      </c>
      <c r="N55" s="160">
        <f>SUMIFS(作業日報!$C:$C,作業日報!$B:$B,$A55,作業日報!$E:$E,"○",作業日報!$A:$A,参加者名簿!N$1)+SUMIFS(作業日報!$G:$G,作業日報!$F:$F,$A55,作業日報!$I:$I,"○",作業日報!$A:$A,参加者名簿!N$1)</f>
        <v>0</v>
      </c>
      <c r="O55" s="160">
        <f>SUMIFS(作業日報!$C:$C,作業日報!$B:$B,$A55,作業日報!$E:$E,"○",作業日報!$A:$A,参加者名簿!O$1)+SUMIFS(作業日報!$G:$G,作業日報!$F:$F,$A55,作業日報!$I:$I,"○",作業日報!$A:$A,参加者名簿!O$1)</f>
        <v>0</v>
      </c>
      <c r="P55" s="160">
        <f>SUMIFS(作業日報!$C:$C,作業日報!$B:$B,$A55,作業日報!$E:$E,"○",作業日報!$A:$A,参加者名簿!P$1)+SUMIFS(作業日報!$G:$G,作業日報!$F:$F,$A55,作業日報!$I:$I,"○",作業日報!$A:$A,参加者名簿!P$1)</f>
        <v>0</v>
      </c>
      <c r="Q55" s="160">
        <f>SUMIFS(作業日報!$C:$C,作業日報!$B:$B,$A55,作業日報!$E:$E,"○",作業日報!$A:$A,参加者名簿!Q$1)+SUMIFS(作業日報!$G:$G,作業日報!$F:$F,$A55,作業日報!$I:$I,"○",作業日報!$A:$A,参加者名簿!Q$1)</f>
        <v>0</v>
      </c>
      <c r="R55" s="160">
        <f>SUMIFS(作業日報!$C:$C,作業日報!$B:$B,$A55,作業日報!$E:$E,"○",作業日報!$A:$A,参加者名簿!R$1)+SUMIFS(作業日報!$G:$G,作業日報!$F:$F,$A55,作業日報!$I:$I,"○",作業日報!$A:$A,参加者名簿!R$1)</f>
        <v>0</v>
      </c>
      <c r="S55" s="160">
        <f>SUMIFS(作業日報!$C:$C,作業日報!$B:$B,$A55,作業日報!$E:$E,"○",作業日報!$A:$A,参加者名簿!S$1)+SUMIFS(作業日報!$G:$G,作業日報!$F:$F,$A55,作業日報!$I:$I,"○",作業日報!$A:$A,参加者名簿!S$1)</f>
        <v>0</v>
      </c>
      <c r="T55" s="160">
        <f>SUMIFS(作業日報!$C:$C,作業日報!$B:$B,$A55,作業日報!$E:$E,"○",作業日報!$A:$A,参加者名簿!T$1)+SUMIFS(作業日報!$G:$G,作業日報!$F:$F,$A55,作業日報!$I:$I,"○",作業日報!$A:$A,参加者名簿!T$1)</f>
        <v>0</v>
      </c>
      <c r="U55" s="160">
        <f>SUMIFS(作業日報!$C:$C,作業日報!$B:$B,$A55,作業日報!$E:$E,"○",作業日報!$A:$A,参加者名簿!U$1)+SUMIFS(作業日報!$G:$G,作業日報!$F:$F,$A55,作業日報!$I:$I,"○",作業日報!$A:$A,参加者名簿!U$1)</f>
        <v>0</v>
      </c>
      <c r="V55" s="160">
        <f>SUMIFS(作業日報!$C:$C,作業日報!$B:$B,$A55,作業日報!$E:$E,"○",作業日報!$A:$A,参加者名簿!V$1)+SUMIFS(作業日報!$G:$G,作業日報!$F:$F,$A55,作業日報!$I:$I,"○",作業日報!$A:$A,参加者名簿!V$1)</f>
        <v>0</v>
      </c>
      <c r="W55" s="160">
        <f>SUMIFS(作業日報!$C:$C,作業日報!$B:$B,$A55,作業日報!$E:$E,"○",作業日報!$A:$A,参加者名簿!W$1)+SUMIFS(作業日報!$G:$G,作業日報!$F:$F,$A55,作業日報!$I:$I,"○",作業日報!$A:$A,参加者名簿!W$1)</f>
        <v>0</v>
      </c>
      <c r="X55" s="160">
        <f>SUMIFS(作業日報!$C:$C,作業日報!$B:$B,$A55,作業日報!$E:$E,"○",作業日報!$A:$A,参加者名簿!X$1)+SUMIFS(作業日報!$G:$G,作業日報!$F:$F,$A55,作業日報!$I:$I,"○",作業日報!$A:$A,参加者名簿!X$1)</f>
        <v>0</v>
      </c>
      <c r="Y55" s="160">
        <f>SUMIFS(作業日報!$C:$C,作業日報!$B:$B,$A55,作業日報!$E:$E,"○",作業日報!$A:$A,参加者名簿!Y$1)+SUMIFS(作業日報!$G:$G,作業日報!$F:$F,$A55,作業日報!$I:$I,"○",作業日報!$A:$A,参加者名簿!Y$1)</f>
        <v>0</v>
      </c>
      <c r="Z55" s="160">
        <f>SUMIFS(作業日報!$C:$C,作業日報!$B:$B,$A55,作業日報!$E:$E,"○",作業日報!$A:$A,参加者名簿!Z$1)+SUMIFS(作業日報!$G:$G,作業日報!$F:$F,$A55,作業日報!$I:$I,"○",作業日報!$A:$A,参加者名簿!Z$1)</f>
        <v>0</v>
      </c>
      <c r="AA55" s="160">
        <f>SUMIFS(作業日報!$C:$C,作業日報!$B:$B,$A55,作業日報!$E:$E,"○",作業日報!$A:$A,参加者名簿!AA$1)+SUMIFS(作業日報!$G:$G,作業日報!$F:$F,$A55,作業日報!$I:$I,"○",作業日報!$A:$A,参加者名簿!AA$1)</f>
        <v>0</v>
      </c>
      <c r="AB55" s="160">
        <f>SUMIFS(作業日報!$C:$C,作業日報!$B:$B,$A55,作業日報!$E:$E,"○",作業日報!$A:$A,参加者名簿!AB$1)+SUMIFS(作業日報!$G:$G,作業日報!$F:$F,$A55,作業日報!$I:$I,"○",作業日報!$A:$A,参加者名簿!AB$1)</f>
        <v>0</v>
      </c>
      <c r="AC55" s="160">
        <f>SUMIFS(作業日報!$C:$C,作業日報!$B:$B,$A55,作業日報!$E:$E,"○",作業日報!$A:$A,参加者名簿!AC$1)+SUMIFS(作業日報!$G:$G,作業日報!$F:$F,$A55,作業日報!$I:$I,"○",作業日報!$A:$A,参加者名簿!AC$1)</f>
        <v>0</v>
      </c>
      <c r="AD55" s="160">
        <f>SUMIFS(作業日報!$C:$C,作業日報!$B:$B,$A55,作業日報!$E:$E,"○",作業日報!$A:$A,参加者名簿!AD$1)+SUMIFS(作業日報!$G:$G,作業日報!$F:$F,$A55,作業日報!$I:$I,"○",作業日報!$A:$A,参加者名簿!AD$1)</f>
        <v>0</v>
      </c>
      <c r="AE55" s="160">
        <f>SUMIFS(作業日報!$C:$C,作業日報!$B:$B,$A55,作業日報!$E:$E,"○",作業日報!$A:$A,参加者名簿!AE$1)+SUMIFS(作業日報!$G:$G,作業日報!$F:$F,$A55,作業日報!$I:$I,"○",作業日報!$A:$A,参加者名簿!AE$1)</f>
        <v>0</v>
      </c>
      <c r="AF55" s="160">
        <f>SUMIFS(作業日報!$C:$C,作業日報!$B:$B,$A55,作業日報!$E:$E,"○",作業日報!$A:$A,参加者名簿!AF$1)+SUMIFS(作業日報!$G:$G,作業日報!$F:$F,$A55,作業日報!$I:$I,"○",作業日報!$A:$A,参加者名簿!AF$1)</f>
        <v>0</v>
      </c>
      <c r="AG55" s="160">
        <f>SUMIFS(作業日報!$C:$C,作業日報!$B:$B,$A55,作業日報!$E:$E,"○",作業日報!$A:$A,参加者名簿!AG$1)+SUMIFS(作業日報!$G:$G,作業日報!$F:$F,$A55,作業日報!$I:$I,"○",作業日報!$A:$A,参加者名簿!AG$1)</f>
        <v>0</v>
      </c>
      <c r="AH55" s="160">
        <f>SUMIFS(作業日報!$C:$C,作業日報!$B:$B,$A55,作業日報!$E:$E,"○",作業日報!$A:$A,参加者名簿!AH$1)+SUMIFS(作業日報!$G:$G,作業日報!$F:$F,$A55,作業日報!$I:$I,"○",作業日報!$A:$A,参加者名簿!AH$1)</f>
        <v>0</v>
      </c>
      <c r="AI55" s="160">
        <f>SUMIFS(作業日報!$C:$C,作業日報!$B:$B,$A55,作業日報!$E:$E,"○",作業日報!$A:$A,参加者名簿!AI$1)+SUMIFS(作業日報!$G:$G,作業日報!$F:$F,$A55,作業日報!$I:$I,"○",作業日報!$A:$A,参加者名簿!AI$1)</f>
        <v>0</v>
      </c>
      <c r="AJ55" s="160">
        <f>SUMIFS(作業日報!$C:$C,作業日報!$B:$B,$A55,作業日報!$E:$E,"○",作業日報!$A:$A,参加者名簿!AJ$1)+SUMIFS(作業日報!$G:$G,作業日報!$F:$F,$A55,作業日報!$I:$I,"○",作業日報!$A:$A,参加者名簿!AJ$1)</f>
        <v>0</v>
      </c>
      <c r="AK55" s="160">
        <f>SUMIFS(作業日報!$C:$C,作業日報!$B:$B,$A55,作業日報!$E:$E,"○",作業日報!$A:$A,参加者名簿!AK$1)+SUMIFS(作業日報!$G:$G,作業日報!$F:$F,$A55,作業日報!$I:$I,"○",作業日報!$A:$A,参加者名簿!AK$1)</f>
        <v>0</v>
      </c>
      <c r="AL55" s="160">
        <f>SUMIFS(作業日報!$C:$C,作業日報!$B:$B,$A55,作業日報!$E:$E,"○",作業日報!$A:$A,参加者名簿!AL$1)+SUMIFS(作業日報!$G:$G,作業日報!$F:$F,$A55,作業日報!$I:$I,"○",作業日報!$A:$A,参加者名簿!AL$1)</f>
        <v>0</v>
      </c>
      <c r="AM55" s="160">
        <f>SUMIFS(作業日報!$C:$C,作業日報!$B:$B,$A55,作業日報!$E:$E,"○",作業日報!$A:$A,参加者名簿!AM$1)+SUMIFS(作業日報!$G:$G,作業日報!$F:$F,$A55,作業日報!$I:$I,"○",作業日報!$A:$A,参加者名簿!AM$1)</f>
        <v>0</v>
      </c>
      <c r="AN55" s="160">
        <f>SUMIFS(作業日報!$C:$C,作業日報!$B:$B,$A55,作業日報!$E:$E,"○",作業日報!$A:$A,参加者名簿!AN$1)+SUMIFS(作業日報!$G:$G,作業日報!$F:$F,$A55,作業日報!$I:$I,"○",作業日報!$A:$A,参加者名簿!AN$1)</f>
        <v>0</v>
      </c>
      <c r="AO55" s="160">
        <f>SUMIFS(作業日報!$C:$C,作業日報!$B:$B,$A55,作業日報!$E:$E,"○",作業日報!$A:$A,参加者名簿!AO$1)+SUMIFS(作業日報!$G:$G,作業日報!$F:$F,$A55,作業日報!$I:$I,"○",作業日報!$A:$A,参加者名簿!AO$1)</f>
        <v>0</v>
      </c>
      <c r="AP55" s="160">
        <f>SUMIFS(作業日報!$C:$C,作業日報!$B:$B,$A55,作業日報!$E:$E,"○",作業日報!$A:$A,参加者名簿!AP$1)+SUMIFS(作業日報!$G:$G,作業日報!$F:$F,$A55,作業日報!$I:$I,"○",作業日報!$A:$A,参加者名簿!AP$1)</f>
        <v>0</v>
      </c>
      <c r="AQ55" s="160">
        <f>SUMIFS(作業日報!$C:$C,作業日報!$B:$B,$A55,作業日報!$E:$E,"○",作業日報!$A:$A,参加者名簿!AQ$1)+SUMIFS(作業日報!$G:$G,作業日報!$F:$F,$A55,作業日報!$I:$I,"○",作業日報!$A:$A,参加者名簿!AQ$1)</f>
        <v>0</v>
      </c>
      <c r="AR55" s="160">
        <f>SUMIFS(作業日報!$C:$C,作業日報!$B:$B,$A55,作業日報!$E:$E,"○",作業日報!$A:$A,参加者名簿!AR$1)+SUMIFS(作業日報!$G:$G,作業日報!$F:$F,$A55,作業日報!$I:$I,"○",作業日報!$A:$A,参加者名簿!AR$1)</f>
        <v>0</v>
      </c>
      <c r="AS55" s="160">
        <f>SUMIFS(作業日報!$C:$C,作業日報!$B:$B,$A55,作業日報!$E:$E,"○",作業日報!$A:$A,参加者名簿!AS$1)+SUMIFS(作業日報!$G:$G,作業日報!$F:$F,$A55,作業日報!$I:$I,"○",作業日報!$A:$A,参加者名簿!AS$1)</f>
        <v>0</v>
      </c>
      <c r="AT55" s="160">
        <f>SUMIFS(作業日報!$C:$C,作業日報!$B:$B,$A55,作業日報!$E:$E,"○",作業日報!$A:$A,参加者名簿!AT$1)+SUMIFS(作業日報!$G:$G,作業日報!$F:$F,$A55,作業日報!$I:$I,"○",作業日報!$A:$A,参加者名簿!AT$1)</f>
        <v>0</v>
      </c>
      <c r="AU55" s="160">
        <f>SUMIFS(作業日報!$C:$C,作業日報!$B:$B,$A55,作業日報!$E:$E,"○",作業日報!$A:$A,参加者名簿!AU$1)+SUMIFS(作業日報!$G:$G,作業日報!$F:$F,$A55,作業日報!$I:$I,"○",作業日報!$A:$A,参加者名簿!AU$1)</f>
        <v>0</v>
      </c>
      <c r="AV55" s="160">
        <f>SUMIFS(作業日報!$C:$C,作業日報!$B:$B,$A55,作業日報!$E:$E,"○",作業日報!$A:$A,参加者名簿!AV$1)+SUMIFS(作業日報!$G:$G,作業日報!$F:$F,$A55,作業日報!$I:$I,"○",作業日報!$A:$A,参加者名簿!AV$1)</f>
        <v>0</v>
      </c>
      <c r="AW55" s="160">
        <f>SUMIFS(作業日報!$C:$C,作業日報!$B:$B,$A55,作業日報!$E:$E,"○",作業日報!$A:$A,参加者名簿!AW$1)+SUMIFS(作業日報!$G:$G,作業日報!$F:$F,$A55,作業日報!$I:$I,"○",作業日報!$A:$A,参加者名簿!AW$1)</f>
        <v>0</v>
      </c>
      <c r="AX55" s="160">
        <f>SUMIFS(作業日報!$C:$C,作業日報!$B:$B,$A55,作業日報!$E:$E,"○",作業日報!$A:$A,参加者名簿!AX$1)+SUMIFS(作業日報!$G:$G,作業日報!$F:$F,$A55,作業日報!$I:$I,"○",作業日報!$A:$A,参加者名簿!AX$1)</f>
        <v>0</v>
      </c>
      <c r="AY55" s="160">
        <f>SUMIFS(作業日報!$C:$C,作業日報!$B:$B,$A55,作業日報!$E:$E,"○",作業日報!$A:$A,参加者名簿!AY$1)+SUMIFS(作業日報!$G:$G,作業日報!$F:$F,$A55,作業日報!$I:$I,"○",作業日報!$A:$A,参加者名簿!AY$1)</f>
        <v>0</v>
      </c>
      <c r="AZ55" s="160">
        <f>SUMIFS(作業日報!$C:$C,作業日報!$B:$B,$A55,作業日報!$E:$E,"○",作業日報!$A:$A,参加者名簿!AZ$1)+SUMIFS(作業日報!$G:$G,作業日報!$F:$F,$A55,作業日報!$I:$I,"○",作業日報!$A:$A,参加者名簿!AZ$1)</f>
        <v>0</v>
      </c>
      <c r="BA55" s="160">
        <f>SUMIFS(作業日報!$C:$C,作業日報!$B:$B,$A55,作業日報!$E:$E,"○",作業日報!$A:$A,参加者名簿!BA$1)+SUMIFS(作業日報!$G:$G,作業日報!$F:$F,$A55,作業日報!$I:$I,"○",作業日報!$A:$A,参加者名簿!BA$1)</f>
        <v>0</v>
      </c>
      <c r="BB55" s="160">
        <f>SUMIFS(作業日報!$C:$C,作業日報!$B:$B,$A55,作業日報!$E:$E,"○",作業日報!$A:$A,参加者名簿!BB$1)+SUMIFS(作業日報!$G:$G,作業日報!$F:$F,$A55,作業日報!$I:$I,"○",作業日報!$A:$A,参加者名簿!BB$1)</f>
        <v>0</v>
      </c>
      <c r="BC55" s="160">
        <f>SUMIFS(作業日報!$C:$C,作業日報!$B:$B,$A55,作業日報!$E:$E,"○",作業日報!$A:$A,参加者名簿!BC$1)+SUMIFS(作業日報!$G:$G,作業日報!$F:$F,$A55,作業日報!$I:$I,"○",作業日報!$A:$A,参加者名簿!BC$1)</f>
        <v>0</v>
      </c>
      <c r="BD55" s="160">
        <f>SUMIFS(作業日報!$C:$C,作業日報!$B:$B,$A55,作業日報!$E:$E,"○",作業日報!$A:$A,参加者名簿!BD$1)+SUMIFS(作業日報!$G:$G,作業日報!$F:$F,$A55,作業日報!$I:$I,"○",作業日報!$A:$A,参加者名簿!BD$1)</f>
        <v>0</v>
      </c>
      <c r="BE55" s="160">
        <f>SUMIFS(作業日報!$C:$C,作業日報!$B:$B,$A55,作業日報!$E:$E,"○",作業日報!$A:$A,参加者名簿!BE$1)+SUMIFS(作業日報!$G:$G,作業日報!$F:$F,$A55,作業日報!$I:$I,"○",作業日報!$A:$A,参加者名簿!BE$1)</f>
        <v>0</v>
      </c>
      <c r="BF55" s="160">
        <f>SUMIFS(作業日報!$C:$C,作業日報!$B:$B,$A55,作業日報!$E:$E,"○",作業日報!$A:$A,参加者名簿!BF$1)+SUMIFS(作業日報!$G:$G,作業日報!$F:$F,$A55,作業日報!$I:$I,"○",作業日報!$A:$A,参加者名簿!BF$1)</f>
        <v>0</v>
      </c>
      <c r="BG55" s="160">
        <f>SUMIFS(作業日報!$C:$C,作業日報!$B:$B,$A55,作業日報!$E:$E,"○",作業日報!$A:$A,参加者名簿!BG$1)+SUMIFS(作業日報!$G:$G,作業日報!$F:$F,$A55,作業日報!$I:$I,"○",作業日報!$A:$A,参加者名簿!BG$1)</f>
        <v>0</v>
      </c>
      <c r="BH55" s="160">
        <f>SUMIFS(作業日報!$C:$C,作業日報!$B:$B,$A55,作業日報!$E:$E,"○",作業日報!$A:$A,参加者名簿!BH$1)+SUMIFS(作業日報!$G:$G,作業日報!$F:$F,$A55,作業日報!$I:$I,"○",作業日報!$A:$A,参加者名簿!BH$1)</f>
        <v>0</v>
      </c>
      <c r="BI55" s="160">
        <f>SUMIFS(作業日報!$C:$C,作業日報!$B:$B,$A55,作業日報!$E:$E,"○",作業日報!$A:$A,参加者名簿!BI$1)+SUMIFS(作業日報!$G:$G,作業日報!$F:$F,$A55,作業日報!$I:$I,"○",作業日報!$A:$A,参加者名簿!BI$1)</f>
        <v>0</v>
      </c>
      <c r="BJ55" s="160">
        <f>SUMIFS(作業日報!$C:$C,作業日報!$B:$B,$A55,作業日報!$E:$E,"○",作業日報!$A:$A,参加者名簿!BJ$1)+SUMIFS(作業日報!$G:$G,作業日報!$F:$F,$A55,作業日報!$I:$I,"○",作業日報!$A:$A,参加者名簿!BJ$1)</f>
        <v>0</v>
      </c>
      <c r="BK55" s="160">
        <f>SUMIFS(作業日報!$C:$C,作業日報!$B:$B,$A55,作業日報!$E:$E,"○",作業日報!$A:$A,参加者名簿!BK$1)+SUMIFS(作業日報!$G:$G,作業日報!$F:$F,$A55,作業日報!$I:$I,"○",作業日報!$A:$A,参加者名簿!BK$1)</f>
        <v>0</v>
      </c>
      <c r="BL55" s="160">
        <f>SUMIFS(作業日報!$C:$C,作業日報!$B:$B,$A55,作業日報!$E:$E,"○",作業日報!$A:$A,参加者名簿!BL$1)+SUMIFS(作業日報!$G:$G,作業日報!$F:$F,$A55,作業日報!$I:$I,"○",作業日報!$A:$A,参加者名簿!BL$1)</f>
        <v>0</v>
      </c>
    </row>
    <row r="56" spans="1:64">
      <c r="A56" s="176"/>
      <c r="B56" s="177"/>
      <c r="C56" s="178"/>
      <c r="D56" s="120">
        <f t="shared" si="0"/>
        <v>0</v>
      </c>
      <c r="E56" s="159">
        <f>SUMIFS(作業日報!$C:$C,作業日報!$B:$B,$A56,作業日報!$E:$E,"○",作業日報!$A:$A,参加者名簿!E$1)+SUMIFS(作業日報!$G:$G,作業日報!$F:$F,$A56,作業日報!$I:$I,"○",作業日報!$A:$A,参加者名簿!E$1)</f>
        <v>0</v>
      </c>
      <c r="F56" s="160">
        <f>SUMIFS(作業日報!$C:$C,作業日報!$B:$B,$A56,作業日報!$E:$E,"○",作業日報!$A:$A,参加者名簿!F$1)+SUMIFS(作業日報!$G:$G,作業日報!$F:$F,$A56,作業日報!$I:$I,"○",作業日報!$A:$A,参加者名簿!F$1)</f>
        <v>0</v>
      </c>
      <c r="G56" s="160">
        <f>SUMIFS(作業日報!$C:$C,作業日報!$B:$B,$A56,作業日報!$E:$E,"○",作業日報!$A:$A,参加者名簿!G$1)+SUMIFS(作業日報!$G:$G,作業日報!$F:$F,$A56,作業日報!$I:$I,"○",作業日報!$A:$A,参加者名簿!G$1)</f>
        <v>0</v>
      </c>
      <c r="H56" s="160">
        <f>SUMIFS(作業日報!$C:$C,作業日報!$B:$B,$A56,作業日報!$E:$E,"○",作業日報!$A:$A,参加者名簿!H$1)+SUMIFS(作業日報!$G:$G,作業日報!$F:$F,$A56,作業日報!$I:$I,"○",作業日報!$A:$A,参加者名簿!H$1)</f>
        <v>0</v>
      </c>
      <c r="I56" s="160">
        <f>SUMIFS(作業日報!$C:$C,作業日報!$B:$B,$A56,作業日報!$E:$E,"○",作業日報!$A:$A,参加者名簿!I$1)+SUMIFS(作業日報!$G:$G,作業日報!$F:$F,$A56,作業日報!$I:$I,"○",作業日報!$A:$A,参加者名簿!I$1)</f>
        <v>0</v>
      </c>
      <c r="J56" s="160">
        <f>SUMIFS(作業日報!$C:$C,作業日報!$B:$B,$A56,作業日報!$E:$E,"○",作業日報!$A:$A,参加者名簿!J$1)+SUMIFS(作業日報!$G:$G,作業日報!$F:$F,$A56,作業日報!$I:$I,"○",作業日報!$A:$A,参加者名簿!J$1)</f>
        <v>0</v>
      </c>
      <c r="K56" s="160">
        <f>SUMIFS(作業日報!$C:$C,作業日報!$B:$B,$A56,作業日報!$E:$E,"○",作業日報!$A:$A,参加者名簿!K$1)+SUMIFS(作業日報!$G:$G,作業日報!$F:$F,$A56,作業日報!$I:$I,"○",作業日報!$A:$A,参加者名簿!K$1)</f>
        <v>0</v>
      </c>
      <c r="L56" s="160">
        <f>SUMIFS(作業日報!$C:$C,作業日報!$B:$B,$A56,作業日報!$E:$E,"○",作業日報!$A:$A,参加者名簿!L$1)+SUMIFS(作業日報!$G:$G,作業日報!$F:$F,$A56,作業日報!$I:$I,"○",作業日報!$A:$A,参加者名簿!L$1)</f>
        <v>0</v>
      </c>
      <c r="M56" s="160">
        <f>SUMIFS(作業日報!$C:$C,作業日報!$B:$B,$A56,作業日報!$E:$E,"○",作業日報!$A:$A,参加者名簿!M$1)+SUMIFS(作業日報!$G:$G,作業日報!$F:$F,$A56,作業日報!$I:$I,"○",作業日報!$A:$A,参加者名簿!M$1)</f>
        <v>0</v>
      </c>
      <c r="N56" s="160">
        <f>SUMIFS(作業日報!$C:$C,作業日報!$B:$B,$A56,作業日報!$E:$E,"○",作業日報!$A:$A,参加者名簿!N$1)+SUMIFS(作業日報!$G:$G,作業日報!$F:$F,$A56,作業日報!$I:$I,"○",作業日報!$A:$A,参加者名簿!N$1)</f>
        <v>0</v>
      </c>
      <c r="O56" s="160">
        <f>SUMIFS(作業日報!$C:$C,作業日報!$B:$B,$A56,作業日報!$E:$E,"○",作業日報!$A:$A,参加者名簿!O$1)+SUMIFS(作業日報!$G:$G,作業日報!$F:$F,$A56,作業日報!$I:$I,"○",作業日報!$A:$A,参加者名簿!O$1)</f>
        <v>0</v>
      </c>
      <c r="P56" s="160">
        <f>SUMIFS(作業日報!$C:$C,作業日報!$B:$B,$A56,作業日報!$E:$E,"○",作業日報!$A:$A,参加者名簿!P$1)+SUMIFS(作業日報!$G:$G,作業日報!$F:$F,$A56,作業日報!$I:$I,"○",作業日報!$A:$A,参加者名簿!P$1)</f>
        <v>0</v>
      </c>
      <c r="Q56" s="160">
        <f>SUMIFS(作業日報!$C:$C,作業日報!$B:$B,$A56,作業日報!$E:$E,"○",作業日報!$A:$A,参加者名簿!Q$1)+SUMIFS(作業日報!$G:$G,作業日報!$F:$F,$A56,作業日報!$I:$I,"○",作業日報!$A:$A,参加者名簿!Q$1)</f>
        <v>0</v>
      </c>
      <c r="R56" s="160">
        <f>SUMIFS(作業日報!$C:$C,作業日報!$B:$B,$A56,作業日報!$E:$E,"○",作業日報!$A:$A,参加者名簿!R$1)+SUMIFS(作業日報!$G:$G,作業日報!$F:$F,$A56,作業日報!$I:$I,"○",作業日報!$A:$A,参加者名簿!R$1)</f>
        <v>0</v>
      </c>
      <c r="S56" s="160">
        <f>SUMIFS(作業日報!$C:$C,作業日報!$B:$B,$A56,作業日報!$E:$E,"○",作業日報!$A:$A,参加者名簿!S$1)+SUMIFS(作業日報!$G:$G,作業日報!$F:$F,$A56,作業日報!$I:$I,"○",作業日報!$A:$A,参加者名簿!S$1)</f>
        <v>0</v>
      </c>
      <c r="T56" s="160">
        <f>SUMIFS(作業日報!$C:$C,作業日報!$B:$B,$A56,作業日報!$E:$E,"○",作業日報!$A:$A,参加者名簿!T$1)+SUMIFS(作業日報!$G:$G,作業日報!$F:$F,$A56,作業日報!$I:$I,"○",作業日報!$A:$A,参加者名簿!T$1)</f>
        <v>0</v>
      </c>
      <c r="U56" s="160">
        <f>SUMIFS(作業日報!$C:$C,作業日報!$B:$B,$A56,作業日報!$E:$E,"○",作業日報!$A:$A,参加者名簿!U$1)+SUMIFS(作業日報!$G:$G,作業日報!$F:$F,$A56,作業日報!$I:$I,"○",作業日報!$A:$A,参加者名簿!U$1)</f>
        <v>0</v>
      </c>
      <c r="V56" s="160">
        <f>SUMIFS(作業日報!$C:$C,作業日報!$B:$B,$A56,作業日報!$E:$E,"○",作業日報!$A:$A,参加者名簿!V$1)+SUMIFS(作業日報!$G:$G,作業日報!$F:$F,$A56,作業日報!$I:$I,"○",作業日報!$A:$A,参加者名簿!V$1)</f>
        <v>0</v>
      </c>
      <c r="W56" s="160">
        <f>SUMIFS(作業日報!$C:$C,作業日報!$B:$B,$A56,作業日報!$E:$E,"○",作業日報!$A:$A,参加者名簿!W$1)+SUMIFS(作業日報!$G:$G,作業日報!$F:$F,$A56,作業日報!$I:$I,"○",作業日報!$A:$A,参加者名簿!W$1)</f>
        <v>0</v>
      </c>
      <c r="X56" s="160">
        <f>SUMIFS(作業日報!$C:$C,作業日報!$B:$B,$A56,作業日報!$E:$E,"○",作業日報!$A:$A,参加者名簿!X$1)+SUMIFS(作業日報!$G:$G,作業日報!$F:$F,$A56,作業日報!$I:$I,"○",作業日報!$A:$A,参加者名簿!X$1)</f>
        <v>0</v>
      </c>
      <c r="Y56" s="160">
        <f>SUMIFS(作業日報!$C:$C,作業日報!$B:$B,$A56,作業日報!$E:$E,"○",作業日報!$A:$A,参加者名簿!Y$1)+SUMIFS(作業日報!$G:$G,作業日報!$F:$F,$A56,作業日報!$I:$I,"○",作業日報!$A:$A,参加者名簿!Y$1)</f>
        <v>0</v>
      </c>
      <c r="Z56" s="160">
        <f>SUMIFS(作業日報!$C:$C,作業日報!$B:$B,$A56,作業日報!$E:$E,"○",作業日報!$A:$A,参加者名簿!Z$1)+SUMIFS(作業日報!$G:$G,作業日報!$F:$F,$A56,作業日報!$I:$I,"○",作業日報!$A:$A,参加者名簿!Z$1)</f>
        <v>0</v>
      </c>
      <c r="AA56" s="160">
        <f>SUMIFS(作業日報!$C:$C,作業日報!$B:$B,$A56,作業日報!$E:$E,"○",作業日報!$A:$A,参加者名簿!AA$1)+SUMIFS(作業日報!$G:$G,作業日報!$F:$F,$A56,作業日報!$I:$I,"○",作業日報!$A:$A,参加者名簿!AA$1)</f>
        <v>0</v>
      </c>
      <c r="AB56" s="160">
        <f>SUMIFS(作業日報!$C:$C,作業日報!$B:$B,$A56,作業日報!$E:$E,"○",作業日報!$A:$A,参加者名簿!AB$1)+SUMIFS(作業日報!$G:$G,作業日報!$F:$F,$A56,作業日報!$I:$I,"○",作業日報!$A:$A,参加者名簿!AB$1)</f>
        <v>0</v>
      </c>
      <c r="AC56" s="160">
        <f>SUMIFS(作業日報!$C:$C,作業日報!$B:$B,$A56,作業日報!$E:$E,"○",作業日報!$A:$A,参加者名簿!AC$1)+SUMIFS(作業日報!$G:$G,作業日報!$F:$F,$A56,作業日報!$I:$I,"○",作業日報!$A:$A,参加者名簿!AC$1)</f>
        <v>0</v>
      </c>
      <c r="AD56" s="160">
        <f>SUMIFS(作業日報!$C:$C,作業日報!$B:$B,$A56,作業日報!$E:$E,"○",作業日報!$A:$A,参加者名簿!AD$1)+SUMIFS(作業日報!$G:$G,作業日報!$F:$F,$A56,作業日報!$I:$I,"○",作業日報!$A:$A,参加者名簿!AD$1)</f>
        <v>0</v>
      </c>
      <c r="AE56" s="160">
        <f>SUMIFS(作業日報!$C:$C,作業日報!$B:$B,$A56,作業日報!$E:$E,"○",作業日報!$A:$A,参加者名簿!AE$1)+SUMIFS(作業日報!$G:$G,作業日報!$F:$F,$A56,作業日報!$I:$I,"○",作業日報!$A:$A,参加者名簿!AE$1)</f>
        <v>0</v>
      </c>
      <c r="AF56" s="160">
        <f>SUMIFS(作業日報!$C:$C,作業日報!$B:$B,$A56,作業日報!$E:$E,"○",作業日報!$A:$A,参加者名簿!AF$1)+SUMIFS(作業日報!$G:$G,作業日報!$F:$F,$A56,作業日報!$I:$I,"○",作業日報!$A:$A,参加者名簿!AF$1)</f>
        <v>0</v>
      </c>
      <c r="AG56" s="160">
        <f>SUMIFS(作業日報!$C:$C,作業日報!$B:$B,$A56,作業日報!$E:$E,"○",作業日報!$A:$A,参加者名簿!AG$1)+SUMIFS(作業日報!$G:$G,作業日報!$F:$F,$A56,作業日報!$I:$I,"○",作業日報!$A:$A,参加者名簿!AG$1)</f>
        <v>0</v>
      </c>
      <c r="AH56" s="160">
        <f>SUMIFS(作業日報!$C:$C,作業日報!$B:$B,$A56,作業日報!$E:$E,"○",作業日報!$A:$A,参加者名簿!AH$1)+SUMIFS(作業日報!$G:$G,作業日報!$F:$F,$A56,作業日報!$I:$I,"○",作業日報!$A:$A,参加者名簿!AH$1)</f>
        <v>0</v>
      </c>
      <c r="AI56" s="160">
        <f>SUMIFS(作業日報!$C:$C,作業日報!$B:$B,$A56,作業日報!$E:$E,"○",作業日報!$A:$A,参加者名簿!AI$1)+SUMIFS(作業日報!$G:$G,作業日報!$F:$F,$A56,作業日報!$I:$I,"○",作業日報!$A:$A,参加者名簿!AI$1)</f>
        <v>0</v>
      </c>
      <c r="AJ56" s="160">
        <f>SUMIFS(作業日報!$C:$C,作業日報!$B:$B,$A56,作業日報!$E:$E,"○",作業日報!$A:$A,参加者名簿!AJ$1)+SUMIFS(作業日報!$G:$G,作業日報!$F:$F,$A56,作業日報!$I:$I,"○",作業日報!$A:$A,参加者名簿!AJ$1)</f>
        <v>0</v>
      </c>
      <c r="AK56" s="160">
        <f>SUMIFS(作業日報!$C:$C,作業日報!$B:$B,$A56,作業日報!$E:$E,"○",作業日報!$A:$A,参加者名簿!AK$1)+SUMIFS(作業日報!$G:$G,作業日報!$F:$F,$A56,作業日報!$I:$I,"○",作業日報!$A:$A,参加者名簿!AK$1)</f>
        <v>0</v>
      </c>
      <c r="AL56" s="160">
        <f>SUMIFS(作業日報!$C:$C,作業日報!$B:$B,$A56,作業日報!$E:$E,"○",作業日報!$A:$A,参加者名簿!AL$1)+SUMIFS(作業日報!$G:$G,作業日報!$F:$F,$A56,作業日報!$I:$I,"○",作業日報!$A:$A,参加者名簿!AL$1)</f>
        <v>0</v>
      </c>
      <c r="AM56" s="160">
        <f>SUMIFS(作業日報!$C:$C,作業日報!$B:$B,$A56,作業日報!$E:$E,"○",作業日報!$A:$A,参加者名簿!AM$1)+SUMIFS(作業日報!$G:$G,作業日報!$F:$F,$A56,作業日報!$I:$I,"○",作業日報!$A:$A,参加者名簿!AM$1)</f>
        <v>0</v>
      </c>
      <c r="AN56" s="160">
        <f>SUMIFS(作業日報!$C:$C,作業日報!$B:$B,$A56,作業日報!$E:$E,"○",作業日報!$A:$A,参加者名簿!AN$1)+SUMIFS(作業日報!$G:$G,作業日報!$F:$F,$A56,作業日報!$I:$I,"○",作業日報!$A:$A,参加者名簿!AN$1)</f>
        <v>0</v>
      </c>
      <c r="AO56" s="160">
        <f>SUMIFS(作業日報!$C:$C,作業日報!$B:$B,$A56,作業日報!$E:$E,"○",作業日報!$A:$A,参加者名簿!AO$1)+SUMIFS(作業日報!$G:$G,作業日報!$F:$F,$A56,作業日報!$I:$I,"○",作業日報!$A:$A,参加者名簿!AO$1)</f>
        <v>0</v>
      </c>
      <c r="AP56" s="160">
        <f>SUMIFS(作業日報!$C:$C,作業日報!$B:$B,$A56,作業日報!$E:$E,"○",作業日報!$A:$A,参加者名簿!AP$1)+SUMIFS(作業日報!$G:$G,作業日報!$F:$F,$A56,作業日報!$I:$I,"○",作業日報!$A:$A,参加者名簿!AP$1)</f>
        <v>0</v>
      </c>
      <c r="AQ56" s="160">
        <f>SUMIFS(作業日報!$C:$C,作業日報!$B:$B,$A56,作業日報!$E:$E,"○",作業日報!$A:$A,参加者名簿!AQ$1)+SUMIFS(作業日報!$G:$G,作業日報!$F:$F,$A56,作業日報!$I:$I,"○",作業日報!$A:$A,参加者名簿!AQ$1)</f>
        <v>0</v>
      </c>
      <c r="AR56" s="160">
        <f>SUMIFS(作業日報!$C:$C,作業日報!$B:$B,$A56,作業日報!$E:$E,"○",作業日報!$A:$A,参加者名簿!AR$1)+SUMIFS(作業日報!$G:$G,作業日報!$F:$F,$A56,作業日報!$I:$I,"○",作業日報!$A:$A,参加者名簿!AR$1)</f>
        <v>0</v>
      </c>
      <c r="AS56" s="160">
        <f>SUMIFS(作業日報!$C:$C,作業日報!$B:$B,$A56,作業日報!$E:$E,"○",作業日報!$A:$A,参加者名簿!AS$1)+SUMIFS(作業日報!$G:$G,作業日報!$F:$F,$A56,作業日報!$I:$I,"○",作業日報!$A:$A,参加者名簿!AS$1)</f>
        <v>0</v>
      </c>
      <c r="AT56" s="160">
        <f>SUMIFS(作業日報!$C:$C,作業日報!$B:$B,$A56,作業日報!$E:$E,"○",作業日報!$A:$A,参加者名簿!AT$1)+SUMIFS(作業日報!$G:$G,作業日報!$F:$F,$A56,作業日報!$I:$I,"○",作業日報!$A:$A,参加者名簿!AT$1)</f>
        <v>0</v>
      </c>
      <c r="AU56" s="160">
        <f>SUMIFS(作業日報!$C:$C,作業日報!$B:$B,$A56,作業日報!$E:$E,"○",作業日報!$A:$A,参加者名簿!AU$1)+SUMIFS(作業日報!$G:$G,作業日報!$F:$F,$A56,作業日報!$I:$I,"○",作業日報!$A:$A,参加者名簿!AU$1)</f>
        <v>0</v>
      </c>
      <c r="AV56" s="160">
        <f>SUMIFS(作業日報!$C:$C,作業日報!$B:$B,$A56,作業日報!$E:$E,"○",作業日報!$A:$A,参加者名簿!AV$1)+SUMIFS(作業日報!$G:$G,作業日報!$F:$F,$A56,作業日報!$I:$I,"○",作業日報!$A:$A,参加者名簿!AV$1)</f>
        <v>0</v>
      </c>
      <c r="AW56" s="160">
        <f>SUMIFS(作業日報!$C:$C,作業日報!$B:$B,$A56,作業日報!$E:$E,"○",作業日報!$A:$A,参加者名簿!AW$1)+SUMIFS(作業日報!$G:$G,作業日報!$F:$F,$A56,作業日報!$I:$I,"○",作業日報!$A:$A,参加者名簿!AW$1)</f>
        <v>0</v>
      </c>
      <c r="AX56" s="160">
        <f>SUMIFS(作業日報!$C:$C,作業日報!$B:$B,$A56,作業日報!$E:$E,"○",作業日報!$A:$A,参加者名簿!AX$1)+SUMIFS(作業日報!$G:$G,作業日報!$F:$F,$A56,作業日報!$I:$I,"○",作業日報!$A:$A,参加者名簿!AX$1)</f>
        <v>0</v>
      </c>
      <c r="AY56" s="160">
        <f>SUMIFS(作業日報!$C:$C,作業日報!$B:$B,$A56,作業日報!$E:$E,"○",作業日報!$A:$A,参加者名簿!AY$1)+SUMIFS(作業日報!$G:$G,作業日報!$F:$F,$A56,作業日報!$I:$I,"○",作業日報!$A:$A,参加者名簿!AY$1)</f>
        <v>0</v>
      </c>
      <c r="AZ56" s="160">
        <f>SUMIFS(作業日報!$C:$C,作業日報!$B:$B,$A56,作業日報!$E:$E,"○",作業日報!$A:$A,参加者名簿!AZ$1)+SUMIFS(作業日報!$G:$G,作業日報!$F:$F,$A56,作業日報!$I:$I,"○",作業日報!$A:$A,参加者名簿!AZ$1)</f>
        <v>0</v>
      </c>
      <c r="BA56" s="160">
        <f>SUMIFS(作業日報!$C:$C,作業日報!$B:$B,$A56,作業日報!$E:$E,"○",作業日報!$A:$A,参加者名簿!BA$1)+SUMIFS(作業日報!$G:$G,作業日報!$F:$F,$A56,作業日報!$I:$I,"○",作業日報!$A:$A,参加者名簿!BA$1)</f>
        <v>0</v>
      </c>
      <c r="BB56" s="160">
        <f>SUMIFS(作業日報!$C:$C,作業日報!$B:$B,$A56,作業日報!$E:$E,"○",作業日報!$A:$A,参加者名簿!BB$1)+SUMIFS(作業日報!$G:$G,作業日報!$F:$F,$A56,作業日報!$I:$I,"○",作業日報!$A:$A,参加者名簿!BB$1)</f>
        <v>0</v>
      </c>
      <c r="BC56" s="160">
        <f>SUMIFS(作業日報!$C:$C,作業日報!$B:$B,$A56,作業日報!$E:$E,"○",作業日報!$A:$A,参加者名簿!BC$1)+SUMIFS(作業日報!$G:$G,作業日報!$F:$F,$A56,作業日報!$I:$I,"○",作業日報!$A:$A,参加者名簿!BC$1)</f>
        <v>0</v>
      </c>
      <c r="BD56" s="160">
        <f>SUMIFS(作業日報!$C:$C,作業日報!$B:$B,$A56,作業日報!$E:$E,"○",作業日報!$A:$A,参加者名簿!BD$1)+SUMIFS(作業日報!$G:$G,作業日報!$F:$F,$A56,作業日報!$I:$I,"○",作業日報!$A:$A,参加者名簿!BD$1)</f>
        <v>0</v>
      </c>
      <c r="BE56" s="160">
        <f>SUMIFS(作業日報!$C:$C,作業日報!$B:$B,$A56,作業日報!$E:$E,"○",作業日報!$A:$A,参加者名簿!BE$1)+SUMIFS(作業日報!$G:$G,作業日報!$F:$F,$A56,作業日報!$I:$I,"○",作業日報!$A:$A,参加者名簿!BE$1)</f>
        <v>0</v>
      </c>
      <c r="BF56" s="160">
        <f>SUMIFS(作業日報!$C:$C,作業日報!$B:$B,$A56,作業日報!$E:$E,"○",作業日報!$A:$A,参加者名簿!BF$1)+SUMIFS(作業日報!$G:$G,作業日報!$F:$F,$A56,作業日報!$I:$I,"○",作業日報!$A:$A,参加者名簿!BF$1)</f>
        <v>0</v>
      </c>
      <c r="BG56" s="160">
        <f>SUMIFS(作業日報!$C:$C,作業日報!$B:$B,$A56,作業日報!$E:$E,"○",作業日報!$A:$A,参加者名簿!BG$1)+SUMIFS(作業日報!$G:$G,作業日報!$F:$F,$A56,作業日報!$I:$I,"○",作業日報!$A:$A,参加者名簿!BG$1)</f>
        <v>0</v>
      </c>
      <c r="BH56" s="160">
        <f>SUMIFS(作業日報!$C:$C,作業日報!$B:$B,$A56,作業日報!$E:$E,"○",作業日報!$A:$A,参加者名簿!BH$1)+SUMIFS(作業日報!$G:$G,作業日報!$F:$F,$A56,作業日報!$I:$I,"○",作業日報!$A:$A,参加者名簿!BH$1)</f>
        <v>0</v>
      </c>
      <c r="BI56" s="160">
        <f>SUMIFS(作業日報!$C:$C,作業日報!$B:$B,$A56,作業日報!$E:$E,"○",作業日報!$A:$A,参加者名簿!BI$1)+SUMIFS(作業日報!$G:$G,作業日報!$F:$F,$A56,作業日報!$I:$I,"○",作業日報!$A:$A,参加者名簿!BI$1)</f>
        <v>0</v>
      </c>
      <c r="BJ56" s="160">
        <f>SUMIFS(作業日報!$C:$C,作業日報!$B:$B,$A56,作業日報!$E:$E,"○",作業日報!$A:$A,参加者名簿!BJ$1)+SUMIFS(作業日報!$G:$G,作業日報!$F:$F,$A56,作業日報!$I:$I,"○",作業日報!$A:$A,参加者名簿!BJ$1)</f>
        <v>0</v>
      </c>
      <c r="BK56" s="160">
        <f>SUMIFS(作業日報!$C:$C,作業日報!$B:$B,$A56,作業日報!$E:$E,"○",作業日報!$A:$A,参加者名簿!BK$1)+SUMIFS(作業日報!$G:$G,作業日報!$F:$F,$A56,作業日報!$I:$I,"○",作業日報!$A:$A,参加者名簿!BK$1)</f>
        <v>0</v>
      </c>
      <c r="BL56" s="160">
        <f>SUMIFS(作業日報!$C:$C,作業日報!$B:$B,$A56,作業日報!$E:$E,"○",作業日報!$A:$A,参加者名簿!BL$1)+SUMIFS(作業日報!$G:$G,作業日報!$F:$F,$A56,作業日報!$I:$I,"○",作業日報!$A:$A,参加者名簿!BL$1)</f>
        <v>0</v>
      </c>
    </row>
    <row r="57" spans="1:64">
      <c r="A57" s="176"/>
      <c r="B57" s="177"/>
      <c r="C57" s="178"/>
      <c r="D57" s="120">
        <f t="shared" si="0"/>
        <v>0</v>
      </c>
      <c r="E57" s="159">
        <f>SUMIFS(作業日報!$C:$C,作業日報!$B:$B,$A57,作業日報!$E:$E,"○",作業日報!$A:$A,参加者名簿!E$1)+SUMIFS(作業日報!$G:$G,作業日報!$F:$F,$A57,作業日報!$I:$I,"○",作業日報!$A:$A,参加者名簿!E$1)</f>
        <v>0</v>
      </c>
      <c r="F57" s="160">
        <f>SUMIFS(作業日報!$C:$C,作業日報!$B:$B,$A57,作業日報!$E:$E,"○",作業日報!$A:$A,参加者名簿!F$1)+SUMIFS(作業日報!$G:$G,作業日報!$F:$F,$A57,作業日報!$I:$I,"○",作業日報!$A:$A,参加者名簿!F$1)</f>
        <v>0</v>
      </c>
      <c r="G57" s="160">
        <f>SUMIFS(作業日報!$C:$C,作業日報!$B:$B,$A57,作業日報!$E:$E,"○",作業日報!$A:$A,参加者名簿!G$1)+SUMIFS(作業日報!$G:$G,作業日報!$F:$F,$A57,作業日報!$I:$I,"○",作業日報!$A:$A,参加者名簿!G$1)</f>
        <v>0</v>
      </c>
      <c r="H57" s="160">
        <f>SUMIFS(作業日報!$C:$C,作業日報!$B:$B,$A57,作業日報!$E:$E,"○",作業日報!$A:$A,参加者名簿!H$1)+SUMIFS(作業日報!$G:$G,作業日報!$F:$F,$A57,作業日報!$I:$I,"○",作業日報!$A:$A,参加者名簿!H$1)</f>
        <v>0</v>
      </c>
      <c r="I57" s="160">
        <f>SUMIFS(作業日報!$C:$C,作業日報!$B:$B,$A57,作業日報!$E:$E,"○",作業日報!$A:$A,参加者名簿!I$1)+SUMIFS(作業日報!$G:$G,作業日報!$F:$F,$A57,作業日報!$I:$I,"○",作業日報!$A:$A,参加者名簿!I$1)</f>
        <v>0</v>
      </c>
      <c r="J57" s="160">
        <f>SUMIFS(作業日報!$C:$C,作業日報!$B:$B,$A57,作業日報!$E:$E,"○",作業日報!$A:$A,参加者名簿!J$1)+SUMIFS(作業日報!$G:$G,作業日報!$F:$F,$A57,作業日報!$I:$I,"○",作業日報!$A:$A,参加者名簿!J$1)</f>
        <v>0</v>
      </c>
      <c r="K57" s="160">
        <f>SUMIFS(作業日報!$C:$C,作業日報!$B:$B,$A57,作業日報!$E:$E,"○",作業日報!$A:$A,参加者名簿!K$1)+SUMIFS(作業日報!$G:$G,作業日報!$F:$F,$A57,作業日報!$I:$I,"○",作業日報!$A:$A,参加者名簿!K$1)</f>
        <v>0</v>
      </c>
      <c r="L57" s="160">
        <f>SUMIFS(作業日報!$C:$C,作業日報!$B:$B,$A57,作業日報!$E:$E,"○",作業日報!$A:$A,参加者名簿!L$1)+SUMIFS(作業日報!$G:$G,作業日報!$F:$F,$A57,作業日報!$I:$I,"○",作業日報!$A:$A,参加者名簿!L$1)</f>
        <v>0</v>
      </c>
      <c r="M57" s="160">
        <f>SUMIFS(作業日報!$C:$C,作業日報!$B:$B,$A57,作業日報!$E:$E,"○",作業日報!$A:$A,参加者名簿!M$1)+SUMIFS(作業日報!$G:$G,作業日報!$F:$F,$A57,作業日報!$I:$I,"○",作業日報!$A:$A,参加者名簿!M$1)</f>
        <v>0</v>
      </c>
      <c r="N57" s="160">
        <f>SUMIFS(作業日報!$C:$C,作業日報!$B:$B,$A57,作業日報!$E:$E,"○",作業日報!$A:$A,参加者名簿!N$1)+SUMIFS(作業日報!$G:$G,作業日報!$F:$F,$A57,作業日報!$I:$I,"○",作業日報!$A:$A,参加者名簿!N$1)</f>
        <v>0</v>
      </c>
      <c r="O57" s="160">
        <f>SUMIFS(作業日報!$C:$C,作業日報!$B:$B,$A57,作業日報!$E:$E,"○",作業日報!$A:$A,参加者名簿!O$1)+SUMIFS(作業日報!$G:$G,作業日報!$F:$F,$A57,作業日報!$I:$I,"○",作業日報!$A:$A,参加者名簿!O$1)</f>
        <v>0</v>
      </c>
      <c r="P57" s="160">
        <f>SUMIFS(作業日報!$C:$C,作業日報!$B:$B,$A57,作業日報!$E:$E,"○",作業日報!$A:$A,参加者名簿!P$1)+SUMIFS(作業日報!$G:$G,作業日報!$F:$F,$A57,作業日報!$I:$I,"○",作業日報!$A:$A,参加者名簿!P$1)</f>
        <v>0</v>
      </c>
      <c r="Q57" s="160">
        <f>SUMIFS(作業日報!$C:$C,作業日報!$B:$B,$A57,作業日報!$E:$E,"○",作業日報!$A:$A,参加者名簿!Q$1)+SUMIFS(作業日報!$G:$G,作業日報!$F:$F,$A57,作業日報!$I:$I,"○",作業日報!$A:$A,参加者名簿!Q$1)</f>
        <v>0</v>
      </c>
      <c r="R57" s="160">
        <f>SUMIFS(作業日報!$C:$C,作業日報!$B:$B,$A57,作業日報!$E:$E,"○",作業日報!$A:$A,参加者名簿!R$1)+SUMIFS(作業日報!$G:$G,作業日報!$F:$F,$A57,作業日報!$I:$I,"○",作業日報!$A:$A,参加者名簿!R$1)</f>
        <v>0</v>
      </c>
      <c r="S57" s="160">
        <f>SUMIFS(作業日報!$C:$C,作業日報!$B:$B,$A57,作業日報!$E:$E,"○",作業日報!$A:$A,参加者名簿!S$1)+SUMIFS(作業日報!$G:$G,作業日報!$F:$F,$A57,作業日報!$I:$I,"○",作業日報!$A:$A,参加者名簿!S$1)</f>
        <v>0</v>
      </c>
      <c r="T57" s="160">
        <f>SUMIFS(作業日報!$C:$C,作業日報!$B:$B,$A57,作業日報!$E:$E,"○",作業日報!$A:$A,参加者名簿!T$1)+SUMIFS(作業日報!$G:$G,作業日報!$F:$F,$A57,作業日報!$I:$I,"○",作業日報!$A:$A,参加者名簿!T$1)</f>
        <v>0</v>
      </c>
      <c r="U57" s="160">
        <f>SUMIFS(作業日報!$C:$C,作業日報!$B:$B,$A57,作業日報!$E:$E,"○",作業日報!$A:$A,参加者名簿!U$1)+SUMIFS(作業日報!$G:$G,作業日報!$F:$F,$A57,作業日報!$I:$I,"○",作業日報!$A:$A,参加者名簿!U$1)</f>
        <v>0</v>
      </c>
      <c r="V57" s="160">
        <f>SUMIFS(作業日報!$C:$C,作業日報!$B:$B,$A57,作業日報!$E:$E,"○",作業日報!$A:$A,参加者名簿!V$1)+SUMIFS(作業日報!$G:$G,作業日報!$F:$F,$A57,作業日報!$I:$I,"○",作業日報!$A:$A,参加者名簿!V$1)</f>
        <v>0</v>
      </c>
      <c r="W57" s="160">
        <f>SUMIFS(作業日報!$C:$C,作業日報!$B:$B,$A57,作業日報!$E:$E,"○",作業日報!$A:$A,参加者名簿!W$1)+SUMIFS(作業日報!$G:$G,作業日報!$F:$F,$A57,作業日報!$I:$I,"○",作業日報!$A:$A,参加者名簿!W$1)</f>
        <v>0</v>
      </c>
      <c r="X57" s="160">
        <f>SUMIFS(作業日報!$C:$C,作業日報!$B:$B,$A57,作業日報!$E:$E,"○",作業日報!$A:$A,参加者名簿!X$1)+SUMIFS(作業日報!$G:$G,作業日報!$F:$F,$A57,作業日報!$I:$I,"○",作業日報!$A:$A,参加者名簿!X$1)</f>
        <v>0</v>
      </c>
      <c r="Y57" s="160">
        <f>SUMIFS(作業日報!$C:$C,作業日報!$B:$B,$A57,作業日報!$E:$E,"○",作業日報!$A:$A,参加者名簿!Y$1)+SUMIFS(作業日報!$G:$G,作業日報!$F:$F,$A57,作業日報!$I:$I,"○",作業日報!$A:$A,参加者名簿!Y$1)</f>
        <v>0</v>
      </c>
      <c r="Z57" s="160">
        <f>SUMIFS(作業日報!$C:$C,作業日報!$B:$B,$A57,作業日報!$E:$E,"○",作業日報!$A:$A,参加者名簿!Z$1)+SUMIFS(作業日報!$G:$G,作業日報!$F:$F,$A57,作業日報!$I:$I,"○",作業日報!$A:$A,参加者名簿!Z$1)</f>
        <v>0</v>
      </c>
      <c r="AA57" s="160">
        <f>SUMIFS(作業日報!$C:$C,作業日報!$B:$B,$A57,作業日報!$E:$E,"○",作業日報!$A:$A,参加者名簿!AA$1)+SUMIFS(作業日報!$G:$G,作業日報!$F:$F,$A57,作業日報!$I:$I,"○",作業日報!$A:$A,参加者名簿!AA$1)</f>
        <v>0</v>
      </c>
      <c r="AB57" s="160">
        <f>SUMIFS(作業日報!$C:$C,作業日報!$B:$B,$A57,作業日報!$E:$E,"○",作業日報!$A:$A,参加者名簿!AB$1)+SUMIFS(作業日報!$G:$G,作業日報!$F:$F,$A57,作業日報!$I:$I,"○",作業日報!$A:$A,参加者名簿!AB$1)</f>
        <v>0</v>
      </c>
      <c r="AC57" s="160">
        <f>SUMIFS(作業日報!$C:$C,作業日報!$B:$B,$A57,作業日報!$E:$E,"○",作業日報!$A:$A,参加者名簿!AC$1)+SUMIFS(作業日報!$G:$G,作業日報!$F:$F,$A57,作業日報!$I:$I,"○",作業日報!$A:$A,参加者名簿!AC$1)</f>
        <v>0</v>
      </c>
      <c r="AD57" s="160">
        <f>SUMIFS(作業日報!$C:$C,作業日報!$B:$B,$A57,作業日報!$E:$E,"○",作業日報!$A:$A,参加者名簿!AD$1)+SUMIFS(作業日報!$G:$G,作業日報!$F:$F,$A57,作業日報!$I:$I,"○",作業日報!$A:$A,参加者名簿!AD$1)</f>
        <v>0</v>
      </c>
      <c r="AE57" s="160">
        <f>SUMIFS(作業日報!$C:$C,作業日報!$B:$B,$A57,作業日報!$E:$E,"○",作業日報!$A:$A,参加者名簿!AE$1)+SUMIFS(作業日報!$G:$G,作業日報!$F:$F,$A57,作業日報!$I:$I,"○",作業日報!$A:$A,参加者名簿!AE$1)</f>
        <v>0</v>
      </c>
      <c r="AF57" s="160">
        <f>SUMIFS(作業日報!$C:$C,作業日報!$B:$B,$A57,作業日報!$E:$E,"○",作業日報!$A:$A,参加者名簿!AF$1)+SUMIFS(作業日報!$G:$G,作業日報!$F:$F,$A57,作業日報!$I:$I,"○",作業日報!$A:$A,参加者名簿!AF$1)</f>
        <v>0</v>
      </c>
      <c r="AG57" s="160">
        <f>SUMIFS(作業日報!$C:$C,作業日報!$B:$B,$A57,作業日報!$E:$E,"○",作業日報!$A:$A,参加者名簿!AG$1)+SUMIFS(作業日報!$G:$G,作業日報!$F:$F,$A57,作業日報!$I:$I,"○",作業日報!$A:$A,参加者名簿!AG$1)</f>
        <v>0</v>
      </c>
      <c r="AH57" s="160">
        <f>SUMIFS(作業日報!$C:$C,作業日報!$B:$B,$A57,作業日報!$E:$E,"○",作業日報!$A:$A,参加者名簿!AH$1)+SUMIFS(作業日報!$G:$G,作業日報!$F:$F,$A57,作業日報!$I:$I,"○",作業日報!$A:$A,参加者名簿!AH$1)</f>
        <v>0</v>
      </c>
      <c r="AI57" s="160">
        <f>SUMIFS(作業日報!$C:$C,作業日報!$B:$B,$A57,作業日報!$E:$E,"○",作業日報!$A:$A,参加者名簿!AI$1)+SUMIFS(作業日報!$G:$G,作業日報!$F:$F,$A57,作業日報!$I:$I,"○",作業日報!$A:$A,参加者名簿!AI$1)</f>
        <v>0</v>
      </c>
      <c r="AJ57" s="160">
        <f>SUMIFS(作業日報!$C:$C,作業日報!$B:$B,$A57,作業日報!$E:$E,"○",作業日報!$A:$A,参加者名簿!AJ$1)+SUMIFS(作業日報!$G:$G,作業日報!$F:$F,$A57,作業日報!$I:$I,"○",作業日報!$A:$A,参加者名簿!AJ$1)</f>
        <v>0</v>
      </c>
      <c r="AK57" s="160">
        <f>SUMIFS(作業日報!$C:$C,作業日報!$B:$B,$A57,作業日報!$E:$E,"○",作業日報!$A:$A,参加者名簿!AK$1)+SUMIFS(作業日報!$G:$G,作業日報!$F:$F,$A57,作業日報!$I:$I,"○",作業日報!$A:$A,参加者名簿!AK$1)</f>
        <v>0</v>
      </c>
      <c r="AL57" s="160">
        <f>SUMIFS(作業日報!$C:$C,作業日報!$B:$B,$A57,作業日報!$E:$E,"○",作業日報!$A:$A,参加者名簿!AL$1)+SUMIFS(作業日報!$G:$G,作業日報!$F:$F,$A57,作業日報!$I:$I,"○",作業日報!$A:$A,参加者名簿!AL$1)</f>
        <v>0</v>
      </c>
      <c r="AM57" s="160">
        <f>SUMIFS(作業日報!$C:$C,作業日報!$B:$B,$A57,作業日報!$E:$E,"○",作業日報!$A:$A,参加者名簿!AM$1)+SUMIFS(作業日報!$G:$G,作業日報!$F:$F,$A57,作業日報!$I:$I,"○",作業日報!$A:$A,参加者名簿!AM$1)</f>
        <v>0</v>
      </c>
      <c r="AN57" s="160">
        <f>SUMIFS(作業日報!$C:$C,作業日報!$B:$B,$A57,作業日報!$E:$E,"○",作業日報!$A:$A,参加者名簿!AN$1)+SUMIFS(作業日報!$G:$G,作業日報!$F:$F,$A57,作業日報!$I:$I,"○",作業日報!$A:$A,参加者名簿!AN$1)</f>
        <v>0</v>
      </c>
      <c r="AO57" s="160">
        <f>SUMIFS(作業日報!$C:$C,作業日報!$B:$B,$A57,作業日報!$E:$E,"○",作業日報!$A:$A,参加者名簿!AO$1)+SUMIFS(作業日報!$G:$G,作業日報!$F:$F,$A57,作業日報!$I:$I,"○",作業日報!$A:$A,参加者名簿!AO$1)</f>
        <v>0</v>
      </c>
      <c r="AP57" s="160">
        <f>SUMIFS(作業日報!$C:$C,作業日報!$B:$B,$A57,作業日報!$E:$E,"○",作業日報!$A:$A,参加者名簿!AP$1)+SUMIFS(作業日報!$G:$G,作業日報!$F:$F,$A57,作業日報!$I:$I,"○",作業日報!$A:$A,参加者名簿!AP$1)</f>
        <v>0</v>
      </c>
      <c r="AQ57" s="160">
        <f>SUMIFS(作業日報!$C:$C,作業日報!$B:$B,$A57,作業日報!$E:$E,"○",作業日報!$A:$A,参加者名簿!AQ$1)+SUMIFS(作業日報!$G:$G,作業日報!$F:$F,$A57,作業日報!$I:$I,"○",作業日報!$A:$A,参加者名簿!AQ$1)</f>
        <v>0</v>
      </c>
      <c r="AR57" s="160">
        <f>SUMIFS(作業日報!$C:$C,作業日報!$B:$B,$A57,作業日報!$E:$E,"○",作業日報!$A:$A,参加者名簿!AR$1)+SUMIFS(作業日報!$G:$G,作業日報!$F:$F,$A57,作業日報!$I:$I,"○",作業日報!$A:$A,参加者名簿!AR$1)</f>
        <v>0</v>
      </c>
      <c r="AS57" s="160">
        <f>SUMIFS(作業日報!$C:$C,作業日報!$B:$B,$A57,作業日報!$E:$E,"○",作業日報!$A:$A,参加者名簿!AS$1)+SUMIFS(作業日報!$G:$G,作業日報!$F:$F,$A57,作業日報!$I:$I,"○",作業日報!$A:$A,参加者名簿!AS$1)</f>
        <v>0</v>
      </c>
      <c r="AT57" s="160">
        <f>SUMIFS(作業日報!$C:$C,作業日報!$B:$B,$A57,作業日報!$E:$E,"○",作業日報!$A:$A,参加者名簿!AT$1)+SUMIFS(作業日報!$G:$G,作業日報!$F:$F,$A57,作業日報!$I:$I,"○",作業日報!$A:$A,参加者名簿!AT$1)</f>
        <v>0</v>
      </c>
      <c r="AU57" s="160">
        <f>SUMIFS(作業日報!$C:$C,作業日報!$B:$B,$A57,作業日報!$E:$E,"○",作業日報!$A:$A,参加者名簿!AU$1)+SUMIFS(作業日報!$G:$G,作業日報!$F:$F,$A57,作業日報!$I:$I,"○",作業日報!$A:$A,参加者名簿!AU$1)</f>
        <v>0</v>
      </c>
      <c r="AV57" s="160">
        <f>SUMIFS(作業日報!$C:$C,作業日報!$B:$B,$A57,作業日報!$E:$E,"○",作業日報!$A:$A,参加者名簿!AV$1)+SUMIFS(作業日報!$G:$G,作業日報!$F:$F,$A57,作業日報!$I:$I,"○",作業日報!$A:$A,参加者名簿!AV$1)</f>
        <v>0</v>
      </c>
      <c r="AW57" s="160">
        <f>SUMIFS(作業日報!$C:$C,作業日報!$B:$B,$A57,作業日報!$E:$E,"○",作業日報!$A:$A,参加者名簿!AW$1)+SUMIFS(作業日報!$G:$G,作業日報!$F:$F,$A57,作業日報!$I:$I,"○",作業日報!$A:$A,参加者名簿!AW$1)</f>
        <v>0</v>
      </c>
      <c r="AX57" s="160">
        <f>SUMIFS(作業日報!$C:$C,作業日報!$B:$B,$A57,作業日報!$E:$E,"○",作業日報!$A:$A,参加者名簿!AX$1)+SUMIFS(作業日報!$G:$G,作業日報!$F:$F,$A57,作業日報!$I:$I,"○",作業日報!$A:$A,参加者名簿!AX$1)</f>
        <v>0</v>
      </c>
      <c r="AY57" s="160">
        <f>SUMIFS(作業日報!$C:$C,作業日報!$B:$B,$A57,作業日報!$E:$E,"○",作業日報!$A:$A,参加者名簿!AY$1)+SUMIFS(作業日報!$G:$G,作業日報!$F:$F,$A57,作業日報!$I:$I,"○",作業日報!$A:$A,参加者名簿!AY$1)</f>
        <v>0</v>
      </c>
      <c r="AZ57" s="160">
        <f>SUMIFS(作業日報!$C:$C,作業日報!$B:$B,$A57,作業日報!$E:$E,"○",作業日報!$A:$A,参加者名簿!AZ$1)+SUMIFS(作業日報!$G:$G,作業日報!$F:$F,$A57,作業日報!$I:$I,"○",作業日報!$A:$A,参加者名簿!AZ$1)</f>
        <v>0</v>
      </c>
      <c r="BA57" s="160">
        <f>SUMIFS(作業日報!$C:$C,作業日報!$B:$B,$A57,作業日報!$E:$E,"○",作業日報!$A:$A,参加者名簿!BA$1)+SUMIFS(作業日報!$G:$G,作業日報!$F:$F,$A57,作業日報!$I:$I,"○",作業日報!$A:$A,参加者名簿!BA$1)</f>
        <v>0</v>
      </c>
      <c r="BB57" s="160">
        <f>SUMIFS(作業日報!$C:$C,作業日報!$B:$B,$A57,作業日報!$E:$E,"○",作業日報!$A:$A,参加者名簿!BB$1)+SUMIFS(作業日報!$G:$G,作業日報!$F:$F,$A57,作業日報!$I:$I,"○",作業日報!$A:$A,参加者名簿!BB$1)</f>
        <v>0</v>
      </c>
      <c r="BC57" s="160">
        <f>SUMIFS(作業日報!$C:$C,作業日報!$B:$B,$A57,作業日報!$E:$E,"○",作業日報!$A:$A,参加者名簿!BC$1)+SUMIFS(作業日報!$G:$G,作業日報!$F:$F,$A57,作業日報!$I:$I,"○",作業日報!$A:$A,参加者名簿!BC$1)</f>
        <v>0</v>
      </c>
      <c r="BD57" s="160">
        <f>SUMIFS(作業日報!$C:$C,作業日報!$B:$B,$A57,作業日報!$E:$E,"○",作業日報!$A:$A,参加者名簿!BD$1)+SUMIFS(作業日報!$G:$G,作業日報!$F:$F,$A57,作業日報!$I:$I,"○",作業日報!$A:$A,参加者名簿!BD$1)</f>
        <v>0</v>
      </c>
      <c r="BE57" s="160">
        <f>SUMIFS(作業日報!$C:$C,作業日報!$B:$B,$A57,作業日報!$E:$E,"○",作業日報!$A:$A,参加者名簿!BE$1)+SUMIFS(作業日報!$G:$G,作業日報!$F:$F,$A57,作業日報!$I:$I,"○",作業日報!$A:$A,参加者名簿!BE$1)</f>
        <v>0</v>
      </c>
      <c r="BF57" s="160">
        <f>SUMIFS(作業日報!$C:$C,作業日報!$B:$B,$A57,作業日報!$E:$E,"○",作業日報!$A:$A,参加者名簿!BF$1)+SUMIFS(作業日報!$G:$G,作業日報!$F:$F,$A57,作業日報!$I:$I,"○",作業日報!$A:$A,参加者名簿!BF$1)</f>
        <v>0</v>
      </c>
      <c r="BG57" s="160">
        <f>SUMIFS(作業日報!$C:$C,作業日報!$B:$B,$A57,作業日報!$E:$E,"○",作業日報!$A:$A,参加者名簿!BG$1)+SUMIFS(作業日報!$G:$G,作業日報!$F:$F,$A57,作業日報!$I:$I,"○",作業日報!$A:$A,参加者名簿!BG$1)</f>
        <v>0</v>
      </c>
      <c r="BH57" s="160">
        <f>SUMIFS(作業日報!$C:$C,作業日報!$B:$B,$A57,作業日報!$E:$E,"○",作業日報!$A:$A,参加者名簿!BH$1)+SUMIFS(作業日報!$G:$G,作業日報!$F:$F,$A57,作業日報!$I:$I,"○",作業日報!$A:$A,参加者名簿!BH$1)</f>
        <v>0</v>
      </c>
      <c r="BI57" s="160">
        <f>SUMIFS(作業日報!$C:$C,作業日報!$B:$B,$A57,作業日報!$E:$E,"○",作業日報!$A:$A,参加者名簿!BI$1)+SUMIFS(作業日報!$G:$G,作業日報!$F:$F,$A57,作業日報!$I:$I,"○",作業日報!$A:$A,参加者名簿!BI$1)</f>
        <v>0</v>
      </c>
      <c r="BJ57" s="160">
        <f>SUMIFS(作業日報!$C:$C,作業日報!$B:$B,$A57,作業日報!$E:$E,"○",作業日報!$A:$A,参加者名簿!BJ$1)+SUMIFS(作業日報!$G:$G,作業日報!$F:$F,$A57,作業日報!$I:$I,"○",作業日報!$A:$A,参加者名簿!BJ$1)</f>
        <v>0</v>
      </c>
      <c r="BK57" s="160">
        <f>SUMIFS(作業日報!$C:$C,作業日報!$B:$B,$A57,作業日報!$E:$E,"○",作業日報!$A:$A,参加者名簿!BK$1)+SUMIFS(作業日報!$G:$G,作業日報!$F:$F,$A57,作業日報!$I:$I,"○",作業日報!$A:$A,参加者名簿!BK$1)</f>
        <v>0</v>
      </c>
      <c r="BL57" s="160">
        <f>SUMIFS(作業日報!$C:$C,作業日報!$B:$B,$A57,作業日報!$E:$E,"○",作業日報!$A:$A,参加者名簿!BL$1)+SUMIFS(作業日報!$G:$G,作業日報!$F:$F,$A57,作業日報!$I:$I,"○",作業日報!$A:$A,参加者名簿!BL$1)</f>
        <v>0</v>
      </c>
    </row>
    <row r="58" spans="1:64">
      <c r="A58" s="176"/>
      <c r="B58" s="177"/>
      <c r="C58" s="178"/>
      <c r="D58" s="120">
        <f t="shared" si="0"/>
        <v>0</v>
      </c>
      <c r="E58" s="159">
        <f>SUMIFS(作業日報!$C:$C,作業日報!$B:$B,$A58,作業日報!$E:$E,"○",作業日報!$A:$A,参加者名簿!E$1)+SUMIFS(作業日報!$G:$G,作業日報!$F:$F,$A58,作業日報!$I:$I,"○",作業日報!$A:$A,参加者名簿!E$1)</f>
        <v>0</v>
      </c>
      <c r="F58" s="160">
        <f>SUMIFS(作業日報!$C:$C,作業日報!$B:$B,$A58,作業日報!$E:$E,"○",作業日報!$A:$A,参加者名簿!F$1)+SUMIFS(作業日報!$G:$G,作業日報!$F:$F,$A58,作業日報!$I:$I,"○",作業日報!$A:$A,参加者名簿!F$1)</f>
        <v>0</v>
      </c>
      <c r="G58" s="160">
        <f>SUMIFS(作業日報!$C:$C,作業日報!$B:$B,$A58,作業日報!$E:$E,"○",作業日報!$A:$A,参加者名簿!G$1)+SUMIFS(作業日報!$G:$G,作業日報!$F:$F,$A58,作業日報!$I:$I,"○",作業日報!$A:$A,参加者名簿!G$1)</f>
        <v>0</v>
      </c>
      <c r="H58" s="160">
        <f>SUMIFS(作業日報!$C:$C,作業日報!$B:$B,$A58,作業日報!$E:$E,"○",作業日報!$A:$A,参加者名簿!H$1)+SUMIFS(作業日報!$G:$G,作業日報!$F:$F,$A58,作業日報!$I:$I,"○",作業日報!$A:$A,参加者名簿!H$1)</f>
        <v>0</v>
      </c>
      <c r="I58" s="160">
        <f>SUMIFS(作業日報!$C:$C,作業日報!$B:$B,$A58,作業日報!$E:$E,"○",作業日報!$A:$A,参加者名簿!I$1)+SUMIFS(作業日報!$G:$G,作業日報!$F:$F,$A58,作業日報!$I:$I,"○",作業日報!$A:$A,参加者名簿!I$1)</f>
        <v>0</v>
      </c>
      <c r="J58" s="160">
        <f>SUMIFS(作業日報!$C:$C,作業日報!$B:$B,$A58,作業日報!$E:$E,"○",作業日報!$A:$A,参加者名簿!J$1)+SUMIFS(作業日報!$G:$G,作業日報!$F:$F,$A58,作業日報!$I:$I,"○",作業日報!$A:$A,参加者名簿!J$1)</f>
        <v>0</v>
      </c>
      <c r="K58" s="160">
        <f>SUMIFS(作業日報!$C:$C,作業日報!$B:$B,$A58,作業日報!$E:$E,"○",作業日報!$A:$A,参加者名簿!K$1)+SUMIFS(作業日報!$G:$G,作業日報!$F:$F,$A58,作業日報!$I:$I,"○",作業日報!$A:$A,参加者名簿!K$1)</f>
        <v>0</v>
      </c>
      <c r="L58" s="160">
        <f>SUMIFS(作業日報!$C:$C,作業日報!$B:$B,$A58,作業日報!$E:$E,"○",作業日報!$A:$A,参加者名簿!L$1)+SUMIFS(作業日報!$G:$G,作業日報!$F:$F,$A58,作業日報!$I:$I,"○",作業日報!$A:$A,参加者名簿!L$1)</f>
        <v>0</v>
      </c>
      <c r="M58" s="160">
        <f>SUMIFS(作業日報!$C:$C,作業日報!$B:$B,$A58,作業日報!$E:$E,"○",作業日報!$A:$A,参加者名簿!M$1)+SUMIFS(作業日報!$G:$G,作業日報!$F:$F,$A58,作業日報!$I:$I,"○",作業日報!$A:$A,参加者名簿!M$1)</f>
        <v>0</v>
      </c>
      <c r="N58" s="160">
        <f>SUMIFS(作業日報!$C:$C,作業日報!$B:$B,$A58,作業日報!$E:$E,"○",作業日報!$A:$A,参加者名簿!N$1)+SUMIFS(作業日報!$G:$G,作業日報!$F:$F,$A58,作業日報!$I:$I,"○",作業日報!$A:$A,参加者名簿!N$1)</f>
        <v>0</v>
      </c>
      <c r="O58" s="160">
        <f>SUMIFS(作業日報!$C:$C,作業日報!$B:$B,$A58,作業日報!$E:$E,"○",作業日報!$A:$A,参加者名簿!O$1)+SUMIFS(作業日報!$G:$G,作業日報!$F:$F,$A58,作業日報!$I:$I,"○",作業日報!$A:$A,参加者名簿!O$1)</f>
        <v>0</v>
      </c>
      <c r="P58" s="160">
        <f>SUMIFS(作業日報!$C:$C,作業日報!$B:$B,$A58,作業日報!$E:$E,"○",作業日報!$A:$A,参加者名簿!P$1)+SUMIFS(作業日報!$G:$G,作業日報!$F:$F,$A58,作業日報!$I:$I,"○",作業日報!$A:$A,参加者名簿!P$1)</f>
        <v>0</v>
      </c>
      <c r="Q58" s="160">
        <f>SUMIFS(作業日報!$C:$C,作業日報!$B:$B,$A58,作業日報!$E:$E,"○",作業日報!$A:$A,参加者名簿!Q$1)+SUMIFS(作業日報!$G:$G,作業日報!$F:$F,$A58,作業日報!$I:$I,"○",作業日報!$A:$A,参加者名簿!Q$1)</f>
        <v>0</v>
      </c>
      <c r="R58" s="160">
        <f>SUMIFS(作業日報!$C:$C,作業日報!$B:$B,$A58,作業日報!$E:$E,"○",作業日報!$A:$A,参加者名簿!R$1)+SUMIFS(作業日報!$G:$G,作業日報!$F:$F,$A58,作業日報!$I:$I,"○",作業日報!$A:$A,参加者名簿!R$1)</f>
        <v>0</v>
      </c>
      <c r="S58" s="160">
        <f>SUMIFS(作業日報!$C:$C,作業日報!$B:$B,$A58,作業日報!$E:$E,"○",作業日報!$A:$A,参加者名簿!S$1)+SUMIFS(作業日報!$G:$G,作業日報!$F:$F,$A58,作業日報!$I:$I,"○",作業日報!$A:$A,参加者名簿!S$1)</f>
        <v>0</v>
      </c>
      <c r="T58" s="160">
        <f>SUMIFS(作業日報!$C:$C,作業日報!$B:$B,$A58,作業日報!$E:$E,"○",作業日報!$A:$A,参加者名簿!T$1)+SUMIFS(作業日報!$G:$G,作業日報!$F:$F,$A58,作業日報!$I:$I,"○",作業日報!$A:$A,参加者名簿!T$1)</f>
        <v>0</v>
      </c>
      <c r="U58" s="160">
        <f>SUMIFS(作業日報!$C:$C,作業日報!$B:$B,$A58,作業日報!$E:$E,"○",作業日報!$A:$A,参加者名簿!U$1)+SUMIFS(作業日報!$G:$G,作業日報!$F:$F,$A58,作業日報!$I:$I,"○",作業日報!$A:$A,参加者名簿!U$1)</f>
        <v>0</v>
      </c>
      <c r="V58" s="160">
        <f>SUMIFS(作業日報!$C:$C,作業日報!$B:$B,$A58,作業日報!$E:$E,"○",作業日報!$A:$A,参加者名簿!V$1)+SUMIFS(作業日報!$G:$G,作業日報!$F:$F,$A58,作業日報!$I:$I,"○",作業日報!$A:$A,参加者名簿!V$1)</f>
        <v>0</v>
      </c>
      <c r="W58" s="160">
        <f>SUMIFS(作業日報!$C:$C,作業日報!$B:$B,$A58,作業日報!$E:$E,"○",作業日報!$A:$A,参加者名簿!W$1)+SUMIFS(作業日報!$G:$G,作業日報!$F:$F,$A58,作業日報!$I:$I,"○",作業日報!$A:$A,参加者名簿!W$1)</f>
        <v>0</v>
      </c>
      <c r="X58" s="160">
        <f>SUMIFS(作業日報!$C:$C,作業日報!$B:$B,$A58,作業日報!$E:$E,"○",作業日報!$A:$A,参加者名簿!X$1)+SUMIFS(作業日報!$G:$G,作業日報!$F:$F,$A58,作業日報!$I:$I,"○",作業日報!$A:$A,参加者名簿!X$1)</f>
        <v>0</v>
      </c>
      <c r="Y58" s="160">
        <f>SUMIFS(作業日報!$C:$C,作業日報!$B:$B,$A58,作業日報!$E:$E,"○",作業日報!$A:$A,参加者名簿!Y$1)+SUMIFS(作業日報!$G:$G,作業日報!$F:$F,$A58,作業日報!$I:$I,"○",作業日報!$A:$A,参加者名簿!Y$1)</f>
        <v>0</v>
      </c>
      <c r="Z58" s="160">
        <f>SUMIFS(作業日報!$C:$C,作業日報!$B:$B,$A58,作業日報!$E:$E,"○",作業日報!$A:$A,参加者名簿!Z$1)+SUMIFS(作業日報!$G:$G,作業日報!$F:$F,$A58,作業日報!$I:$I,"○",作業日報!$A:$A,参加者名簿!Z$1)</f>
        <v>0</v>
      </c>
      <c r="AA58" s="160">
        <f>SUMIFS(作業日報!$C:$C,作業日報!$B:$B,$A58,作業日報!$E:$E,"○",作業日報!$A:$A,参加者名簿!AA$1)+SUMIFS(作業日報!$G:$G,作業日報!$F:$F,$A58,作業日報!$I:$I,"○",作業日報!$A:$A,参加者名簿!AA$1)</f>
        <v>0</v>
      </c>
      <c r="AB58" s="160">
        <f>SUMIFS(作業日報!$C:$C,作業日報!$B:$B,$A58,作業日報!$E:$E,"○",作業日報!$A:$A,参加者名簿!AB$1)+SUMIFS(作業日報!$G:$G,作業日報!$F:$F,$A58,作業日報!$I:$I,"○",作業日報!$A:$A,参加者名簿!AB$1)</f>
        <v>0</v>
      </c>
      <c r="AC58" s="160">
        <f>SUMIFS(作業日報!$C:$C,作業日報!$B:$B,$A58,作業日報!$E:$E,"○",作業日報!$A:$A,参加者名簿!AC$1)+SUMIFS(作業日報!$G:$G,作業日報!$F:$F,$A58,作業日報!$I:$I,"○",作業日報!$A:$A,参加者名簿!AC$1)</f>
        <v>0</v>
      </c>
      <c r="AD58" s="160">
        <f>SUMIFS(作業日報!$C:$C,作業日報!$B:$B,$A58,作業日報!$E:$E,"○",作業日報!$A:$A,参加者名簿!AD$1)+SUMIFS(作業日報!$G:$G,作業日報!$F:$F,$A58,作業日報!$I:$I,"○",作業日報!$A:$A,参加者名簿!AD$1)</f>
        <v>0</v>
      </c>
      <c r="AE58" s="160">
        <f>SUMIFS(作業日報!$C:$C,作業日報!$B:$B,$A58,作業日報!$E:$E,"○",作業日報!$A:$A,参加者名簿!AE$1)+SUMIFS(作業日報!$G:$G,作業日報!$F:$F,$A58,作業日報!$I:$I,"○",作業日報!$A:$A,参加者名簿!AE$1)</f>
        <v>0</v>
      </c>
      <c r="AF58" s="160">
        <f>SUMIFS(作業日報!$C:$C,作業日報!$B:$B,$A58,作業日報!$E:$E,"○",作業日報!$A:$A,参加者名簿!AF$1)+SUMIFS(作業日報!$G:$G,作業日報!$F:$F,$A58,作業日報!$I:$I,"○",作業日報!$A:$A,参加者名簿!AF$1)</f>
        <v>0</v>
      </c>
      <c r="AG58" s="160">
        <f>SUMIFS(作業日報!$C:$C,作業日報!$B:$B,$A58,作業日報!$E:$E,"○",作業日報!$A:$A,参加者名簿!AG$1)+SUMIFS(作業日報!$G:$G,作業日報!$F:$F,$A58,作業日報!$I:$I,"○",作業日報!$A:$A,参加者名簿!AG$1)</f>
        <v>0</v>
      </c>
      <c r="AH58" s="160">
        <f>SUMIFS(作業日報!$C:$C,作業日報!$B:$B,$A58,作業日報!$E:$E,"○",作業日報!$A:$A,参加者名簿!AH$1)+SUMIFS(作業日報!$G:$G,作業日報!$F:$F,$A58,作業日報!$I:$I,"○",作業日報!$A:$A,参加者名簿!AH$1)</f>
        <v>0</v>
      </c>
      <c r="AI58" s="160">
        <f>SUMIFS(作業日報!$C:$C,作業日報!$B:$B,$A58,作業日報!$E:$E,"○",作業日報!$A:$A,参加者名簿!AI$1)+SUMIFS(作業日報!$G:$G,作業日報!$F:$F,$A58,作業日報!$I:$I,"○",作業日報!$A:$A,参加者名簿!AI$1)</f>
        <v>0</v>
      </c>
      <c r="AJ58" s="160">
        <f>SUMIFS(作業日報!$C:$C,作業日報!$B:$B,$A58,作業日報!$E:$E,"○",作業日報!$A:$A,参加者名簿!AJ$1)+SUMIFS(作業日報!$G:$G,作業日報!$F:$F,$A58,作業日報!$I:$I,"○",作業日報!$A:$A,参加者名簿!AJ$1)</f>
        <v>0</v>
      </c>
      <c r="AK58" s="160">
        <f>SUMIFS(作業日報!$C:$C,作業日報!$B:$B,$A58,作業日報!$E:$E,"○",作業日報!$A:$A,参加者名簿!AK$1)+SUMIFS(作業日報!$G:$G,作業日報!$F:$F,$A58,作業日報!$I:$I,"○",作業日報!$A:$A,参加者名簿!AK$1)</f>
        <v>0</v>
      </c>
      <c r="AL58" s="160">
        <f>SUMIFS(作業日報!$C:$C,作業日報!$B:$B,$A58,作業日報!$E:$E,"○",作業日報!$A:$A,参加者名簿!AL$1)+SUMIFS(作業日報!$G:$G,作業日報!$F:$F,$A58,作業日報!$I:$I,"○",作業日報!$A:$A,参加者名簿!AL$1)</f>
        <v>0</v>
      </c>
      <c r="AM58" s="160">
        <f>SUMIFS(作業日報!$C:$C,作業日報!$B:$B,$A58,作業日報!$E:$E,"○",作業日報!$A:$A,参加者名簿!AM$1)+SUMIFS(作業日報!$G:$G,作業日報!$F:$F,$A58,作業日報!$I:$I,"○",作業日報!$A:$A,参加者名簿!AM$1)</f>
        <v>0</v>
      </c>
      <c r="AN58" s="160">
        <f>SUMIFS(作業日報!$C:$C,作業日報!$B:$B,$A58,作業日報!$E:$E,"○",作業日報!$A:$A,参加者名簿!AN$1)+SUMIFS(作業日報!$G:$G,作業日報!$F:$F,$A58,作業日報!$I:$I,"○",作業日報!$A:$A,参加者名簿!AN$1)</f>
        <v>0</v>
      </c>
      <c r="AO58" s="160">
        <f>SUMIFS(作業日報!$C:$C,作業日報!$B:$B,$A58,作業日報!$E:$E,"○",作業日報!$A:$A,参加者名簿!AO$1)+SUMIFS(作業日報!$G:$G,作業日報!$F:$F,$A58,作業日報!$I:$I,"○",作業日報!$A:$A,参加者名簿!AO$1)</f>
        <v>0</v>
      </c>
      <c r="AP58" s="160">
        <f>SUMIFS(作業日報!$C:$C,作業日報!$B:$B,$A58,作業日報!$E:$E,"○",作業日報!$A:$A,参加者名簿!AP$1)+SUMIFS(作業日報!$G:$G,作業日報!$F:$F,$A58,作業日報!$I:$I,"○",作業日報!$A:$A,参加者名簿!AP$1)</f>
        <v>0</v>
      </c>
      <c r="AQ58" s="160">
        <f>SUMIFS(作業日報!$C:$C,作業日報!$B:$B,$A58,作業日報!$E:$E,"○",作業日報!$A:$A,参加者名簿!AQ$1)+SUMIFS(作業日報!$G:$G,作業日報!$F:$F,$A58,作業日報!$I:$I,"○",作業日報!$A:$A,参加者名簿!AQ$1)</f>
        <v>0</v>
      </c>
      <c r="AR58" s="160">
        <f>SUMIFS(作業日報!$C:$C,作業日報!$B:$B,$A58,作業日報!$E:$E,"○",作業日報!$A:$A,参加者名簿!AR$1)+SUMIFS(作業日報!$G:$G,作業日報!$F:$F,$A58,作業日報!$I:$I,"○",作業日報!$A:$A,参加者名簿!AR$1)</f>
        <v>0</v>
      </c>
      <c r="AS58" s="160">
        <f>SUMIFS(作業日報!$C:$C,作業日報!$B:$B,$A58,作業日報!$E:$E,"○",作業日報!$A:$A,参加者名簿!AS$1)+SUMIFS(作業日報!$G:$G,作業日報!$F:$F,$A58,作業日報!$I:$I,"○",作業日報!$A:$A,参加者名簿!AS$1)</f>
        <v>0</v>
      </c>
      <c r="AT58" s="160">
        <f>SUMIFS(作業日報!$C:$C,作業日報!$B:$B,$A58,作業日報!$E:$E,"○",作業日報!$A:$A,参加者名簿!AT$1)+SUMIFS(作業日報!$G:$G,作業日報!$F:$F,$A58,作業日報!$I:$I,"○",作業日報!$A:$A,参加者名簿!AT$1)</f>
        <v>0</v>
      </c>
      <c r="AU58" s="160">
        <f>SUMIFS(作業日報!$C:$C,作業日報!$B:$B,$A58,作業日報!$E:$E,"○",作業日報!$A:$A,参加者名簿!AU$1)+SUMIFS(作業日報!$G:$G,作業日報!$F:$F,$A58,作業日報!$I:$I,"○",作業日報!$A:$A,参加者名簿!AU$1)</f>
        <v>0</v>
      </c>
      <c r="AV58" s="160">
        <f>SUMIFS(作業日報!$C:$C,作業日報!$B:$B,$A58,作業日報!$E:$E,"○",作業日報!$A:$A,参加者名簿!AV$1)+SUMIFS(作業日報!$G:$G,作業日報!$F:$F,$A58,作業日報!$I:$I,"○",作業日報!$A:$A,参加者名簿!AV$1)</f>
        <v>0</v>
      </c>
      <c r="AW58" s="160">
        <f>SUMIFS(作業日報!$C:$C,作業日報!$B:$B,$A58,作業日報!$E:$E,"○",作業日報!$A:$A,参加者名簿!AW$1)+SUMIFS(作業日報!$G:$G,作業日報!$F:$F,$A58,作業日報!$I:$I,"○",作業日報!$A:$A,参加者名簿!AW$1)</f>
        <v>0</v>
      </c>
      <c r="AX58" s="160">
        <f>SUMIFS(作業日報!$C:$C,作業日報!$B:$B,$A58,作業日報!$E:$E,"○",作業日報!$A:$A,参加者名簿!AX$1)+SUMIFS(作業日報!$G:$G,作業日報!$F:$F,$A58,作業日報!$I:$I,"○",作業日報!$A:$A,参加者名簿!AX$1)</f>
        <v>0</v>
      </c>
      <c r="AY58" s="160">
        <f>SUMIFS(作業日報!$C:$C,作業日報!$B:$B,$A58,作業日報!$E:$E,"○",作業日報!$A:$A,参加者名簿!AY$1)+SUMIFS(作業日報!$G:$G,作業日報!$F:$F,$A58,作業日報!$I:$I,"○",作業日報!$A:$A,参加者名簿!AY$1)</f>
        <v>0</v>
      </c>
      <c r="AZ58" s="160">
        <f>SUMIFS(作業日報!$C:$C,作業日報!$B:$B,$A58,作業日報!$E:$E,"○",作業日報!$A:$A,参加者名簿!AZ$1)+SUMIFS(作業日報!$G:$G,作業日報!$F:$F,$A58,作業日報!$I:$I,"○",作業日報!$A:$A,参加者名簿!AZ$1)</f>
        <v>0</v>
      </c>
      <c r="BA58" s="160">
        <f>SUMIFS(作業日報!$C:$C,作業日報!$B:$B,$A58,作業日報!$E:$E,"○",作業日報!$A:$A,参加者名簿!BA$1)+SUMIFS(作業日報!$G:$G,作業日報!$F:$F,$A58,作業日報!$I:$I,"○",作業日報!$A:$A,参加者名簿!BA$1)</f>
        <v>0</v>
      </c>
      <c r="BB58" s="160">
        <f>SUMIFS(作業日報!$C:$C,作業日報!$B:$B,$A58,作業日報!$E:$E,"○",作業日報!$A:$A,参加者名簿!BB$1)+SUMIFS(作業日報!$G:$G,作業日報!$F:$F,$A58,作業日報!$I:$I,"○",作業日報!$A:$A,参加者名簿!BB$1)</f>
        <v>0</v>
      </c>
      <c r="BC58" s="160">
        <f>SUMIFS(作業日報!$C:$C,作業日報!$B:$B,$A58,作業日報!$E:$E,"○",作業日報!$A:$A,参加者名簿!BC$1)+SUMIFS(作業日報!$G:$G,作業日報!$F:$F,$A58,作業日報!$I:$I,"○",作業日報!$A:$A,参加者名簿!BC$1)</f>
        <v>0</v>
      </c>
      <c r="BD58" s="160">
        <f>SUMIFS(作業日報!$C:$C,作業日報!$B:$B,$A58,作業日報!$E:$E,"○",作業日報!$A:$A,参加者名簿!BD$1)+SUMIFS(作業日報!$G:$G,作業日報!$F:$F,$A58,作業日報!$I:$I,"○",作業日報!$A:$A,参加者名簿!BD$1)</f>
        <v>0</v>
      </c>
      <c r="BE58" s="160">
        <f>SUMIFS(作業日報!$C:$C,作業日報!$B:$B,$A58,作業日報!$E:$E,"○",作業日報!$A:$A,参加者名簿!BE$1)+SUMIFS(作業日報!$G:$G,作業日報!$F:$F,$A58,作業日報!$I:$I,"○",作業日報!$A:$A,参加者名簿!BE$1)</f>
        <v>0</v>
      </c>
      <c r="BF58" s="160">
        <f>SUMIFS(作業日報!$C:$C,作業日報!$B:$B,$A58,作業日報!$E:$E,"○",作業日報!$A:$A,参加者名簿!BF$1)+SUMIFS(作業日報!$G:$G,作業日報!$F:$F,$A58,作業日報!$I:$I,"○",作業日報!$A:$A,参加者名簿!BF$1)</f>
        <v>0</v>
      </c>
      <c r="BG58" s="160">
        <f>SUMIFS(作業日報!$C:$C,作業日報!$B:$B,$A58,作業日報!$E:$E,"○",作業日報!$A:$A,参加者名簿!BG$1)+SUMIFS(作業日報!$G:$G,作業日報!$F:$F,$A58,作業日報!$I:$I,"○",作業日報!$A:$A,参加者名簿!BG$1)</f>
        <v>0</v>
      </c>
      <c r="BH58" s="160">
        <f>SUMIFS(作業日報!$C:$C,作業日報!$B:$B,$A58,作業日報!$E:$E,"○",作業日報!$A:$A,参加者名簿!BH$1)+SUMIFS(作業日報!$G:$G,作業日報!$F:$F,$A58,作業日報!$I:$I,"○",作業日報!$A:$A,参加者名簿!BH$1)</f>
        <v>0</v>
      </c>
      <c r="BI58" s="160">
        <f>SUMIFS(作業日報!$C:$C,作業日報!$B:$B,$A58,作業日報!$E:$E,"○",作業日報!$A:$A,参加者名簿!BI$1)+SUMIFS(作業日報!$G:$G,作業日報!$F:$F,$A58,作業日報!$I:$I,"○",作業日報!$A:$A,参加者名簿!BI$1)</f>
        <v>0</v>
      </c>
      <c r="BJ58" s="160">
        <f>SUMIFS(作業日報!$C:$C,作業日報!$B:$B,$A58,作業日報!$E:$E,"○",作業日報!$A:$A,参加者名簿!BJ$1)+SUMIFS(作業日報!$G:$G,作業日報!$F:$F,$A58,作業日報!$I:$I,"○",作業日報!$A:$A,参加者名簿!BJ$1)</f>
        <v>0</v>
      </c>
      <c r="BK58" s="160">
        <f>SUMIFS(作業日報!$C:$C,作業日報!$B:$B,$A58,作業日報!$E:$E,"○",作業日報!$A:$A,参加者名簿!BK$1)+SUMIFS(作業日報!$G:$G,作業日報!$F:$F,$A58,作業日報!$I:$I,"○",作業日報!$A:$A,参加者名簿!BK$1)</f>
        <v>0</v>
      </c>
      <c r="BL58" s="160">
        <f>SUMIFS(作業日報!$C:$C,作業日報!$B:$B,$A58,作業日報!$E:$E,"○",作業日報!$A:$A,参加者名簿!BL$1)+SUMIFS(作業日報!$G:$G,作業日報!$F:$F,$A58,作業日報!$I:$I,"○",作業日報!$A:$A,参加者名簿!BL$1)</f>
        <v>0</v>
      </c>
    </row>
    <row r="59" spans="1:64">
      <c r="A59" s="176"/>
      <c r="B59" s="177"/>
      <c r="C59" s="178"/>
      <c r="D59" s="120">
        <f t="shared" si="0"/>
        <v>0</v>
      </c>
      <c r="E59" s="159">
        <f>SUMIFS(作業日報!$C:$C,作業日報!$B:$B,$A59,作業日報!$E:$E,"○",作業日報!$A:$A,参加者名簿!E$1)+SUMIFS(作業日報!$G:$G,作業日報!$F:$F,$A59,作業日報!$I:$I,"○",作業日報!$A:$A,参加者名簿!E$1)</f>
        <v>0</v>
      </c>
      <c r="F59" s="160">
        <f>SUMIFS(作業日報!$C:$C,作業日報!$B:$B,$A59,作業日報!$E:$E,"○",作業日報!$A:$A,参加者名簿!F$1)+SUMIFS(作業日報!$G:$G,作業日報!$F:$F,$A59,作業日報!$I:$I,"○",作業日報!$A:$A,参加者名簿!F$1)</f>
        <v>0</v>
      </c>
      <c r="G59" s="160">
        <f>SUMIFS(作業日報!$C:$C,作業日報!$B:$B,$A59,作業日報!$E:$E,"○",作業日報!$A:$A,参加者名簿!G$1)+SUMIFS(作業日報!$G:$G,作業日報!$F:$F,$A59,作業日報!$I:$I,"○",作業日報!$A:$A,参加者名簿!G$1)</f>
        <v>0</v>
      </c>
      <c r="H59" s="160">
        <f>SUMIFS(作業日報!$C:$C,作業日報!$B:$B,$A59,作業日報!$E:$E,"○",作業日報!$A:$A,参加者名簿!H$1)+SUMIFS(作業日報!$G:$G,作業日報!$F:$F,$A59,作業日報!$I:$I,"○",作業日報!$A:$A,参加者名簿!H$1)</f>
        <v>0</v>
      </c>
      <c r="I59" s="160">
        <f>SUMIFS(作業日報!$C:$C,作業日報!$B:$B,$A59,作業日報!$E:$E,"○",作業日報!$A:$A,参加者名簿!I$1)+SUMIFS(作業日報!$G:$G,作業日報!$F:$F,$A59,作業日報!$I:$I,"○",作業日報!$A:$A,参加者名簿!I$1)</f>
        <v>0</v>
      </c>
      <c r="J59" s="160">
        <f>SUMIFS(作業日報!$C:$C,作業日報!$B:$B,$A59,作業日報!$E:$E,"○",作業日報!$A:$A,参加者名簿!J$1)+SUMIFS(作業日報!$G:$G,作業日報!$F:$F,$A59,作業日報!$I:$I,"○",作業日報!$A:$A,参加者名簿!J$1)</f>
        <v>0</v>
      </c>
      <c r="K59" s="160">
        <f>SUMIFS(作業日報!$C:$C,作業日報!$B:$B,$A59,作業日報!$E:$E,"○",作業日報!$A:$A,参加者名簿!K$1)+SUMIFS(作業日報!$G:$G,作業日報!$F:$F,$A59,作業日報!$I:$I,"○",作業日報!$A:$A,参加者名簿!K$1)</f>
        <v>0</v>
      </c>
      <c r="L59" s="160">
        <f>SUMIFS(作業日報!$C:$C,作業日報!$B:$B,$A59,作業日報!$E:$E,"○",作業日報!$A:$A,参加者名簿!L$1)+SUMIFS(作業日報!$G:$G,作業日報!$F:$F,$A59,作業日報!$I:$I,"○",作業日報!$A:$A,参加者名簿!L$1)</f>
        <v>0</v>
      </c>
      <c r="M59" s="160">
        <f>SUMIFS(作業日報!$C:$C,作業日報!$B:$B,$A59,作業日報!$E:$E,"○",作業日報!$A:$A,参加者名簿!M$1)+SUMIFS(作業日報!$G:$G,作業日報!$F:$F,$A59,作業日報!$I:$I,"○",作業日報!$A:$A,参加者名簿!M$1)</f>
        <v>0</v>
      </c>
      <c r="N59" s="160">
        <f>SUMIFS(作業日報!$C:$C,作業日報!$B:$B,$A59,作業日報!$E:$E,"○",作業日報!$A:$A,参加者名簿!N$1)+SUMIFS(作業日報!$G:$G,作業日報!$F:$F,$A59,作業日報!$I:$I,"○",作業日報!$A:$A,参加者名簿!N$1)</f>
        <v>0</v>
      </c>
      <c r="O59" s="160">
        <f>SUMIFS(作業日報!$C:$C,作業日報!$B:$B,$A59,作業日報!$E:$E,"○",作業日報!$A:$A,参加者名簿!O$1)+SUMIFS(作業日報!$G:$G,作業日報!$F:$F,$A59,作業日報!$I:$I,"○",作業日報!$A:$A,参加者名簿!O$1)</f>
        <v>0</v>
      </c>
      <c r="P59" s="160">
        <f>SUMIFS(作業日報!$C:$C,作業日報!$B:$B,$A59,作業日報!$E:$E,"○",作業日報!$A:$A,参加者名簿!P$1)+SUMIFS(作業日報!$G:$G,作業日報!$F:$F,$A59,作業日報!$I:$I,"○",作業日報!$A:$A,参加者名簿!P$1)</f>
        <v>0</v>
      </c>
      <c r="Q59" s="160">
        <f>SUMIFS(作業日報!$C:$C,作業日報!$B:$B,$A59,作業日報!$E:$E,"○",作業日報!$A:$A,参加者名簿!Q$1)+SUMIFS(作業日報!$G:$G,作業日報!$F:$F,$A59,作業日報!$I:$I,"○",作業日報!$A:$A,参加者名簿!Q$1)</f>
        <v>0</v>
      </c>
      <c r="R59" s="160">
        <f>SUMIFS(作業日報!$C:$C,作業日報!$B:$B,$A59,作業日報!$E:$E,"○",作業日報!$A:$A,参加者名簿!R$1)+SUMIFS(作業日報!$G:$G,作業日報!$F:$F,$A59,作業日報!$I:$I,"○",作業日報!$A:$A,参加者名簿!R$1)</f>
        <v>0</v>
      </c>
      <c r="S59" s="160">
        <f>SUMIFS(作業日報!$C:$C,作業日報!$B:$B,$A59,作業日報!$E:$E,"○",作業日報!$A:$A,参加者名簿!S$1)+SUMIFS(作業日報!$G:$G,作業日報!$F:$F,$A59,作業日報!$I:$I,"○",作業日報!$A:$A,参加者名簿!S$1)</f>
        <v>0</v>
      </c>
      <c r="T59" s="160">
        <f>SUMIFS(作業日報!$C:$C,作業日報!$B:$B,$A59,作業日報!$E:$E,"○",作業日報!$A:$A,参加者名簿!T$1)+SUMIFS(作業日報!$G:$G,作業日報!$F:$F,$A59,作業日報!$I:$I,"○",作業日報!$A:$A,参加者名簿!T$1)</f>
        <v>0</v>
      </c>
      <c r="U59" s="160">
        <f>SUMIFS(作業日報!$C:$C,作業日報!$B:$B,$A59,作業日報!$E:$E,"○",作業日報!$A:$A,参加者名簿!U$1)+SUMIFS(作業日報!$G:$G,作業日報!$F:$F,$A59,作業日報!$I:$I,"○",作業日報!$A:$A,参加者名簿!U$1)</f>
        <v>0</v>
      </c>
      <c r="V59" s="160">
        <f>SUMIFS(作業日報!$C:$C,作業日報!$B:$B,$A59,作業日報!$E:$E,"○",作業日報!$A:$A,参加者名簿!V$1)+SUMIFS(作業日報!$G:$G,作業日報!$F:$F,$A59,作業日報!$I:$I,"○",作業日報!$A:$A,参加者名簿!V$1)</f>
        <v>0</v>
      </c>
      <c r="W59" s="160">
        <f>SUMIFS(作業日報!$C:$C,作業日報!$B:$B,$A59,作業日報!$E:$E,"○",作業日報!$A:$A,参加者名簿!W$1)+SUMIFS(作業日報!$G:$G,作業日報!$F:$F,$A59,作業日報!$I:$I,"○",作業日報!$A:$A,参加者名簿!W$1)</f>
        <v>0</v>
      </c>
      <c r="X59" s="160">
        <f>SUMIFS(作業日報!$C:$C,作業日報!$B:$B,$A59,作業日報!$E:$E,"○",作業日報!$A:$A,参加者名簿!X$1)+SUMIFS(作業日報!$G:$G,作業日報!$F:$F,$A59,作業日報!$I:$I,"○",作業日報!$A:$A,参加者名簿!X$1)</f>
        <v>0</v>
      </c>
      <c r="Y59" s="160">
        <f>SUMIFS(作業日報!$C:$C,作業日報!$B:$B,$A59,作業日報!$E:$E,"○",作業日報!$A:$A,参加者名簿!Y$1)+SUMIFS(作業日報!$G:$G,作業日報!$F:$F,$A59,作業日報!$I:$I,"○",作業日報!$A:$A,参加者名簿!Y$1)</f>
        <v>0</v>
      </c>
      <c r="Z59" s="160">
        <f>SUMIFS(作業日報!$C:$C,作業日報!$B:$B,$A59,作業日報!$E:$E,"○",作業日報!$A:$A,参加者名簿!Z$1)+SUMIFS(作業日報!$G:$G,作業日報!$F:$F,$A59,作業日報!$I:$I,"○",作業日報!$A:$A,参加者名簿!Z$1)</f>
        <v>0</v>
      </c>
      <c r="AA59" s="160">
        <f>SUMIFS(作業日報!$C:$C,作業日報!$B:$B,$A59,作業日報!$E:$E,"○",作業日報!$A:$A,参加者名簿!AA$1)+SUMIFS(作業日報!$G:$G,作業日報!$F:$F,$A59,作業日報!$I:$I,"○",作業日報!$A:$A,参加者名簿!AA$1)</f>
        <v>0</v>
      </c>
      <c r="AB59" s="160">
        <f>SUMIFS(作業日報!$C:$C,作業日報!$B:$B,$A59,作業日報!$E:$E,"○",作業日報!$A:$A,参加者名簿!AB$1)+SUMIFS(作業日報!$G:$G,作業日報!$F:$F,$A59,作業日報!$I:$I,"○",作業日報!$A:$A,参加者名簿!AB$1)</f>
        <v>0</v>
      </c>
      <c r="AC59" s="160">
        <f>SUMIFS(作業日報!$C:$C,作業日報!$B:$B,$A59,作業日報!$E:$E,"○",作業日報!$A:$A,参加者名簿!AC$1)+SUMIFS(作業日報!$G:$G,作業日報!$F:$F,$A59,作業日報!$I:$I,"○",作業日報!$A:$A,参加者名簿!AC$1)</f>
        <v>0</v>
      </c>
      <c r="AD59" s="160">
        <f>SUMIFS(作業日報!$C:$C,作業日報!$B:$B,$A59,作業日報!$E:$E,"○",作業日報!$A:$A,参加者名簿!AD$1)+SUMIFS(作業日報!$G:$G,作業日報!$F:$F,$A59,作業日報!$I:$I,"○",作業日報!$A:$A,参加者名簿!AD$1)</f>
        <v>0</v>
      </c>
      <c r="AE59" s="160">
        <f>SUMIFS(作業日報!$C:$C,作業日報!$B:$B,$A59,作業日報!$E:$E,"○",作業日報!$A:$A,参加者名簿!AE$1)+SUMIFS(作業日報!$G:$G,作業日報!$F:$F,$A59,作業日報!$I:$I,"○",作業日報!$A:$A,参加者名簿!AE$1)</f>
        <v>0</v>
      </c>
      <c r="AF59" s="160">
        <f>SUMIFS(作業日報!$C:$C,作業日報!$B:$B,$A59,作業日報!$E:$E,"○",作業日報!$A:$A,参加者名簿!AF$1)+SUMIFS(作業日報!$G:$G,作業日報!$F:$F,$A59,作業日報!$I:$I,"○",作業日報!$A:$A,参加者名簿!AF$1)</f>
        <v>0</v>
      </c>
      <c r="AG59" s="160">
        <f>SUMIFS(作業日報!$C:$C,作業日報!$B:$B,$A59,作業日報!$E:$E,"○",作業日報!$A:$A,参加者名簿!AG$1)+SUMIFS(作業日報!$G:$G,作業日報!$F:$F,$A59,作業日報!$I:$I,"○",作業日報!$A:$A,参加者名簿!AG$1)</f>
        <v>0</v>
      </c>
      <c r="AH59" s="160">
        <f>SUMIFS(作業日報!$C:$C,作業日報!$B:$B,$A59,作業日報!$E:$E,"○",作業日報!$A:$A,参加者名簿!AH$1)+SUMIFS(作業日報!$G:$G,作業日報!$F:$F,$A59,作業日報!$I:$I,"○",作業日報!$A:$A,参加者名簿!AH$1)</f>
        <v>0</v>
      </c>
      <c r="AI59" s="160">
        <f>SUMIFS(作業日報!$C:$C,作業日報!$B:$B,$A59,作業日報!$E:$E,"○",作業日報!$A:$A,参加者名簿!AI$1)+SUMIFS(作業日報!$G:$G,作業日報!$F:$F,$A59,作業日報!$I:$I,"○",作業日報!$A:$A,参加者名簿!AI$1)</f>
        <v>0</v>
      </c>
      <c r="AJ59" s="160">
        <f>SUMIFS(作業日報!$C:$C,作業日報!$B:$B,$A59,作業日報!$E:$E,"○",作業日報!$A:$A,参加者名簿!AJ$1)+SUMIFS(作業日報!$G:$G,作業日報!$F:$F,$A59,作業日報!$I:$I,"○",作業日報!$A:$A,参加者名簿!AJ$1)</f>
        <v>0</v>
      </c>
      <c r="AK59" s="160">
        <f>SUMIFS(作業日報!$C:$C,作業日報!$B:$B,$A59,作業日報!$E:$E,"○",作業日報!$A:$A,参加者名簿!AK$1)+SUMIFS(作業日報!$G:$G,作業日報!$F:$F,$A59,作業日報!$I:$I,"○",作業日報!$A:$A,参加者名簿!AK$1)</f>
        <v>0</v>
      </c>
      <c r="AL59" s="160">
        <f>SUMIFS(作業日報!$C:$C,作業日報!$B:$B,$A59,作業日報!$E:$E,"○",作業日報!$A:$A,参加者名簿!AL$1)+SUMIFS(作業日報!$G:$G,作業日報!$F:$F,$A59,作業日報!$I:$I,"○",作業日報!$A:$A,参加者名簿!AL$1)</f>
        <v>0</v>
      </c>
      <c r="AM59" s="160">
        <f>SUMIFS(作業日報!$C:$C,作業日報!$B:$B,$A59,作業日報!$E:$E,"○",作業日報!$A:$A,参加者名簿!AM$1)+SUMIFS(作業日報!$G:$G,作業日報!$F:$F,$A59,作業日報!$I:$I,"○",作業日報!$A:$A,参加者名簿!AM$1)</f>
        <v>0</v>
      </c>
      <c r="AN59" s="160">
        <f>SUMIFS(作業日報!$C:$C,作業日報!$B:$B,$A59,作業日報!$E:$E,"○",作業日報!$A:$A,参加者名簿!AN$1)+SUMIFS(作業日報!$G:$G,作業日報!$F:$F,$A59,作業日報!$I:$I,"○",作業日報!$A:$A,参加者名簿!AN$1)</f>
        <v>0</v>
      </c>
      <c r="AO59" s="160">
        <f>SUMIFS(作業日報!$C:$C,作業日報!$B:$B,$A59,作業日報!$E:$E,"○",作業日報!$A:$A,参加者名簿!AO$1)+SUMIFS(作業日報!$G:$G,作業日報!$F:$F,$A59,作業日報!$I:$I,"○",作業日報!$A:$A,参加者名簿!AO$1)</f>
        <v>0</v>
      </c>
      <c r="AP59" s="160">
        <f>SUMIFS(作業日報!$C:$C,作業日報!$B:$B,$A59,作業日報!$E:$E,"○",作業日報!$A:$A,参加者名簿!AP$1)+SUMIFS(作業日報!$G:$G,作業日報!$F:$F,$A59,作業日報!$I:$I,"○",作業日報!$A:$A,参加者名簿!AP$1)</f>
        <v>0</v>
      </c>
      <c r="AQ59" s="160">
        <f>SUMIFS(作業日報!$C:$C,作業日報!$B:$B,$A59,作業日報!$E:$E,"○",作業日報!$A:$A,参加者名簿!AQ$1)+SUMIFS(作業日報!$G:$G,作業日報!$F:$F,$A59,作業日報!$I:$I,"○",作業日報!$A:$A,参加者名簿!AQ$1)</f>
        <v>0</v>
      </c>
      <c r="AR59" s="160">
        <f>SUMIFS(作業日報!$C:$C,作業日報!$B:$B,$A59,作業日報!$E:$E,"○",作業日報!$A:$A,参加者名簿!AR$1)+SUMIFS(作業日報!$G:$G,作業日報!$F:$F,$A59,作業日報!$I:$I,"○",作業日報!$A:$A,参加者名簿!AR$1)</f>
        <v>0</v>
      </c>
      <c r="AS59" s="160">
        <f>SUMIFS(作業日報!$C:$C,作業日報!$B:$B,$A59,作業日報!$E:$E,"○",作業日報!$A:$A,参加者名簿!AS$1)+SUMIFS(作業日報!$G:$G,作業日報!$F:$F,$A59,作業日報!$I:$I,"○",作業日報!$A:$A,参加者名簿!AS$1)</f>
        <v>0</v>
      </c>
      <c r="AT59" s="160">
        <f>SUMIFS(作業日報!$C:$C,作業日報!$B:$B,$A59,作業日報!$E:$E,"○",作業日報!$A:$A,参加者名簿!AT$1)+SUMIFS(作業日報!$G:$G,作業日報!$F:$F,$A59,作業日報!$I:$I,"○",作業日報!$A:$A,参加者名簿!AT$1)</f>
        <v>0</v>
      </c>
      <c r="AU59" s="160">
        <f>SUMIFS(作業日報!$C:$C,作業日報!$B:$B,$A59,作業日報!$E:$E,"○",作業日報!$A:$A,参加者名簿!AU$1)+SUMIFS(作業日報!$G:$G,作業日報!$F:$F,$A59,作業日報!$I:$I,"○",作業日報!$A:$A,参加者名簿!AU$1)</f>
        <v>0</v>
      </c>
      <c r="AV59" s="160">
        <f>SUMIFS(作業日報!$C:$C,作業日報!$B:$B,$A59,作業日報!$E:$E,"○",作業日報!$A:$A,参加者名簿!AV$1)+SUMIFS(作業日報!$G:$G,作業日報!$F:$F,$A59,作業日報!$I:$I,"○",作業日報!$A:$A,参加者名簿!AV$1)</f>
        <v>0</v>
      </c>
      <c r="AW59" s="160">
        <f>SUMIFS(作業日報!$C:$C,作業日報!$B:$B,$A59,作業日報!$E:$E,"○",作業日報!$A:$A,参加者名簿!AW$1)+SUMIFS(作業日報!$G:$G,作業日報!$F:$F,$A59,作業日報!$I:$I,"○",作業日報!$A:$A,参加者名簿!AW$1)</f>
        <v>0</v>
      </c>
      <c r="AX59" s="160">
        <f>SUMIFS(作業日報!$C:$C,作業日報!$B:$B,$A59,作業日報!$E:$E,"○",作業日報!$A:$A,参加者名簿!AX$1)+SUMIFS(作業日報!$G:$G,作業日報!$F:$F,$A59,作業日報!$I:$I,"○",作業日報!$A:$A,参加者名簿!AX$1)</f>
        <v>0</v>
      </c>
      <c r="AY59" s="160">
        <f>SUMIFS(作業日報!$C:$C,作業日報!$B:$B,$A59,作業日報!$E:$E,"○",作業日報!$A:$A,参加者名簿!AY$1)+SUMIFS(作業日報!$G:$G,作業日報!$F:$F,$A59,作業日報!$I:$I,"○",作業日報!$A:$A,参加者名簿!AY$1)</f>
        <v>0</v>
      </c>
      <c r="AZ59" s="160">
        <f>SUMIFS(作業日報!$C:$C,作業日報!$B:$B,$A59,作業日報!$E:$E,"○",作業日報!$A:$A,参加者名簿!AZ$1)+SUMIFS(作業日報!$G:$G,作業日報!$F:$F,$A59,作業日報!$I:$I,"○",作業日報!$A:$A,参加者名簿!AZ$1)</f>
        <v>0</v>
      </c>
      <c r="BA59" s="160">
        <f>SUMIFS(作業日報!$C:$C,作業日報!$B:$B,$A59,作業日報!$E:$E,"○",作業日報!$A:$A,参加者名簿!BA$1)+SUMIFS(作業日報!$G:$G,作業日報!$F:$F,$A59,作業日報!$I:$I,"○",作業日報!$A:$A,参加者名簿!BA$1)</f>
        <v>0</v>
      </c>
      <c r="BB59" s="160">
        <f>SUMIFS(作業日報!$C:$C,作業日報!$B:$B,$A59,作業日報!$E:$E,"○",作業日報!$A:$A,参加者名簿!BB$1)+SUMIFS(作業日報!$G:$G,作業日報!$F:$F,$A59,作業日報!$I:$I,"○",作業日報!$A:$A,参加者名簿!BB$1)</f>
        <v>0</v>
      </c>
      <c r="BC59" s="160">
        <f>SUMIFS(作業日報!$C:$C,作業日報!$B:$B,$A59,作業日報!$E:$E,"○",作業日報!$A:$A,参加者名簿!BC$1)+SUMIFS(作業日報!$G:$G,作業日報!$F:$F,$A59,作業日報!$I:$I,"○",作業日報!$A:$A,参加者名簿!BC$1)</f>
        <v>0</v>
      </c>
      <c r="BD59" s="160">
        <f>SUMIFS(作業日報!$C:$C,作業日報!$B:$B,$A59,作業日報!$E:$E,"○",作業日報!$A:$A,参加者名簿!BD$1)+SUMIFS(作業日報!$G:$G,作業日報!$F:$F,$A59,作業日報!$I:$I,"○",作業日報!$A:$A,参加者名簿!BD$1)</f>
        <v>0</v>
      </c>
      <c r="BE59" s="160">
        <f>SUMIFS(作業日報!$C:$C,作業日報!$B:$B,$A59,作業日報!$E:$E,"○",作業日報!$A:$A,参加者名簿!BE$1)+SUMIFS(作業日報!$G:$G,作業日報!$F:$F,$A59,作業日報!$I:$I,"○",作業日報!$A:$A,参加者名簿!BE$1)</f>
        <v>0</v>
      </c>
      <c r="BF59" s="160">
        <f>SUMIFS(作業日報!$C:$C,作業日報!$B:$B,$A59,作業日報!$E:$E,"○",作業日報!$A:$A,参加者名簿!BF$1)+SUMIFS(作業日報!$G:$G,作業日報!$F:$F,$A59,作業日報!$I:$I,"○",作業日報!$A:$A,参加者名簿!BF$1)</f>
        <v>0</v>
      </c>
      <c r="BG59" s="160">
        <f>SUMIFS(作業日報!$C:$C,作業日報!$B:$B,$A59,作業日報!$E:$E,"○",作業日報!$A:$A,参加者名簿!BG$1)+SUMIFS(作業日報!$G:$G,作業日報!$F:$F,$A59,作業日報!$I:$I,"○",作業日報!$A:$A,参加者名簿!BG$1)</f>
        <v>0</v>
      </c>
      <c r="BH59" s="160">
        <f>SUMIFS(作業日報!$C:$C,作業日報!$B:$B,$A59,作業日報!$E:$E,"○",作業日報!$A:$A,参加者名簿!BH$1)+SUMIFS(作業日報!$G:$G,作業日報!$F:$F,$A59,作業日報!$I:$I,"○",作業日報!$A:$A,参加者名簿!BH$1)</f>
        <v>0</v>
      </c>
      <c r="BI59" s="160">
        <f>SUMIFS(作業日報!$C:$C,作業日報!$B:$B,$A59,作業日報!$E:$E,"○",作業日報!$A:$A,参加者名簿!BI$1)+SUMIFS(作業日報!$G:$G,作業日報!$F:$F,$A59,作業日報!$I:$I,"○",作業日報!$A:$A,参加者名簿!BI$1)</f>
        <v>0</v>
      </c>
      <c r="BJ59" s="160">
        <f>SUMIFS(作業日報!$C:$C,作業日報!$B:$B,$A59,作業日報!$E:$E,"○",作業日報!$A:$A,参加者名簿!BJ$1)+SUMIFS(作業日報!$G:$G,作業日報!$F:$F,$A59,作業日報!$I:$I,"○",作業日報!$A:$A,参加者名簿!BJ$1)</f>
        <v>0</v>
      </c>
      <c r="BK59" s="160">
        <f>SUMIFS(作業日報!$C:$C,作業日報!$B:$B,$A59,作業日報!$E:$E,"○",作業日報!$A:$A,参加者名簿!BK$1)+SUMIFS(作業日報!$G:$G,作業日報!$F:$F,$A59,作業日報!$I:$I,"○",作業日報!$A:$A,参加者名簿!BK$1)</f>
        <v>0</v>
      </c>
      <c r="BL59" s="160">
        <f>SUMIFS(作業日報!$C:$C,作業日報!$B:$B,$A59,作業日報!$E:$E,"○",作業日報!$A:$A,参加者名簿!BL$1)+SUMIFS(作業日報!$G:$G,作業日報!$F:$F,$A59,作業日報!$I:$I,"○",作業日報!$A:$A,参加者名簿!BL$1)</f>
        <v>0</v>
      </c>
    </row>
    <row r="60" spans="1:64">
      <c r="A60" s="176"/>
      <c r="B60" s="177"/>
      <c r="C60" s="178"/>
      <c r="D60" s="120">
        <f t="shared" si="0"/>
        <v>0</v>
      </c>
      <c r="E60" s="159">
        <f>SUMIFS(作業日報!$C:$C,作業日報!$B:$B,$A60,作業日報!$E:$E,"○",作業日報!$A:$A,参加者名簿!E$1)+SUMIFS(作業日報!$G:$G,作業日報!$F:$F,$A60,作業日報!$I:$I,"○",作業日報!$A:$A,参加者名簿!E$1)</f>
        <v>0</v>
      </c>
      <c r="F60" s="160">
        <f>SUMIFS(作業日報!$C:$C,作業日報!$B:$B,$A60,作業日報!$E:$E,"○",作業日報!$A:$A,参加者名簿!F$1)+SUMIFS(作業日報!$G:$G,作業日報!$F:$F,$A60,作業日報!$I:$I,"○",作業日報!$A:$A,参加者名簿!F$1)</f>
        <v>0</v>
      </c>
      <c r="G60" s="160">
        <f>SUMIFS(作業日報!$C:$C,作業日報!$B:$B,$A60,作業日報!$E:$E,"○",作業日報!$A:$A,参加者名簿!G$1)+SUMIFS(作業日報!$G:$G,作業日報!$F:$F,$A60,作業日報!$I:$I,"○",作業日報!$A:$A,参加者名簿!G$1)</f>
        <v>0</v>
      </c>
      <c r="H60" s="160">
        <f>SUMIFS(作業日報!$C:$C,作業日報!$B:$B,$A60,作業日報!$E:$E,"○",作業日報!$A:$A,参加者名簿!H$1)+SUMIFS(作業日報!$G:$G,作業日報!$F:$F,$A60,作業日報!$I:$I,"○",作業日報!$A:$A,参加者名簿!H$1)</f>
        <v>0</v>
      </c>
      <c r="I60" s="160">
        <f>SUMIFS(作業日報!$C:$C,作業日報!$B:$B,$A60,作業日報!$E:$E,"○",作業日報!$A:$A,参加者名簿!I$1)+SUMIFS(作業日報!$G:$G,作業日報!$F:$F,$A60,作業日報!$I:$I,"○",作業日報!$A:$A,参加者名簿!I$1)</f>
        <v>0</v>
      </c>
      <c r="J60" s="160">
        <f>SUMIFS(作業日報!$C:$C,作業日報!$B:$B,$A60,作業日報!$E:$E,"○",作業日報!$A:$A,参加者名簿!J$1)+SUMIFS(作業日報!$G:$G,作業日報!$F:$F,$A60,作業日報!$I:$I,"○",作業日報!$A:$A,参加者名簿!J$1)</f>
        <v>0</v>
      </c>
      <c r="K60" s="160">
        <f>SUMIFS(作業日報!$C:$C,作業日報!$B:$B,$A60,作業日報!$E:$E,"○",作業日報!$A:$A,参加者名簿!K$1)+SUMIFS(作業日報!$G:$G,作業日報!$F:$F,$A60,作業日報!$I:$I,"○",作業日報!$A:$A,参加者名簿!K$1)</f>
        <v>0</v>
      </c>
      <c r="L60" s="160">
        <f>SUMIFS(作業日報!$C:$C,作業日報!$B:$B,$A60,作業日報!$E:$E,"○",作業日報!$A:$A,参加者名簿!L$1)+SUMIFS(作業日報!$G:$G,作業日報!$F:$F,$A60,作業日報!$I:$I,"○",作業日報!$A:$A,参加者名簿!L$1)</f>
        <v>0</v>
      </c>
      <c r="M60" s="160">
        <f>SUMIFS(作業日報!$C:$C,作業日報!$B:$B,$A60,作業日報!$E:$E,"○",作業日報!$A:$A,参加者名簿!M$1)+SUMIFS(作業日報!$G:$G,作業日報!$F:$F,$A60,作業日報!$I:$I,"○",作業日報!$A:$A,参加者名簿!M$1)</f>
        <v>0</v>
      </c>
      <c r="N60" s="160">
        <f>SUMIFS(作業日報!$C:$C,作業日報!$B:$B,$A60,作業日報!$E:$E,"○",作業日報!$A:$A,参加者名簿!N$1)+SUMIFS(作業日報!$G:$G,作業日報!$F:$F,$A60,作業日報!$I:$I,"○",作業日報!$A:$A,参加者名簿!N$1)</f>
        <v>0</v>
      </c>
      <c r="O60" s="160">
        <f>SUMIFS(作業日報!$C:$C,作業日報!$B:$B,$A60,作業日報!$E:$E,"○",作業日報!$A:$A,参加者名簿!O$1)+SUMIFS(作業日報!$G:$G,作業日報!$F:$F,$A60,作業日報!$I:$I,"○",作業日報!$A:$A,参加者名簿!O$1)</f>
        <v>0</v>
      </c>
      <c r="P60" s="160">
        <f>SUMIFS(作業日報!$C:$C,作業日報!$B:$B,$A60,作業日報!$E:$E,"○",作業日報!$A:$A,参加者名簿!P$1)+SUMIFS(作業日報!$G:$G,作業日報!$F:$F,$A60,作業日報!$I:$I,"○",作業日報!$A:$A,参加者名簿!P$1)</f>
        <v>0</v>
      </c>
      <c r="Q60" s="160">
        <f>SUMIFS(作業日報!$C:$C,作業日報!$B:$B,$A60,作業日報!$E:$E,"○",作業日報!$A:$A,参加者名簿!Q$1)+SUMIFS(作業日報!$G:$G,作業日報!$F:$F,$A60,作業日報!$I:$I,"○",作業日報!$A:$A,参加者名簿!Q$1)</f>
        <v>0</v>
      </c>
      <c r="R60" s="160">
        <f>SUMIFS(作業日報!$C:$C,作業日報!$B:$B,$A60,作業日報!$E:$E,"○",作業日報!$A:$A,参加者名簿!R$1)+SUMIFS(作業日報!$G:$G,作業日報!$F:$F,$A60,作業日報!$I:$I,"○",作業日報!$A:$A,参加者名簿!R$1)</f>
        <v>0</v>
      </c>
      <c r="S60" s="160">
        <f>SUMIFS(作業日報!$C:$C,作業日報!$B:$B,$A60,作業日報!$E:$E,"○",作業日報!$A:$A,参加者名簿!S$1)+SUMIFS(作業日報!$G:$G,作業日報!$F:$F,$A60,作業日報!$I:$I,"○",作業日報!$A:$A,参加者名簿!S$1)</f>
        <v>0</v>
      </c>
      <c r="T60" s="160">
        <f>SUMIFS(作業日報!$C:$C,作業日報!$B:$B,$A60,作業日報!$E:$E,"○",作業日報!$A:$A,参加者名簿!T$1)+SUMIFS(作業日報!$G:$G,作業日報!$F:$F,$A60,作業日報!$I:$I,"○",作業日報!$A:$A,参加者名簿!T$1)</f>
        <v>0</v>
      </c>
      <c r="U60" s="160">
        <f>SUMIFS(作業日報!$C:$C,作業日報!$B:$B,$A60,作業日報!$E:$E,"○",作業日報!$A:$A,参加者名簿!U$1)+SUMIFS(作業日報!$G:$G,作業日報!$F:$F,$A60,作業日報!$I:$I,"○",作業日報!$A:$A,参加者名簿!U$1)</f>
        <v>0</v>
      </c>
      <c r="V60" s="160">
        <f>SUMIFS(作業日報!$C:$C,作業日報!$B:$B,$A60,作業日報!$E:$E,"○",作業日報!$A:$A,参加者名簿!V$1)+SUMIFS(作業日報!$G:$G,作業日報!$F:$F,$A60,作業日報!$I:$I,"○",作業日報!$A:$A,参加者名簿!V$1)</f>
        <v>0</v>
      </c>
      <c r="W60" s="160">
        <f>SUMIFS(作業日報!$C:$C,作業日報!$B:$B,$A60,作業日報!$E:$E,"○",作業日報!$A:$A,参加者名簿!W$1)+SUMIFS(作業日報!$G:$G,作業日報!$F:$F,$A60,作業日報!$I:$I,"○",作業日報!$A:$A,参加者名簿!W$1)</f>
        <v>0</v>
      </c>
      <c r="X60" s="160">
        <f>SUMIFS(作業日報!$C:$C,作業日報!$B:$B,$A60,作業日報!$E:$E,"○",作業日報!$A:$A,参加者名簿!X$1)+SUMIFS(作業日報!$G:$G,作業日報!$F:$F,$A60,作業日報!$I:$I,"○",作業日報!$A:$A,参加者名簿!X$1)</f>
        <v>0</v>
      </c>
      <c r="Y60" s="160">
        <f>SUMIFS(作業日報!$C:$C,作業日報!$B:$B,$A60,作業日報!$E:$E,"○",作業日報!$A:$A,参加者名簿!Y$1)+SUMIFS(作業日報!$G:$G,作業日報!$F:$F,$A60,作業日報!$I:$I,"○",作業日報!$A:$A,参加者名簿!Y$1)</f>
        <v>0</v>
      </c>
      <c r="Z60" s="160">
        <f>SUMIFS(作業日報!$C:$C,作業日報!$B:$B,$A60,作業日報!$E:$E,"○",作業日報!$A:$A,参加者名簿!Z$1)+SUMIFS(作業日報!$G:$G,作業日報!$F:$F,$A60,作業日報!$I:$I,"○",作業日報!$A:$A,参加者名簿!Z$1)</f>
        <v>0</v>
      </c>
      <c r="AA60" s="160">
        <f>SUMIFS(作業日報!$C:$C,作業日報!$B:$B,$A60,作業日報!$E:$E,"○",作業日報!$A:$A,参加者名簿!AA$1)+SUMIFS(作業日報!$G:$G,作業日報!$F:$F,$A60,作業日報!$I:$I,"○",作業日報!$A:$A,参加者名簿!AA$1)</f>
        <v>0</v>
      </c>
      <c r="AB60" s="160">
        <f>SUMIFS(作業日報!$C:$C,作業日報!$B:$B,$A60,作業日報!$E:$E,"○",作業日報!$A:$A,参加者名簿!AB$1)+SUMIFS(作業日報!$G:$G,作業日報!$F:$F,$A60,作業日報!$I:$I,"○",作業日報!$A:$A,参加者名簿!AB$1)</f>
        <v>0</v>
      </c>
      <c r="AC60" s="160">
        <f>SUMIFS(作業日報!$C:$C,作業日報!$B:$B,$A60,作業日報!$E:$E,"○",作業日報!$A:$A,参加者名簿!AC$1)+SUMIFS(作業日報!$G:$G,作業日報!$F:$F,$A60,作業日報!$I:$I,"○",作業日報!$A:$A,参加者名簿!AC$1)</f>
        <v>0</v>
      </c>
      <c r="AD60" s="160">
        <f>SUMIFS(作業日報!$C:$C,作業日報!$B:$B,$A60,作業日報!$E:$E,"○",作業日報!$A:$A,参加者名簿!AD$1)+SUMIFS(作業日報!$G:$G,作業日報!$F:$F,$A60,作業日報!$I:$I,"○",作業日報!$A:$A,参加者名簿!AD$1)</f>
        <v>0</v>
      </c>
      <c r="AE60" s="160">
        <f>SUMIFS(作業日報!$C:$C,作業日報!$B:$B,$A60,作業日報!$E:$E,"○",作業日報!$A:$A,参加者名簿!AE$1)+SUMIFS(作業日報!$G:$G,作業日報!$F:$F,$A60,作業日報!$I:$I,"○",作業日報!$A:$A,参加者名簿!AE$1)</f>
        <v>0</v>
      </c>
      <c r="AF60" s="160">
        <f>SUMIFS(作業日報!$C:$C,作業日報!$B:$B,$A60,作業日報!$E:$E,"○",作業日報!$A:$A,参加者名簿!AF$1)+SUMIFS(作業日報!$G:$G,作業日報!$F:$F,$A60,作業日報!$I:$I,"○",作業日報!$A:$A,参加者名簿!AF$1)</f>
        <v>0</v>
      </c>
      <c r="AG60" s="160">
        <f>SUMIFS(作業日報!$C:$C,作業日報!$B:$B,$A60,作業日報!$E:$E,"○",作業日報!$A:$A,参加者名簿!AG$1)+SUMIFS(作業日報!$G:$G,作業日報!$F:$F,$A60,作業日報!$I:$I,"○",作業日報!$A:$A,参加者名簿!AG$1)</f>
        <v>0</v>
      </c>
      <c r="AH60" s="160">
        <f>SUMIFS(作業日報!$C:$C,作業日報!$B:$B,$A60,作業日報!$E:$E,"○",作業日報!$A:$A,参加者名簿!AH$1)+SUMIFS(作業日報!$G:$G,作業日報!$F:$F,$A60,作業日報!$I:$I,"○",作業日報!$A:$A,参加者名簿!AH$1)</f>
        <v>0</v>
      </c>
      <c r="AI60" s="160">
        <f>SUMIFS(作業日報!$C:$C,作業日報!$B:$B,$A60,作業日報!$E:$E,"○",作業日報!$A:$A,参加者名簿!AI$1)+SUMIFS(作業日報!$G:$G,作業日報!$F:$F,$A60,作業日報!$I:$I,"○",作業日報!$A:$A,参加者名簿!AI$1)</f>
        <v>0</v>
      </c>
      <c r="AJ60" s="160">
        <f>SUMIFS(作業日報!$C:$C,作業日報!$B:$B,$A60,作業日報!$E:$E,"○",作業日報!$A:$A,参加者名簿!AJ$1)+SUMIFS(作業日報!$G:$G,作業日報!$F:$F,$A60,作業日報!$I:$I,"○",作業日報!$A:$A,参加者名簿!AJ$1)</f>
        <v>0</v>
      </c>
      <c r="AK60" s="160">
        <f>SUMIFS(作業日報!$C:$C,作業日報!$B:$B,$A60,作業日報!$E:$E,"○",作業日報!$A:$A,参加者名簿!AK$1)+SUMIFS(作業日報!$G:$G,作業日報!$F:$F,$A60,作業日報!$I:$I,"○",作業日報!$A:$A,参加者名簿!AK$1)</f>
        <v>0</v>
      </c>
      <c r="AL60" s="160">
        <f>SUMIFS(作業日報!$C:$C,作業日報!$B:$B,$A60,作業日報!$E:$E,"○",作業日報!$A:$A,参加者名簿!AL$1)+SUMIFS(作業日報!$G:$G,作業日報!$F:$F,$A60,作業日報!$I:$I,"○",作業日報!$A:$A,参加者名簿!AL$1)</f>
        <v>0</v>
      </c>
      <c r="AM60" s="160">
        <f>SUMIFS(作業日報!$C:$C,作業日報!$B:$B,$A60,作業日報!$E:$E,"○",作業日報!$A:$A,参加者名簿!AM$1)+SUMIFS(作業日報!$G:$G,作業日報!$F:$F,$A60,作業日報!$I:$I,"○",作業日報!$A:$A,参加者名簿!AM$1)</f>
        <v>0</v>
      </c>
      <c r="AN60" s="160">
        <f>SUMIFS(作業日報!$C:$C,作業日報!$B:$B,$A60,作業日報!$E:$E,"○",作業日報!$A:$A,参加者名簿!AN$1)+SUMIFS(作業日報!$G:$G,作業日報!$F:$F,$A60,作業日報!$I:$I,"○",作業日報!$A:$A,参加者名簿!AN$1)</f>
        <v>0</v>
      </c>
      <c r="AO60" s="160">
        <f>SUMIFS(作業日報!$C:$C,作業日報!$B:$B,$A60,作業日報!$E:$E,"○",作業日報!$A:$A,参加者名簿!AO$1)+SUMIFS(作業日報!$G:$G,作業日報!$F:$F,$A60,作業日報!$I:$I,"○",作業日報!$A:$A,参加者名簿!AO$1)</f>
        <v>0</v>
      </c>
      <c r="AP60" s="160">
        <f>SUMIFS(作業日報!$C:$C,作業日報!$B:$B,$A60,作業日報!$E:$E,"○",作業日報!$A:$A,参加者名簿!AP$1)+SUMIFS(作業日報!$G:$G,作業日報!$F:$F,$A60,作業日報!$I:$I,"○",作業日報!$A:$A,参加者名簿!AP$1)</f>
        <v>0</v>
      </c>
      <c r="AQ60" s="160">
        <f>SUMIFS(作業日報!$C:$C,作業日報!$B:$B,$A60,作業日報!$E:$E,"○",作業日報!$A:$A,参加者名簿!AQ$1)+SUMIFS(作業日報!$G:$G,作業日報!$F:$F,$A60,作業日報!$I:$I,"○",作業日報!$A:$A,参加者名簿!AQ$1)</f>
        <v>0</v>
      </c>
      <c r="AR60" s="160">
        <f>SUMIFS(作業日報!$C:$C,作業日報!$B:$B,$A60,作業日報!$E:$E,"○",作業日報!$A:$A,参加者名簿!AR$1)+SUMIFS(作業日報!$G:$G,作業日報!$F:$F,$A60,作業日報!$I:$I,"○",作業日報!$A:$A,参加者名簿!AR$1)</f>
        <v>0</v>
      </c>
      <c r="AS60" s="160">
        <f>SUMIFS(作業日報!$C:$C,作業日報!$B:$B,$A60,作業日報!$E:$E,"○",作業日報!$A:$A,参加者名簿!AS$1)+SUMIFS(作業日報!$G:$G,作業日報!$F:$F,$A60,作業日報!$I:$I,"○",作業日報!$A:$A,参加者名簿!AS$1)</f>
        <v>0</v>
      </c>
      <c r="AT60" s="160">
        <f>SUMIFS(作業日報!$C:$C,作業日報!$B:$B,$A60,作業日報!$E:$E,"○",作業日報!$A:$A,参加者名簿!AT$1)+SUMIFS(作業日報!$G:$G,作業日報!$F:$F,$A60,作業日報!$I:$I,"○",作業日報!$A:$A,参加者名簿!AT$1)</f>
        <v>0</v>
      </c>
      <c r="AU60" s="160">
        <f>SUMIFS(作業日報!$C:$C,作業日報!$B:$B,$A60,作業日報!$E:$E,"○",作業日報!$A:$A,参加者名簿!AU$1)+SUMIFS(作業日報!$G:$G,作業日報!$F:$F,$A60,作業日報!$I:$I,"○",作業日報!$A:$A,参加者名簿!AU$1)</f>
        <v>0</v>
      </c>
      <c r="AV60" s="160">
        <f>SUMIFS(作業日報!$C:$C,作業日報!$B:$B,$A60,作業日報!$E:$E,"○",作業日報!$A:$A,参加者名簿!AV$1)+SUMIFS(作業日報!$G:$G,作業日報!$F:$F,$A60,作業日報!$I:$I,"○",作業日報!$A:$A,参加者名簿!AV$1)</f>
        <v>0</v>
      </c>
      <c r="AW60" s="160">
        <f>SUMIFS(作業日報!$C:$C,作業日報!$B:$B,$A60,作業日報!$E:$E,"○",作業日報!$A:$A,参加者名簿!AW$1)+SUMIFS(作業日報!$G:$G,作業日報!$F:$F,$A60,作業日報!$I:$I,"○",作業日報!$A:$A,参加者名簿!AW$1)</f>
        <v>0</v>
      </c>
      <c r="AX60" s="160">
        <f>SUMIFS(作業日報!$C:$C,作業日報!$B:$B,$A60,作業日報!$E:$E,"○",作業日報!$A:$A,参加者名簿!AX$1)+SUMIFS(作業日報!$G:$G,作業日報!$F:$F,$A60,作業日報!$I:$I,"○",作業日報!$A:$A,参加者名簿!AX$1)</f>
        <v>0</v>
      </c>
      <c r="AY60" s="160">
        <f>SUMIFS(作業日報!$C:$C,作業日報!$B:$B,$A60,作業日報!$E:$E,"○",作業日報!$A:$A,参加者名簿!AY$1)+SUMIFS(作業日報!$G:$G,作業日報!$F:$F,$A60,作業日報!$I:$I,"○",作業日報!$A:$A,参加者名簿!AY$1)</f>
        <v>0</v>
      </c>
      <c r="AZ60" s="160">
        <f>SUMIFS(作業日報!$C:$C,作業日報!$B:$B,$A60,作業日報!$E:$E,"○",作業日報!$A:$A,参加者名簿!AZ$1)+SUMIFS(作業日報!$G:$G,作業日報!$F:$F,$A60,作業日報!$I:$I,"○",作業日報!$A:$A,参加者名簿!AZ$1)</f>
        <v>0</v>
      </c>
      <c r="BA60" s="160">
        <f>SUMIFS(作業日報!$C:$C,作業日報!$B:$B,$A60,作業日報!$E:$E,"○",作業日報!$A:$A,参加者名簿!BA$1)+SUMIFS(作業日報!$G:$G,作業日報!$F:$F,$A60,作業日報!$I:$I,"○",作業日報!$A:$A,参加者名簿!BA$1)</f>
        <v>0</v>
      </c>
      <c r="BB60" s="160">
        <f>SUMIFS(作業日報!$C:$C,作業日報!$B:$B,$A60,作業日報!$E:$E,"○",作業日報!$A:$A,参加者名簿!BB$1)+SUMIFS(作業日報!$G:$G,作業日報!$F:$F,$A60,作業日報!$I:$I,"○",作業日報!$A:$A,参加者名簿!BB$1)</f>
        <v>0</v>
      </c>
      <c r="BC60" s="160">
        <f>SUMIFS(作業日報!$C:$C,作業日報!$B:$B,$A60,作業日報!$E:$E,"○",作業日報!$A:$A,参加者名簿!BC$1)+SUMIFS(作業日報!$G:$G,作業日報!$F:$F,$A60,作業日報!$I:$I,"○",作業日報!$A:$A,参加者名簿!BC$1)</f>
        <v>0</v>
      </c>
      <c r="BD60" s="160">
        <f>SUMIFS(作業日報!$C:$C,作業日報!$B:$B,$A60,作業日報!$E:$E,"○",作業日報!$A:$A,参加者名簿!BD$1)+SUMIFS(作業日報!$G:$G,作業日報!$F:$F,$A60,作業日報!$I:$I,"○",作業日報!$A:$A,参加者名簿!BD$1)</f>
        <v>0</v>
      </c>
      <c r="BE60" s="160">
        <f>SUMIFS(作業日報!$C:$C,作業日報!$B:$B,$A60,作業日報!$E:$E,"○",作業日報!$A:$A,参加者名簿!BE$1)+SUMIFS(作業日報!$G:$G,作業日報!$F:$F,$A60,作業日報!$I:$I,"○",作業日報!$A:$A,参加者名簿!BE$1)</f>
        <v>0</v>
      </c>
      <c r="BF60" s="160">
        <f>SUMIFS(作業日報!$C:$C,作業日報!$B:$B,$A60,作業日報!$E:$E,"○",作業日報!$A:$A,参加者名簿!BF$1)+SUMIFS(作業日報!$G:$G,作業日報!$F:$F,$A60,作業日報!$I:$I,"○",作業日報!$A:$A,参加者名簿!BF$1)</f>
        <v>0</v>
      </c>
      <c r="BG60" s="160">
        <f>SUMIFS(作業日報!$C:$C,作業日報!$B:$B,$A60,作業日報!$E:$E,"○",作業日報!$A:$A,参加者名簿!BG$1)+SUMIFS(作業日報!$G:$G,作業日報!$F:$F,$A60,作業日報!$I:$I,"○",作業日報!$A:$A,参加者名簿!BG$1)</f>
        <v>0</v>
      </c>
      <c r="BH60" s="160">
        <f>SUMIFS(作業日報!$C:$C,作業日報!$B:$B,$A60,作業日報!$E:$E,"○",作業日報!$A:$A,参加者名簿!BH$1)+SUMIFS(作業日報!$G:$G,作業日報!$F:$F,$A60,作業日報!$I:$I,"○",作業日報!$A:$A,参加者名簿!BH$1)</f>
        <v>0</v>
      </c>
      <c r="BI60" s="160">
        <f>SUMIFS(作業日報!$C:$C,作業日報!$B:$B,$A60,作業日報!$E:$E,"○",作業日報!$A:$A,参加者名簿!BI$1)+SUMIFS(作業日報!$G:$G,作業日報!$F:$F,$A60,作業日報!$I:$I,"○",作業日報!$A:$A,参加者名簿!BI$1)</f>
        <v>0</v>
      </c>
      <c r="BJ60" s="160">
        <f>SUMIFS(作業日報!$C:$C,作業日報!$B:$B,$A60,作業日報!$E:$E,"○",作業日報!$A:$A,参加者名簿!BJ$1)+SUMIFS(作業日報!$G:$G,作業日報!$F:$F,$A60,作業日報!$I:$I,"○",作業日報!$A:$A,参加者名簿!BJ$1)</f>
        <v>0</v>
      </c>
      <c r="BK60" s="160">
        <f>SUMIFS(作業日報!$C:$C,作業日報!$B:$B,$A60,作業日報!$E:$E,"○",作業日報!$A:$A,参加者名簿!BK$1)+SUMIFS(作業日報!$G:$G,作業日報!$F:$F,$A60,作業日報!$I:$I,"○",作業日報!$A:$A,参加者名簿!BK$1)</f>
        <v>0</v>
      </c>
      <c r="BL60" s="160">
        <f>SUMIFS(作業日報!$C:$C,作業日報!$B:$B,$A60,作業日報!$E:$E,"○",作業日報!$A:$A,参加者名簿!BL$1)+SUMIFS(作業日報!$G:$G,作業日報!$F:$F,$A60,作業日報!$I:$I,"○",作業日報!$A:$A,参加者名簿!BL$1)</f>
        <v>0</v>
      </c>
    </row>
    <row r="61" spans="1:64">
      <c r="A61" s="176"/>
      <c r="B61" s="177"/>
      <c r="C61" s="178"/>
      <c r="D61" s="120">
        <f t="shared" si="0"/>
        <v>0</v>
      </c>
      <c r="E61" s="159">
        <f>SUMIFS(作業日報!$C:$C,作業日報!$B:$B,$A61,作業日報!$E:$E,"○",作業日報!$A:$A,参加者名簿!E$1)+SUMIFS(作業日報!$G:$G,作業日報!$F:$F,$A61,作業日報!$I:$I,"○",作業日報!$A:$A,参加者名簿!E$1)</f>
        <v>0</v>
      </c>
      <c r="F61" s="160">
        <f>SUMIFS(作業日報!$C:$C,作業日報!$B:$B,$A61,作業日報!$E:$E,"○",作業日報!$A:$A,参加者名簿!F$1)+SUMIFS(作業日報!$G:$G,作業日報!$F:$F,$A61,作業日報!$I:$I,"○",作業日報!$A:$A,参加者名簿!F$1)</f>
        <v>0</v>
      </c>
      <c r="G61" s="160">
        <f>SUMIFS(作業日報!$C:$C,作業日報!$B:$B,$A61,作業日報!$E:$E,"○",作業日報!$A:$A,参加者名簿!G$1)+SUMIFS(作業日報!$G:$G,作業日報!$F:$F,$A61,作業日報!$I:$I,"○",作業日報!$A:$A,参加者名簿!G$1)</f>
        <v>0</v>
      </c>
      <c r="H61" s="160">
        <f>SUMIFS(作業日報!$C:$C,作業日報!$B:$B,$A61,作業日報!$E:$E,"○",作業日報!$A:$A,参加者名簿!H$1)+SUMIFS(作業日報!$G:$G,作業日報!$F:$F,$A61,作業日報!$I:$I,"○",作業日報!$A:$A,参加者名簿!H$1)</f>
        <v>0</v>
      </c>
      <c r="I61" s="160">
        <f>SUMIFS(作業日報!$C:$C,作業日報!$B:$B,$A61,作業日報!$E:$E,"○",作業日報!$A:$A,参加者名簿!I$1)+SUMIFS(作業日報!$G:$G,作業日報!$F:$F,$A61,作業日報!$I:$I,"○",作業日報!$A:$A,参加者名簿!I$1)</f>
        <v>0</v>
      </c>
      <c r="J61" s="160">
        <f>SUMIFS(作業日報!$C:$C,作業日報!$B:$B,$A61,作業日報!$E:$E,"○",作業日報!$A:$A,参加者名簿!J$1)+SUMIFS(作業日報!$G:$G,作業日報!$F:$F,$A61,作業日報!$I:$I,"○",作業日報!$A:$A,参加者名簿!J$1)</f>
        <v>0</v>
      </c>
      <c r="K61" s="160">
        <f>SUMIFS(作業日報!$C:$C,作業日報!$B:$B,$A61,作業日報!$E:$E,"○",作業日報!$A:$A,参加者名簿!K$1)+SUMIFS(作業日報!$G:$G,作業日報!$F:$F,$A61,作業日報!$I:$I,"○",作業日報!$A:$A,参加者名簿!K$1)</f>
        <v>0</v>
      </c>
      <c r="L61" s="160">
        <f>SUMIFS(作業日報!$C:$C,作業日報!$B:$B,$A61,作業日報!$E:$E,"○",作業日報!$A:$A,参加者名簿!L$1)+SUMIFS(作業日報!$G:$G,作業日報!$F:$F,$A61,作業日報!$I:$I,"○",作業日報!$A:$A,参加者名簿!L$1)</f>
        <v>0</v>
      </c>
      <c r="M61" s="160">
        <f>SUMIFS(作業日報!$C:$C,作業日報!$B:$B,$A61,作業日報!$E:$E,"○",作業日報!$A:$A,参加者名簿!M$1)+SUMIFS(作業日報!$G:$G,作業日報!$F:$F,$A61,作業日報!$I:$I,"○",作業日報!$A:$A,参加者名簿!M$1)</f>
        <v>0</v>
      </c>
      <c r="N61" s="160">
        <f>SUMIFS(作業日報!$C:$C,作業日報!$B:$B,$A61,作業日報!$E:$E,"○",作業日報!$A:$A,参加者名簿!N$1)+SUMIFS(作業日報!$G:$G,作業日報!$F:$F,$A61,作業日報!$I:$I,"○",作業日報!$A:$A,参加者名簿!N$1)</f>
        <v>0</v>
      </c>
      <c r="O61" s="160">
        <f>SUMIFS(作業日報!$C:$C,作業日報!$B:$B,$A61,作業日報!$E:$E,"○",作業日報!$A:$A,参加者名簿!O$1)+SUMIFS(作業日報!$G:$G,作業日報!$F:$F,$A61,作業日報!$I:$I,"○",作業日報!$A:$A,参加者名簿!O$1)</f>
        <v>0</v>
      </c>
      <c r="P61" s="160">
        <f>SUMIFS(作業日報!$C:$C,作業日報!$B:$B,$A61,作業日報!$E:$E,"○",作業日報!$A:$A,参加者名簿!P$1)+SUMIFS(作業日報!$G:$G,作業日報!$F:$F,$A61,作業日報!$I:$I,"○",作業日報!$A:$A,参加者名簿!P$1)</f>
        <v>0</v>
      </c>
      <c r="Q61" s="160">
        <f>SUMIFS(作業日報!$C:$C,作業日報!$B:$B,$A61,作業日報!$E:$E,"○",作業日報!$A:$A,参加者名簿!Q$1)+SUMIFS(作業日報!$G:$G,作業日報!$F:$F,$A61,作業日報!$I:$I,"○",作業日報!$A:$A,参加者名簿!Q$1)</f>
        <v>0</v>
      </c>
      <c r="R61" s="160">
        <f>SUMIFS(作業日報!$C:$C,作業日報!$B:$B,$A61,作業日報!$E:$E,"○",作業日報!$A:$A,参加者名簿!R$1)+SUMIFS(作業日報!$G:$G,作業日報!$F:$F,$A61,作業日報!$I:$I,"○",作業日報!$A:$A,参加者名簿!R$1)</f>
        <v>0</v>
      </c>
      <c r="S61" s="160">
        <f>SUMIFS(作業日報!$C:$C,作業日報!$B:$B,$A61,作業日報!$E:$E,"○",作業日報!$A:$A,参加者名簿!S$1)+SUMIFS(作業日報!$G:$G,作業日報!$F:$F,$A61,作業日報!$I:$I,"○",作業日報!$A:$A,参加者名簿!S$1)</f>
        <v>0</v>
      </c>
      <c r="T61" s="160">
        <f>SUMIFS(作業日報!$C:$C,作業日報!$B:$B,$A61,作業日報!$E:$E,"○",作業日報!$A:$A,参加者名簿!T$1)+SUMIFS(作業日報!$G:$G,作業日報!$F:$F,$A61,作業日報!$I:$I,"○",作業日報!$A:$A,参加者名簿!T$1)</f>
        <v>0</v>
      </c>
      <c r="U61" s="160">
        <f>SUMIFS(作業日報!$C:$C,作業日報!$B:$B,$A61,作業日報!$E:$E,"○",作業日報!$A:$A,参加者名簿!U$1)+SUMIFS(作業日報!$G:$G,作業日報!$F:$F,$A61,作業日報!$I:$I,"○",作業日報!$A:$A,参加者名簿!U$1)</f>
        <v>0</v>
      </c>
      <c r="V61" s="160">
        <f>SUMIFS(作業日報!$C:$C,作業日報!$B:$B,$A61,作業日報!$E:$E,"○",作業日報!$A:$A,参加者名簿!V$1)+SUMIFS(作業日報!$G:$G,作業日報!$F:$F,$A61,作業日報!$I:$I,"○",作業日報!$A:$A,参加者名簿!V$1)</f>
        <v>0</v>
      </c>
      <c r="W61" s="160">
        <f>SUMIFS(作業日報!$C:$C,作業日報!$B:$B,$A61,作業日報!$E:$E,"○",作業日報!$A:$A,参加者名簿!W$1)+SUMIFS(作業日報!$G:$G,作業日報!$F:$F,$A61,作業日報!$I:$I,"○",作業日報!$A:$A,参加者名簿!W$1)</f>
        <v>0</v>
      </c>
      <c r="X61" s="160">
        <f>SUMIFS(作業日報!$C:$C,作業日報!$B:$B,$A61,作業日報!$E:$E,"○",作業日報!$A:$A,参加者名簿!X$1)+SUMIFS(作業日報!$G:$G,作業日報!$F:$F,$A61,作業日報!$I:$I,"○",作業日報!$A:$A,参加者名簿!X$1)</f>
        <v>0</v>
      </c>
      <c r="Y61" s="160">
        <f>SUMIFS(作業日報!$C:$C,作業日報!$B:$B,$A61,作業日報!$E:$E,"○",作業日報!$A:$A,参加者名簿!Y$1)+SUMIFS(作業日報!$G:$G,作業日報!$F:$F,$A61,作業日報!$I:$I,"○",作業日報!$A:$A,参加者名簿!Y$1)</f>
        <v>0</v>
      </c>
      <c r="Z61" s="160">
        <f>SUMIFS(作業日報!$C:$C,作業日報!$B:$B,$A61,作業日報!$E:$E,"○",作業日報!$A:$A,参加者名簿!Z$1)+SUMIFS(作業日報!$G:$G,作業日報!$F:$F,$A61,作業日報!$I:$I,"○",作業日報!$A:$A,参加者名簿!Z$1)</f>
        <v>0</v>
      </c>
      <c r="AA61" s="160">
        <f>SUMIFS(作業日報!$C:$C,作業日報!$B:$B,$A61,作業日報!$E:$E,"○",作業日報!$A:$A,参加者名簿!AA$1)+SUMIFS(作業日報!$G:$G,作業日報!$F:$F,$A61,作業日報!$I:$I,"○",作業日報!$A:$A,参加者名簿!AA$1)</f>
        <v>0</v>
      </c>
      <c r="AB61" s="160">
        <f>SUMIFS(作業日報!$C:$C,作業日報!$B:$B,$A61,作業日報!$E:$E,"○",作業日報!$A:$A,参加者名簿!AB$1)+SUMIFS(作業日報!$G:$G,作業日報!$F:$F,$A61,作業日報!$I:$I,"○",作業日報!$A:$A,参加者名簿!AB$1)</f>
        <v>0</v>
      </c>
      <c r="AC61" s="160">
        <f>SUMIFS(作業日報!$C:$C,作業日報!$B:$B,$A61,作業日報!$E:$E,"○",作業日報!$A:$A,参加者名簿!AC$1)+SUMIFS(作業日報!$G:$G,作業日報!$F:$F,$A61,作業日報!$I:$I,"○",作業日報!$A:$A,参加者名簿!AC$1)</f>
        <v>0</v>
      </c>
      <c r="AD61" s="160">
        <f>SUMIFS(作業日報!$C:$C,作業日報!$B:$B,$A61,作業日報!$E:$E,"○",作業日報!$A:$A,参加者名簿!AD$1)+SUMIFS(作業日報!$G:$G,作業日報!$F:$F,$A61,作業日報!$I:$I,"○",作業日報!$A:$A,参加者名簿!AD$1)</f>
        <v>0</v>
      </c>
      <c r="AE61" s="160">
        <f>SUMIFS(作業日報!$C:$C,作業日報!$B:$B,$A61,作業日報!$E:$E,"○",作業日報!$A:$A,参加者名簿!AE$1)+SUMIFS(作業日報!$G:$G,作業日報!$F:$F,$A61,作業日報!$I:$I,"○",作業日報!$A:$A,参加者名簿!AE$1)</f>
        <v>0</v>
      </c>
      <c r="AF61" s="160">
        <f>SUMIFS(作業日報!$C:$C,作業日報!$B:$B,$A61,作業日報!$E:$E,"○",作業日報!$A:$A,参加者名簿!AF$1)+SUMIFS(作業日報!$G:$G,作業日報!$F:$F,$A61,作業日報!$I:$I,"○",作業日報!$A:$A,参加者名簿!AF$1)</f>
        <v>0</v>
      </c>
      <c r="AG61" s="160">
        <f>SUMIFS(作業日報!$C:$C,作業日報!$B:$B,$A61,作業日報!$E:$E,"○",作業日報!$A:$A,参加者名簿!AG$1)+SUMIFS(作業日報!$G:$G,作業日報!$F:$F,$A61,作業日報!$I:$I,"○",作業日報!$A:$A,参加者名簿!AG$1)</f>
        <v>0</v>
      </c>
      <c r="AH61" s="160">
        <f>SUMIFS(作業日報!$C:$C,作業日報!$B:$B,$A61,作業日報!$E:$E,"○",作業日報!$A:$A,参加者名簿!AH$1)+SUMIFS(作業日報!$G:$G,作業日報!$F:$F,$A61,作業日報!$I:$I,"○",作業日報!$A:$A,参加者名簿!AH$1)</f>
        <v>0</v>
      </c>
      <c r="AI61" s="160">
        <f>SUMIFS(作業日報!$C:$C,作業日報!$B:$B,$A61,作業日報!$E:$E,"○",作業日報!$A:$A,参加者名簿!AI$1)+SUMIFS(作業日報!$G:$G,作業日報!$F:$F,$A61,作業日報!$I:$I,"○",作業日報!$A:$A,参加者名簿!AI$1)</f>
        <v>0</v>
      </c>
      <c r="AJ61" s="160">
        <f>SUMIFS(作業日報!$C:$C,作業日報!$B:$B,$A61,作業日報!$E:$E,"○",作業日報!$A:$A,参加者名簿!AJ$1)+SUMIFS(作業日報!$G:$G,作業日報!$F:$F,$A61,作業日報!$I:$I,"○",作業日報!$A:$A,参加者名簿!AJ$1)</f>
        <v>0</v>
      </c>
      <c r="AK61" s="160">
        <f>SUMIFS(作業日報!$C:$C,作業日報!$B:$B,$A61,作業日報!$E:$E,"○",作業日報!$A:$A,参加者名簿!AK$1)+SUMIFS(作業日報!$G:$G,作業日報!$F:$F,$A61,作業日報!$I:$I,"○",作業日報!$A:$A,参加者名簿!AK$1)</f>
        <v>0</v>
      </c>
      <c r="AL61" s="160">
        <f>SUMIFS(作業日報!$C:$C,作業日報!$B:$B,$A61,作業日報!$E:$E,"○",作業日報!$A:$A,参加者名簿!AL$1)+SUMIFS(作業日報!$G:$G,作業日報!$F:$F,$A61,作業日報!$I:$I,"○",作業日報!$A:$A,参加者名簿!AL$1)</f>
        <v>0</v>
      </c>
      <c r="AM61" s="160">
        <f>SUMIFS(作業日報!$C:$C,作業日報!$B:$B,$A61,作業日報!$E:$E,"○",作業日報!$A:$A,参加者名簿!AM$1)+SUMIFS(作業日報!$G:$G,作業日報!$F:$F,$A61,作業日報!$I:$I,"○",作業日報!$A:$A,参加者名簿!AM$1)</f>
        <v>0</v>
      </c>
      <c r="AN61" s="160">
        <f>SUMIFS(作業日報!$C:$C,作業日報!$B:$B,$A61,作業日報!$E:$E,"○",作業日報!$A:$A,参加者名簿!AN$1)+SUMIFS(作業日報!$G:$G,作業日報!$F:$F,$A61,作業日報!$I:$I,"○",作業日報!$A:$A,参加者名簿!AN$1)</f>
        <v>0</v>
      </c>
      <c r="AO61" s="160">
        <f>SUMIFS(作業日報!$C:$C,作業日報!$B:$B,$A61,作業日報!$E:$E,"○",作業日報!$A:$A,参加者名簿!AO$1)+SUMIFS(作業日報!$G:$G,作業日報!$F:$F,$A61,作業日報!$I:$I,"○",作業日報!$A:$A,参加者名簿!AO$1)</f>
        <v>0</v>
      </c>
      <c r="AP61" s="160">
        <f>SUMIFS(作業日報!$C:$C,作業日報!$B:$B,$A61,作業日報!$E:$E,"○",作業日報!$A:$A,参加者名簿!AP$1)+SUMIFS(作業日報!$G:$G,作業日報!$F:$F,$A61,作業日報!$I:$I,"○",作業日報!$A:$A,参加者名簿!AP$1)</f>
        <v>0</v>
      </c>
      <c r="AQ61" s="160">
        <f>SUMIFS(作業日報!$C:$C,作業日報!$B:$B,$A61,作業日報!$E:$E,"○",作業日報!$A:$A,参加者名簿!AQ$1)+SUMIFS(作業日報!$G:$G,作業日報!$F:$F,$A61,作業日報!$I:$I,"○",作業日報!$A:$A,参加者名簿!AQ$1)</f>
        <v>0</v>
      </c>
      <c r="AR61" s="160">
        <f>SUMIFS(作業日報!$C:$C,作業日報!$B:$B,$A61,作業日報!$E:$E,"○",作業日報!$A:$A,参加者名簿!AR$1)+SUMIFS(作業日報!$G:$G,作業日報!$F:$F,$A61,作業日報!$I:$I,"○",作業日報!$A:$A,参加者名簿!AR$1)</f>
        <v>0</v>
      </c>
      <c r="AS61" s="160">
        <f>SUMIFS(作業日報!$C:$C,作業日報!$B:$B,$A61,作業日報!$E:$E,"○",作業日報!$A:$A,参加者名簿!AS$1)+SUMIFS(作業日報!$G:$G,作業日報!$F:$F,$A61,作業日報!$I:$I,"○",作業日報!$A:$A,参加者名簿!AS$1)</f>
        <v>0</v>
      </c>
      <c r="AT61" s="160">
        <f>SUMIFS(作業日報!$C:$C,作業日報!$B:$B,$A61,作業日報!$E:$E,"○",作業日報!$A:$A,参加者名簿!AT$1)+SUMIFS(作業日報!$G:$G,作業日報!$F:$F,$A61,作業日報!$I:$I,"○",作業日報!$A:$A,参加者名簿!AT$1)</f>
        <v>0</v>
      </c>
      <c r="AU61" s="160">
        <f>SUMIFS(作業日報!$C:$C,作業日報!$B:$B,$A61,作業日報!$E:$E,"○",作業日報!$A:$A,参加者名簿!AU$1)+SUMIFS(作業日報!$G:$G,作業日報!$F:$F,$A61,作業日報!$I:$I,"○",作業日報!$A:$A,参加者名簿!AU$1)</f>
        <v>0</v>
      </c>
      <c r="AV61" s="160">
        <f>SUMIFS(作業日報!$C:$C,作業日報!$B:$B,$A61,作業日報!$E:$E,"○",作業日報!$A:$A,参加者名簿!AV$1)+SUMIFS(作業日報!$G:$G,作業日報!$F:$F,$A61,作業日報!$I:$I,"○",作業日報!$A:$A,参加者名簿!AV$1)</f>
        <v>0</v>
      </c>
      <c r="AW61" s="160">
        <f>SUMIFS(作業日報!$C:$C,作業日報!$B:$B,$A61,作業日報!$E:$E,"○",作業日報!$A:$A,参加者名簿!AW$1)+SUMIFS(作業日報!$G:$G,作業日報!$F:$F,$A61,作業日報!$I:$I,"○",作業日報!$A:$A,参加者名簿!AW$1)</f>
        <v>0</v>
      </c>
      <c r="AX61" s="160">
        <f>SUMIFS(作業日報!$C:$C,作業日報!$B:$B,$A61,作業日報!$E:$E,"○",作業日報!$A:$A,参加者名簿!AX$1)+SUMIFS(作業日報!$G:$G,作業日報!$F:$F,$A61,作業日報!$I:$I,"○",作業日報!$A:$A,参加者名簿!AX$1)</f>
        <v>0</v>
      </c>
      <c r="AY61" s="160">
        <f>SUMIFS(作業日報!$C:$C,作業日報!$B:$B,$A61,作業日報!$E:$E,"○",作業日報!$A:$A,参加者名簿!AY$1)+SUMIFS(作業日報!$G:$G,作業日報!$F:$F,$A61,作業日報!$I:$I,"○",作業日報!$A:$A,参加者名簿!AY$1)</f>
        <v>0</v>
      </c>
      <c r="AZ61" s="160">
        <f>SUMIFS(作業日報!$C:$C,作業日報!$B:$B,$A61,作業日報!$E:$E,"○",作業日報!$A:$A,参加者名簿!AZ$1)+SUMIFS(作業日報!$G:$G,作業日報!$F:$F,$A61,作業日報!$I:$I,"○",作業日報!$A:$A,参加者名簿!AZ$1)</f>
        <v>0</v>
      </c>
      <c r="BA61" s="160">
        <f>SUMIFS(作業日報!$C:$C,作業日報!$B:$B,$A61,作業日報!$E:$E,"○",作業日報!$A:$A,参加者名簿!BA$1)+SUMIFS(作業日報!$G:$G,作業日報!$F:$F,$A61,作業日報!$I:$I,"○",作業日報!$A:$A,参加者名簿!BA$1)</f>
        <v>0</v>
      </c>
      <c r="BB61" s="160">
        <f>SUMIFS(作業日報!$C:$C,作業日報!$B:$B,$A61,作業日報!$E:$E,"○",作業日報!$A:$A,参加者名簿!BB$1)+SUMIFS(作業日報!$G:$G,作業日報!$F:$F,$A61,作業日報!$I:$I,"○",作業日報!$A:$A,参加者名簿!BB$1)</f>
        <v>0</v>
      </c>
      <c r="BC61" s="160">
        <f>SUMIFS(作業日報!$C:$C,作業日報!$B:$B,$A61,作業日報!$E:$E,"○",作業日報!$A:$A,参加者名簿!BC$1)+SUMIFS(作業日報!$G:$G,作業日報!$F:$F,$A61,作業日報!$I:$I,"○",作業日報!$A:$A,参加者名簿!BC$1)</f>
        <v>0</v>
      </c>
      <c r="BD61" s="160">
        <f>SUMIFS(作業日報!$C:$C,作業日報!$B:$B,$A61,作業日報!$E:$E,"○",作業日報!$A:$A,参加者名簿!BD$1)+SUMIFS(作業日報!$G:$G,作業日報!$F:$F,$A61,作業日報!$I:$I,"○",作業日報!$A:$A,参加者名簿!BD$1)</f>
        <v>0</v>
      </c>
      <c r="BE61" s="160">
        <f>SUMIFS(作業日報!$C:$C,作業日報!$B:$B,$A61,作業日報!$E:$E,"○",作業日報!$A:$A,参加者名簿!BE$1)+SUMIFS(作業日報!$G:$G,作業日報!$F:$F,$A61,作業日報!$I:$I,"○",作業日報!$A:$A,参加者名簿!BE$1)</f>
        <v>0</v>
      </c>
      <c r="BF61" s="160">
        <f>SUMIFS(作業日報!$C:$C,作業日報!$B:$B,$A61,作業日報!$E:$E,"○",作業日報!$A:$A,参加者名簿!BF$1)+SUMIFS(作業日報!$G:$G,作業日報!$F:$F,$A61,作業日報!$I:$I,"○",作業日報!$A:$A,参加者名簿!BF$1)</f>
        <v>0</v>
      </c>
      <c r="BG61" s="160">
        <f>SUMIFS(作業日報!$C:$C,作業日報!$B:$B,$A61,作業日報!$E:$E,"○",作業日報!$A:$A,参加者名簿!BG$1)+SUMIFS(作業日報!$G:$G,作業日報!$F:$F,$A61,作業日報!$I:$I,"○",作業日報!$A:$A,参加者名簿!BG$1)</f>
        <v>0</v>
      </c>
      <c r="BH61" s="160">
        <f>SUMIFS(作業日報!$C:$C,作業日報!$B:$B,$A61,作業日報!$E:$E,"○",作業日報!$A:$A,参加者名簿!BH$1)+SUMIFS(作業日報!$G:$G,作業日報!$F:$F,$A61,作業日報!$I:$I,"○",作業日報!$A:$A,参加者名簿!BH$1)</f>
        <v>0</v>
      </c>
      <c r="BI61" s="160">
        <f>SUMIFS(作業日報!$C:$C,作業日報!$B:$B,$A61,作業日報!$E:$E,"○",作業日報!$A:$A,参加者名簿!BI$1)+SUMIFS(作業日報!$G:$G,作業日報!$F:$F,$A61,作業日報!$I:$I,"○",作業日報!$A:$A,参加者名簿!BI$1)</f>
        <v>0</v>
      </c>
      <c r="BJ61" s="160">
        <f>SUMIFS(作業日報!$C:$C,作業日報!$B:$B,$A61,作業日報!$E:$E,"○",作業日報!$A:$A,参加者名簿!BJ$1)+SUMIFS(作業日報!$G:$G,作業日報!$F:$F,$A61,作業日報!$I:$I,"○",作業日報!$A:$A,参加者名簿!BJ$1)</f>
        <v>0</v>
      </c>
      <c r="BK61" s="160">
        <f>SUMIFS(作業日報!$C:$C,作業日報!$B:$B,$A61,作業日報!$E:$E,"○",作業日報!$A:$A,参加者名簿!BK$1)+SUMIFS(作業日報!$G:$G,作業日報!$F:$F,$A61,作業日報!$I:$I,"○",作業日報!$A:$A,参加者名簿!BK$1)</f>
        <v>0</v>
      </c>
      <c r="BL61" s="160">
        <f>SUMIFS(作業日報!$C:$C,作業日報!$B:$B,$A61,作業日報!$E:$E,"○",作業日報!$A:$A,参加者名簿!BL$1)+SUMIFS(作業日報!$G:$G,作業日報!$F:$F,$A61,作業日報!$I:$I,"○",作業日報!$A:$A,参加者名簿!BL$1)</f>
        <v>0</v>
      </c>
    </row>
    <row r="62" spans="1:64">
      <c r="A62" s="176"/>
      <c r="B62" s="177"/>
      <c r="C62" s="178"/>
      <c r="D62" s="120">
        <f t="shared" si="0"/>
        <v>0</v>
      </c>
      <c r="E62" s="159">
        <f>SUMIFS(作業日報!$C:$C,作業日報!$B:$B,$A62,作業日報!$E:$E,"○",作業日報!$A:$A,参加者名簿!E$1)+SUMIFS(作業日報!$G:$G,作業日報!$F:$F,$A62,作業日報!$I:$I,"○",作業日報!$A:$A,参加者名簿!E$1)</f>
        <v>0</v>
      </c>
      <c r="F62" s="160">
        <f>SUMIFS(作業日報!$C:$C,作業日報!$B:$B,$A62,作業日報!$E:$E,"○",作業日報!$A:$A,参加者名簿!F$1)+SUMIFS(作業日報!$G:$G,作業日報!$F:$F,$A62,作業日報!$I:$I,"○",作業日報!$A:$A,参加者名簿!F$1)</f>
        <v>0</v>
      </c>
      <c r="G62" s="160">
        <f>SUMIFS(作業日報!$C:$C,作業日報!$B:$B,$A62,作業日報!$E:$E,"○",作業日報!$A:$A,参加者名簿!G$1)+SUMIFS(作業日報!$G:$G,作業日報!$F:$F,$A62,作業日報!$I:$I,"○",作業日報!$A:$A,参加者名簿!G$1)</f>
        <v>0</v>
      </c>
      <c r="H62" s="160">
        <f>SUMIFS(作業日報!$C:$C,作業日報!$B:$B,$A62,作業日報!$E:$E,"○",作業日報!$A:$A,参加者名簿!H$1)+SUMIFS(作業日報!$G:$G,作業日報!$F:$F,$A62,作業日報!$I:$I,"○",作業日報!$A:$A,参加者名簿!H$1)</f>
        <v>0</v>
      </c>
      <c r="I62" s="160">
        <f>SUMIFS(作業日報!$C:$C,作業日報!$B:$B,$A62,作業日報!$E:$E,"○",作業日報!$A:$A,参加者名簿!I$1)+SUMIFS(作業日報!$G:$G,作業日報!$F:$F,$A62,作業日報!$I:$I,"○",作業日報!$A:$A,参加者名簿!I$1)</f>
        <v>0</v>
      </c>
      <c r="J62" s="160">
        <f>SUMIFS(作業日報!$C:$C,作業日報!$B:$B,$A62,作業日報!$E:$E,"○",作業日報!$A:$A,参加者名簿!J$1)+SUMIFS(作業日報!$G:$G,作業日報!$F:$F,$A62,作業日報!$I:$I,"○",作業日報!$A:$A,参加者名簿!J$1)</f>
        <v>0</v>
      </c>
      <c r="K62" s="160">
        <f>SUMIFS(作業日報!$C:$C,作業日報!$B:$B,$A62,作業日報!$E:$E,"○",作業日報!$A:$A,参加者名簿!K$1)+SUMIFS(作業日報!$G:$G,作業日報!$F:$F,$A62,作業日報!$I:$I,"○",作業日報!$A:$A,参加者名簿!K$1)</f>
        <v>0</v>
      </c>
      <c r="L62" s="160">
        <f>SUMIFS(作業日報!$C:$C,作業日報!$B:$B,$A62,作業日報!$E:$E,"○",作業日報!$A:$A,参加者名簿!L$1)+SUMIFS(作業日報!$G:$G,作業日報!$F:$F,$A62,作業日報!$I:$I,"○",作業日報!$A:$A,参加者名簿!L$1)</f>
        <v>0</v>
      </c>
      <c r="M62" s="160">
        <f>SUMIFS(作業日報!$C:$C,作業日報!$B:$B,$A62,作業日報!$E:$E,"○",作業日報!$A:$A,参加者名簿!M$1)+SUMIFS(作業日報!$G:$G,作業日報!$F:$F,$A62,作業日報!$I:$I,"○",作業日報!$A:$A,参加者名簿!M$1)</f>
        <v>0</v>
      </c>
      <c r="N62" s="160">
        <f>SUMIFS(作業日報!$C:$C,作業日報!$B:$B,$A62,作業日報!$E:$E,"○",作業日報!$A:$A,参加者名簿!N$1)+SUMIFS(作業日報!$G:$G,作業日報!$F:$F,$A62,作業日報!$I:$I,"○",作業日報!$A:$A,参加者名簿!N$1)</f>
        <v>0</v>
      </c>
      <c r="O62" s="160">
        <f>SUMIFS(作業日報!$C:$C,作業日報!$B:$B,$A62,作業日報!$E:$E,"○",作業日報!$A:$A,参加者名簿!O$1)+SUMIFS(作業日報!$G:$G,作業日報!$F:$F,$A62,作業日報!$I:$I,"○",作業日報!$A:$A,参加者名簿!O$1)</f>
        <v>0</v>
      </c>
      <c r="P62" s="160">
        <f>SUMIFS(作業日報!$C:$C,作業日報!$B:$B,$A62,作業日報!$E:$E,"○",作業日報!$A:$A,参加者名簿!P$1)+SUMIFS(作業日報!$G:$G,作業日報!$F:$F,$A62,作業日報!$I:$I,"○",作業日報!$A:$A,参加者名簿!P$1)</f>
        <v>0</v>
      </c>
      <c r="Q62" s="160">
        <f>SUMIFS(作業日報!$C:$C,作業日報!$B:$B,$A62,作業日報!$E:$E,"○",作業日報!$A:$A,参加者名簿!Q$1)+SUMIFS(作業日報!$G:$G,作業日報!$F:$F,$A62,作業日報!$I:$I,"○",作業日報!$A:$A,参加者名簿!Q$1)</f>
        <v>0</v>
      </c>
      <c r="R62" s="160">
        <f>SUMIFS(作業日報!$C:$C,作業日報!$B:$B,$A62,作業日報!$E:$E,"○",作業日報!$A:$A,参加者名簿!R$1)+SUMIFS(作業日報!$G:$G,作業日報!$F:$F,$A62,作業日報!$I:$I,"○",作業日報!$A:$A,参加者名簿!R$1)</f>
        <v>0</v>
      </c>
      <c r="S62" s="160">
        <f>SUMIFS(作業日報!$C:$C,作業日報!$B:$B,$A62,作業日報!$E:$E,"○",作業日報!$A:$A,参加者名簿!S$1)+SUMIFS(作業日報!$G:$G,作業日報!$F:$F,$A62,作業日報!$I:$I,"○",作業日報!$A:$A,参加者名簿!S$1)</f>
        <v>0</v>
      </c>
      <c r="T62" s="160">
        <f>SUMIFS(作業日報!$C:$C,作業日報!$B:$B,$A62,作業日報!$E:$E,"○",作業日報!$A:$A,参加者名簿!T$1)+SUMIFS(作業日報!$G:$G,作業日報!$F:$F,$A62,作業日報!$I:$I,"○",作業日報!$A:$A,参加者名簿!T$1)</f>
        <v>0</v>
      </c>
      <c r="U62" s="160">
        <f>SUMIFS(作業日報!$C:$C,作業日報!$B:$B,$A62,作業日報!$E:$E,"○",作業日報!$A:$A,参加者名簿!U$1)+SUMIFS(作業日報!$G:$G,作業日報!$F:$F,$A62,作業日報!$I:$I,"○",作業日報!$A:$A,参加者名簿!U$1)</f>
        <v>0</v>
      </c>
      <c r="V62" s="160">
        <f>SUMIFS(作業日報!$C:$C,作業日報!$B:$B,$A62,作業日報!$E:$E,"○",作業日報!$A:$A,参加者名簿!V$1)+SUMIFS(作業日報!$G:$G,作業日報!$F:$F,$A62,作業日報!$I:$I,"○",作業日報!$A:$A,参加者名簿!V$1)</f>
        <v>0</v>
      </c>
      <c r="W62" s="160">
        <f>SUMIFS(作業日報!$C:$C,作業日報!$B:$B,$A62,作業日報!$E:$E,"○",作業日報!$A:$A,参加者名簿!W$1)+SUMIFS(作業日報!$G:$G,作業日報!$F:$F,$A62,作業日報!$I:$I,"○",作業日報!$A:$A,参加者名簿!W$1)</f>
        <v>0</v>
      </c>
      <c r="X62" s="160">
        <f>SUMIFS(作業日報!$C:$C,作業日報!$B:$B,$A62,作業日報!$E:$E,"○",作業日報!$A:$A,参加者名簿!X$1)+SUMIFS(作業日報!$G:$G,作業日報!$F:$F,$A62,作業日報!$I:$I,"○",作業日報!$A:$A,参加者名簿!X$1)</f>
        <v>0</v>
      </c>
      <c r="Y62" s="160">
        <f>SUMIFS(作業日報!$C:$C,作業日報!$B:$B,$A62,作業日報!$E:$E,"○",作業日報!$A:$A,参加者名簿!Y$1)+SUMIFS(作業日報!$G:$G,作業日報!$F:$F,$A62,作業日報!$I:$I,"○",作業日報!$A:$A,参加者名簿!Y$1)</f>
        <v>0</v>
      </c>
      <c r="Z62" s="160">
        <f>SUMIFS(作業日報!$C:$C,作業日報!$B:$B,$A62,作業日報!$E:$E,"○",作業日報!$A:$A,参加者名簿!Z$1)+SUMIFS(作業日報!$G:$G,作業日報!$F:$F,$A62,作業日報!$I:$I,"○",作業日報!$A:$A,参加者名簿!Z$1)</f>
        <v>0</v>
      </c>
      <c r="AA62" s="160">
        <f>SUMIFS(作業日報!$C:$C,作業日報!$B:$B,$A62,作業日報!$E:$E,"○",作業日報!$A:$A,参加者名簿!AA$1)+SUMIFS(作業日報!$G:$G,作業日報!$F:$F,$A62,作業日報!$I:$I,"○",作業日報!$A:$A,参加者名簿!AA$1)</f>
        <v>0</v>
      </c>
      <c r="AB62" s="160">
        <f>SUMIFS(作業日報!$C:$C,作業日報!$B:$B,$A62,作業日報!$E:$E,"○",作業日報!$A:$A,参加者名簿!AB$1)+SUMIFS(作業日報!$G:$G,作業日報!$F:$F,$A62,作業日報!$I:$I,"○",作業日報!$A:$A,参加者名簿!AB$1)</f>
        <v>0</v>
      </c>
      <c r="AC62" s="160">
        <f>SUMIFS(作業日報!$C:$C,作業日報!$B:$B,$A62,作業日報!$E:$E,"○",作業日報!$A:$A,参加者名簿!AC$1)+SUMIFS(作業日報!$G:$G,作業日報!$F:$F,$A62,作業日報!$I:$I,"○",作業日報!$A:$A,参加者名簿!AC$1)</f>
        <v>0</v>
      </c>
      <c r="AD62" s="160">
        <f>SUMIFS(作業日報!$C:$C,作業日報!$B:$B,$A62,作業日報!$E:$E,"○",作業日報!$A:$A,参加者名簿!AD$1)+SUMIFS(作業日報!$G:$G,作業日報!$F:$F,$A62,作業日報!$I:$I,"○",作業日報!$A:$A,参加者名簿!AD$1)</f>
        <v>0</v>
      </c>
      <c r="AE62" s="160">
        <f>SUMIFS(作業日報!$C:$C,作業日報!$B:$B,$A62,作業日報!$E:$E,"○",作業日報!$A:$A,参加者名簿!AE$1)+SUMIFS(作業日報!$G:$G,作業日報!$F:$F,$A62,作業日報!$I:$I,"○",作業日報!$A:$A,参加者名簿!AE$1)</f>
        <v>0</v>
      </c>
      <c r="AF62" s="160">
        <f>SUMIFS(作業日報!$C:$C,作業日報!$B:$B,$A62,作業日報!$E:$E,"○",作業日報!$A:$A,参加者名簿!AF$1)+SUMIFS(作業日報!$G:$G,作業日報!$F:$F,$A62,作業日報!$I:$I,"○",作業日報!$A:$A,参加者名簿!AF$1)</f>
        <v>0</v>
      </c>
      <c r="AG62" s="160">
        <f>SUMIFS(作業日報!$C:$C,作業日報!$B:$B,$A62,作業日報!$E:$E,"○",作業日報!$A:$A,参加者名簿!AG$1)+SUMIFS(作業日報!$G:$G,作業日報!$F:$F,$A62,作業日報!$I:$I,"○",作業日報!$A:$A,参加者名簿!AG$1)</f>
        <v>0</v>
      </c>
      <c r="AH62" s="160">
        <f>SUMIFS(作業日報!$C:$C,作業日報!$B:$B,$A62,作業日報!$E:$E,"○",作業日報!$A:$A,参加者名簿!AH$1)+SUMIFS(作業日報!$G:$G,作業日報!$F:$F,$A62,作業日報!$I:$I,"○",作業日報!$A:$A,参加者名簿!AH$1)</f>
        <v>0</v>
      </c>
      <c r="AI62" s="160">
        <f>SUMIFS(作業日報!$C:$C,作業日報!$B:$B,$A62,作業日報!$E:$E,"○",作業日報!$A:$A,参加者名簿!AI$1)+SUMIFS(作業日報!$G:$G,作業日報!$F:$F,$A62,作業日報!$I:$I,"○",作業日報!$A:$A,参加者名簿!AI$1)</f>
        <v>0</v>
      </c>
      <c r="AJ62" s="160">
        <f>SUMIFS(作業日報!$C:$C,作業日報!$B:$B,$A62,作業日報!$E:$E,"○",作業日報!$A:$A,参加者名簿!AJ$1)+SUMIFS(作業日報!$G:$G,作業日報!$F:$F,$A62,作業日報!$I:$I,"○",作業日報!$A:$A,参加者名簿!AJ$1)</f>
        <v>0</v>
      </c>
      <c r="AK62" s="160">
        <f>SUMIFS(作業日報!$C:$C,作業日報!$B:$B,$A62,作業日報!$E:$E,"○",作業日報!$A:$A,参加者名簿!AK$1)+SUMIFS(作業日報!$G:$G,作業日報!$F:$F,$A62,作業日報!$I:$I,"○",作業日報!$A:$A,参加者名簿!AK$1)</f>
        <v>0</v>
      </c>
      <c r="AL62" s="160">
        <f>SUMIFS(作業日報!$C:$C,作業日報!$B:$B,$A62,作業日報!$E:$E,"○",作業日報!$A:$A,参加者名簿!AL$1)+SUMIFS(作業日報!$G:$G,作業日報!$F:$F,$A62,作業日報!$I:$I,"○",作業日報!$A:$A,参加者名簿!AL$1)</f>
        <v>0</v>
      </c>
      <c r="AM62" s="160">
        <f>SUMIFS(作業日報!$C:$C,作業日報!$B:$B,$A62,作業日報!$E:$E,"○",作業日報!$A:$A,参加者名簿!AM$1)+SUMIFS(作業日報!$G:$G,作業日報!$F:$F,$A62,作業日報!$I:$I,"○",作業日報!$A:$A,参加者名簿!AM$1)</f>
        <v>0</v>
      </c>
      <c r="AN62" s="160">
        <f>SUMIFS(作業日報!$C:$C,作業日報!$B:$B,$A62,作業日報!$E:$E,"○",作業日報!$A:$A,参加者名簿!AN$1)+SUMIFS(作業日報!$G:$G,作業日報!$F:$F,$A62,作業日報!$I:$I,"○",作業日報!$A:$A,参加者名簿!AN$1)</f>
        <v>0</v>
      </c>
      <c r="AO62" s="160">
        <f>SUMIFS(作業日報!$C:$C,作業日報!$B:$B,$A62,作業日報!$E:$E,"○",作業日報!$A:$A,参加者名簿!AO$1)+SUMIFS(作業日報!$G:$G,作業日報!$F:$F,$A62,作業日報!$I:$I,"○",作業日報!$A:$A,参加者名簿!AO$1)</f>
        <v>0</v>
      </c>
      <c r="AP62" s="160">
        <f>SUMIFS(作業日報!$C:$C,作業日報!$B:$B,$A62,作業日報!$E:$E,"○",作業日報!$A:$A,参加者名簿!AP$1)+SUMIFS(作業日報!$G:$G,作業日報!$F:$F,$A62,作業日報!$I:$I,"○",作業日報!$A:$A,参加者名簿!AP$1)</f>
        <v>0</v>
      </c>
      <c r="AQ62" s="160">
        <f>SUMIFS(作業日報!$C:$C,作業日報!$B:$B,$A62,作業日報!$E:$E,"○",作業日報!$A:$A,参加者名簿!AQ$1)+SUMIFS(作業日報!$G:$G,作業日報!$F:$F,$A62,作業日報!$I:$I,"○",作業日報!$A:$A,参加者名簿!AQ$1)</f>
        <v>0</v>
      </c>
      <c r="AR62" s="160">
        <f>SUMIFS(作業日報!$C:$C,作業日報!$B:$B,$A62,作業日報!$E:$E,"○",作業日報!$A:$A,参加者名簿!AR$1)+SUMIFS(作業日報!$G:$G,作業日報!$F:$F,$A62,作業日報!$I:$I,"○",作業日報!$A:$A,参加者名簿!AR$1)</f>
        <v>0</v>
      </c>
      <c r="AS62" s="160">
        <f>SUMIFS(作業日報!$C:$C,作業日報!$B:$B,$A62,作業日報!$E:$E,"○",作業日報!$A:$A,参加者名簿!AS$1)+SUMIFS(作業日報!$G:$G,作業日報!$F:$F,$A62,作業日報!$I:$I,"○",作業日報!$A:$A,参加者名簿!AS$1)</f>
        <v>0</v>
      </c>
      <c r="AT62" s="160">
        <f>SUMIFS(作業日報!$C:$C,作業日報!$B:$B,$A62,作業日報!$E:$E,"○",作業日報!$A:$A,参加者名簿!AT$1)+SUMIFS(作業日報!$G:$G,作業日報!$F:$F,$A62,作業日報!$I:$I,"○",作業日報!$A:$A,参加者名簿!AT$1)</f>
        <v>0</v>
      </c>
      <c r="AU62" s="160">
        <f>SUMIFS(作業日報!$C:$C,作業日報!$B:$B,$A62,作業日報!$E:$E,"○",作業日報!$A:$A,参加者名簿!AU$1)+SUMIFS(作業日報!$G:$G,作業日報!$F:$F,$A62,作業日報!$I:$I,"○",作業日報!$A:$A,参加者名簿!AU$1)</f>
        <v>0</v>
      </c>
      <c r="AV62" s="160">
        <f>SUMIFS(作業日報!$C:$C,作業日報!$B:$B,$A62,作業日報!$E:$E,"○",作業日報!$A:$A,参加者名簿!AV$1)+SUMIFS(作業日報!$G:$G,作業日報!$F:$F,$A62,作業日報!$I:$I,"○",作業日報!$A:$A,参加者名簿!AV$1)</f>
        <v>0</v>
      </c>
      <c r="AW62" s="160">
        <f>SUMIFS(作業日報!$C:$C,作業日報!$B:$B,$A62,作業日報!$E:$E,"○",作業日報!$A:$A,参加者名簿!AW$1)+SUMIFS(作業日報!$G:$G,作業日報!$F:$F,$A62,作業日報!$I:$I,"○",作業日報!$A:$A,参加者名簿!AW$1)</f>
        <v>0</v>
      </c>
      <c r="AX62" s="160">
        <f>SUMIFS(作業日報!$C:$C,作業日報!$B:$B,$A62,作業日報!$E:$E,"○",作業日報!$A:$A,参加者名簿!AX$1)+SUMIFS(作業日報!$G:$G,作業日報!$F:$F,$A62,作業日報!$I:$I,"○",作業日報!$A:$A,参加者名簿!AX$1)</f>
        <v>0</v>
      </c>
      <c r="AY62" s="160">
        <f>SUMIFS(作業日報!$C:$C,作業日報!$B:$B,$A62,作業日報!$E:$E,"○",作業日報!$A:$A,参加者名簿!AY$1)+SUMIFS(作業日報!$G:$G,作業日報!$F:$F,$A62,作業日報!$I:$I,"○",作業日報!$A:$A,参加者名簿!AY$1)</f>
        <v>0</v>
      </c>
      <c r="AZ62" s="160">
        <f>SUMIFS(作業日報!$C:$C,作業日報!$B:$B,$A62,作業日報!$E:$E,"○",作業日報!$A:$A,参加者名簿!AZ$1)+SUMIFS(作業日報!$G:$G,作業日報!$F:$F,$A62,作業日報!$I:$I,"○",作業日報!$A:$A,参加者名簿!AZ$1)</f>
        <v>0</v>
      </c>
      <c r="BA62" s="160">
        <f>SUMIFS(作業日報!$C:$C,作業日報!$B:$B,$A62,作業日報!$E:$E,"○",作業日報!$A:$A,参加者名簿!BA$1)+SUMIFS(作業日報!$G:$G,作業日報!$F:$F,$A62,作業日報!$I:$I,"○",作業日報!$A:$A,参加者名簿!BA$1)</f>
        <v>0</v>
      </c>
      <c r="BB62" s="160">
        <f>SUMIFS(作業日報!$C:$C,作業日報!$B:$B,$A62,作業日報!$E:$E,"○",作業日報!$A:$A,参加者名簿!BB$1)+SUMIFS(作業日報!$G:$G,作業日報!$F:$F,$A62,作業日報!$I:$I,"○",作業日報!$A:$A,参加者名簿!BB$1)</f>
        <v>0</v>
      </c>
      <c r="BC62" s="160">
        <f>SUMIFS(作業日報!$C:$C,作業日報!$B:$B,$A62,作業日報!$E:$E,"○",作業日報!$A:$A,参加者名簿!BC$1)+SUMIFS(作業日報!$G:$G,作業日報!$F:$F,$A62,作業日報!$I:$I,"○",作業日報!$A:$A,参加者名簿!BC$1)</f>
        <v>0</v>
      </c>
      <c r="BD62" s="160">
        <f>SUMIFS(作業日報!$C:$C,作業日報!$B:$B,$A62,作業日報!$E:$E,"○",作業日報!$A:$A,参加者名簿!BD$1)+SUMIFS(作業日報!$G:$G,作業日報!$F:$F,$A62,作業日報!$I:$I,"○",作業日報!$A:$A,参加者名簿!BD$1)</f>
        <v>0</v>
      </c>
      <c r="BE62" s="160">
        <f>SUMIFS(作業日報!$C:$C,作業日報!$B:$B,$A62,作業日報!$E:$E,"○",作業日報!$A:$A,参加者名簿!BE$1)+SUMIFS(作業日報!$G:$G,作業日報!$F:$F,$A62,作業日報!$I:$I,"○",作業日報!$A:$A,参加者名簿!BE$1)</f>
        <v>0</v>
      </c>
      <c r="BF62" s="160">
        <f>SUMIFS(作業日報!$C:$C,作業日報!$B:$B,$A62,作業日報!$E:$E,"○",作業日報!$A:$A,参加者名簿!BF$1)+SUMIFS(作業日報!$G:$G,作業日報!$F:$F,$A62,作業日報!$I:$I,"○",作業日報!$A:$A,参加者名簿!BF$1)</f>
        <v>0</v>
      </c>
      <c r="BG62" s="160">
        <f>SUMIFS(作業日報!$C:$C,作業日報!$B:$B,$A62,作業日報!$E:$E,"○",作業日報!$A:$A,参加者名簿!BG$1)+SUMIFS(作業日報!$G:$G,作業日報!$F:$F,$A62,作業日報!$I:$I,"○",作業日報!$A:$A,参加者名簿!BG$1)</f>
        <v>0</v>
      </c>
      <c r="BH62" s="160">
        <f>SUMIFS(作業日報!$C:$C,作業日報!$B:$B,$A62,作業日報!$E:$E,"○",作業日報!$A:$A,参加者名簿!BH$1)+SUMIFS(作業日報!$G:$G,作業日報!$F:$F,$A62,作業日報!$I:$I,"○",作業日報!$A:$A,参加者名簿!BH$1)</f>
        <v>0</v>
      </c>
      <c r="BI62" s="160">
        <f>SUMIFS(作業日報!$C:$C,作業日報!$B:$B,$A62,作業日報!$E:$E,"○",作業日報!$A:$A,参加者名簿!BI$1)+SUMIFS(作業日報!$G:$G,作業日報!$F:$F,$A62,作業日報!$I:$I,"○",作業日報!$A:$A,参加者名簿!BI$1)</f>
        <v>0</v>
      </c>
      <c r="BJ62" s="160">
        <f>SUMIFS(作業日報!$C:$C,作業日報!$B:$B,$A62,作業日報!$E:$E,"○",作業日報!$A:$A,参加者名簿!BJ$1)+SUMIFS(作業日報!$G:$G,作業日報!$F:$F,$A62,作業日報!$I:$I,"○",作業日報!$A:$A,参加者名簿!BJ$1)</f>
        <v>0</v>
      </c>
      <c r="BK62" s="160">
        <f>SUMIFS(作業日報!$C:$C,作業日報!$B:$B,$A62,作業日報!$E:$E,"○",作業日報!$A:$A,参加者名簿!BK$1)+SUMIFS(作業日報!$G:$G,作業日報!$F:$F,$A62,作業日報!$I:$I,"○",作業日報!$A:$A,参加者名簿!BK$1)</f>
        <v>0</v>
      </c>
      <c r="BL62" s="160">
        <f>SUMIFS(作業日報!$C:$C,作業日報!$B:$B,$A62,作業日報!$E:$E,"○",作業日報!$A:$A,参加者名簿!BL$1)+SUMIFS(作業日報!$G:$G,作業日報!$F:$F,$A62,作業日報!$I:$I,"○",作業日報!$A:$A,参加者名簿!BL$1)</f>
        <v>0</v>
      </c>
    </row>
    <row r="63" spans="1:64">
      <c r="A63" s="176"/>
      <c r="B63" s="177"/>
      <c r="C63" s="178"/>
      <c r="D63" s="120">
        <f t="shared" si="0"/>
        <v>0</v>
      </c>
      <c r="E63" s="159">
        <f>SUMIFS(作業日報!$C:$C,作業日報!$B:$B,$A63,作業日報!$E:$E,"○",作業日報!$A:$A,参加者名簿!E$1)+SUMIFS(作業日報!$G:$G,作業日報!$F:$F,$A63,作業日報!$I:$I,"○",作業日報!$A:$A,参加者名簿!E$1)</f>
        <v>0</v>
      </c>
      <c r="F63" s="160">
        <f>SUMIFS(作業日報!$C:$C,作業日報!$B:$B,$A63,作業日報!$E:$E,"○",作業日報!$A:$A,参加者名簿!F$1)+SUMIFS(作業日報!$G:$G,作業日報!$F:$F,$A63,作業日報!$I:$I,"○",作業日報!$A:$A,参加者名簿!F$1)</f>
        <v>0</v>
      </c>
      <c r="G63" s="160">
        <f>SUMIFS(作業日報!$C:$C,作業日報!$B:$B,$A63,作業日報!$E:$E,"○",作業日報!$A:$A,参加者名簿!G$1)+SUMIFS(作業日報!$G:$G,作業日報!$F:$F,$A63,作業日報!$I:$I,"○",作業日報!$A:$A,参加者名簿!G$1)</f>
        <v>0</v>
      </c>
      <c r="H63" s="160">
        <f>SUMIFS(作業日報!$C:$C,作業日報!$B:$B,$A63,作業日報!$E:$E,"○",作業日報!$A:$A,参加者名簿!H$1)+SUMIFS(作業日報!$G:$G,作業日報!$F:$F,$A63,作業日報!$I:$I,"○",作業日報!$A:$A,参加者名簿!H$1)</f>
        <v>0</v>
      </c>
      <c r="I63" s="160">
        <f>SUMIFS(作業日報!$C:$C,作業日報!$B:$B,$A63,作業日報!$E:$E,"○",作業日報!$A:$A,参加者名簿!I$1)+SUMIFS(作業日報!$G:$G,作業日報!$F:$F,$A63,作業日報!$I:$I,"○",作業日報!$A:$A,参加者名簿!I$1)</f>
        <v>0</v>
      </c>
      <c r="J63" s="160">
        <f>SUMIFS(作業日報!$C:$C,作業日報!$B:$B,$A63,作業日報!$E:$E,"○",作業日報!$A:$A,参加者名簿!J$1)+SUMIFS(作業日報!$G:$G,作業日報!$F:$F,$A63,作業日報!$I:$I,"○",作業日報!$A:$A,参加者名簿!J$1)</f>
        <v>0</v>
      </c>
      <c r="K63" s="160">
        <f>SUMIFS(作業日報!$C:$C,作業日報!$B:$B,$A63,作業日報!$E:$E,"○",作業日報!$A:$A,参加者名簿!K$1)+SUMIFS(作業日報!$G:$G,作業日報!$F:$F,$A63,作業日報!$I:$I,"○",作業日報!$A:$A,参加者名簿!K$1)</f>
        <v>0</v>
      </c>
      <c r="L63" s="160">
        <f>SUMIFS(作業日報!$C:$C,作業日報!$B:$B,$A63,作業日報!$E:$E,"○",作業日報!$A:$A,参加者名簿!L$1)+SUMIFS(作業日報!$G:$G,作業日報!$F:$F,$A63,作業日報!$I:$I,"○",作業日報!$A:$A,参加者名簿!L$1)</f>
        <v>0</v>
      </c>
      <c r="M63" s="160">
        <f>SUMIFS(作業日報!$C:$C,作業日報!$B:$B,$A63,作業日報!$E:$E,"○",作業日報!$A:$A,参加者名簿!M$1)+SUMIFS(作業日報!$G:$G,作業日報!$F:$F,$A63,作業日報!$I:$I,"○",作業日報!$A:$A,参加者名簿!M$1)</f>
        <v>0</v>
      </c>
      <c r="N63" s="160">
        <f>SUMIFS(作業日報!$C:$C,作業日報!$B:$B,$A63,作業日報!$E:$E,"○",作業日報!$A:$A,参加者名簿!N$1)+SUMIFS(作業日報!$G:$G,作業日報!$F:$F,$A63,作業日報!$I:$I,"○",作業日報!$A:$A,参加者名簿!N$1)</f>
        <v>0</v>
      </c>
      <c r="O63" s="160">
        <f>SUMIFS(作業日報!$C:$C,作業日報!$B:$B,$A63,作業日報!$E:$E,"○",作業日報!$A:$A,参加者名簿!O$1)+SUMIFS(作業日報!$G:$G,作業日報!$F:$F,$A63,作業日報!$I:$I,"○",作業日報!$A:$A,参加者名簿!O$1)</f>
        <v>0</v>
      </c>
      <c r="P63" s="160">
        <f>SUMIFS(作業日報!$C:$C,作業日報!$B:$B,$A63,作業日報!$E:$E,"○",作業日報!$A:$A,参加者名簿!P$1)+SUMIFS(作業日報!$G:$G,作業日報!$F:$F,$A63,作業日報!$I:$I,"○",作業日報!$A:$A,参加者名簿!P$1)</f>
        <v>0</v>
      </c>
      <c r="Q63" s="160">
        <f>SUMIFS(作業日報!$C:$C,作業日報!$B:$B,$A63,作業日報!$E:$E,"○",作業日報!$A:$A,参加者名簿!Q$1)+SUMIFS(作業日報!$G:$G,作業日報!$F:$F,$A63,作業日報!$I:$I,"○",作業日報!$A:$A,参加者名簿!Q$1)</f>
        <v>0</v>
      </c>
      <c r="R63" s="160">
        <f>SUMIFS(作業日報!$C:$C,作業日報!$B:$B,$A63,作業日報!$E:$E,"○",作業日報!$A:$A,参加者名簿!R$1)+SUMIFS(作業日報!$G:$G,作業日報!$F:$F,$A63,作業日報!$I:$I,"○",作業日報!$A:$A,参加者名簿!R$1)</f>
        <v>0</v>
      </c>
      <c r="S63" s="160">
        <f>SUMIFS(作業日報!$C:$C,作業日報!$B:$B,$A63,作業日報!$E:$E,"○",作業日報!$A:$A,参加者名簿!S$1)+SUMIFS(作業日報!$G:$G,作業日報!$F:$F,$A63,作業日報!$I:$I,"○",作業日報!$A:$A,参加者名簿!S$1)</f>
        <v>0</v>
      </c>
      <c r="T63" s="160">
        <f>SUMIFS(作業日報!$C:$C,作業日報!$B:$B,$A63,作業日報!$E:$E,"○",作業日報!$A:$A,参加者名簿!T$1)+SUMIFS(作業日報!$G:$G,作業日報!$F:$F,$A63,作業日報!$I:$I,"○",作業日報!$A:$A,参加者名簿!T$1)</f>
        <v>0</v>
      </c>
      <c r="U63" s="160">
        <f>SUMIFS(作業日報!$C:$C,作業日報!$B:$B,$A63,作業日報!$E:$E,"○",作業日報!$A:$A,参加者名簿!U$1)+SUMIFS(作業日報!$G:$G,作業日報!$F:$F,$A63,作業日報!$I:$I,"○",作業日報!$A:$A,参加者名簿!U$1)</f>
        <v>0</v>
      </c>
      <c r="V63" s="160">
        <f>SUMIFS(作業日報!$C:$C,作業日報!$B:$B,$A63,作業日報!$E:$E,"○",作業日報!$A:$A,参加者名簿!V$1)+SUMIFS(作業日報!$G:$G,作業日報!$F:$F,$A63,作業日報!$I:$I,"○",作業日報!$A:$A,参加者名簿!V$1)</f>
        <v>0</v>
      </c>
      <c r="W63" s="160">
        <f>SUMIFS(作業日報!$C:$C,作業日報!$B:$B,$A63,作業日報!$E:$E,"○",作業日報!$A:$A,参加者名簿!W$1)+SUMIFS(作業日報!$G:$G,作業日報!$F:$F,$A63,作業日報!$I:$I,"○",作業日報!$A:$A,参加者名簿!W$1)</f>
        <v>0</v>
      </c>
      <c r="X63" s="160">
        <f>SUMIFS(作業日報!$C:$C,作業日報!$B:$B,$A63,作業日報!$E:$E,"○",作業日報!$A:$A,参加者名簿!X$1)+SUMIFS(作業日報!$G:$G,作業日報!$F:$F,$A63,作業日報!$I:$I,"○",作業日報!$A:$A,参加者名簿!X$1)</f>
        <v>0</v>
      </c>
      <c r="Y63" s="160">
        <f>SUMIFS(作業日報!$C:$C,作業日報!$B:$B,$A63,作業日報!$E:$E,"○",作業日報!$A:$A,参加者名簿!Y$1)+SUMIFS(作業日報!$G:$G,作業日報!$F:$F,$A63,作業日報!$I:$I,"○",作業日報!$A:$A,参加者名簿!Y$1)</f>
        <v>0</v>
      </c>
      <c r="Z63" s="160">
        <f>SUMIFS(作業日報!$C:$C,作業日報!$B:$B,$A63,作業日報!$E:$E,"○",作業日報!$A:$A,参加者名簿!Z$1)+SUMIFS(作業日報!$G:$G,作業日報!$F:$F,$A63,作業日報!$I:$I,"○",作業日報!$A:$A,参加者名簿!Z$1)</f>
        <v>0</v>
      </c>
      <c r="AA63" s="160">
        <f>SUMIFS(作業日報!$C:$C,作業日報!$B:$B,$A63,作業日報!$E:$E,"○",作業日報!$A:$A,参加者名簿!AA$1)+SUMIFS(作業日報!$G:$G,作業日報!$F:$F,$A63,作業日報!$I:$I,"○",作業日報!$A:$A,参加者名簿!AA$1)</f>
        <v>0</v>
      </c>
      <c r="AB63" s="160">
        <f>SUMIFS(作業日報!$C:$C,作業日報!$B:$B,$A63,作業日報!$E:$E,"○",作業日報!$A:$A,参加者名簿!AB$1)+SUMIFS(作業日報!$G:$G,作業日報!$F:$F,$A63,作業日報!$I:$I,"○",作業日報!$A:$A,参加者名簿!AB$1)</f>
        <v>0</v>
      </c>
      <c r="AC63" s="160">
        <f>SUMIFS(作業日報!$C:$C,作業日報!$B:$B,$A63,作業日報!$E:$E,"○",作業日報!$A:$A,参加者名簿!AC$1)+SUMIFS(作業日報!$G:$G,作業日報!$F:$F,$A63,作業日報!$I:$I,"○",作業日報!$A:$A,参加者名簿!AC$1)</f>
        <v>0</v>
      </c>
      <c r="AD63" s="160">
        <f>SUMIFS(作業日報!$C:$C,作業日報!$B:$B,$A63,作業日報!$E:$E,"○",作業日報!$A:$A,参加者名簿!AD$1)+SUMIFS(作業日報!$G:$G,作業日報!$F:$F,$A63,作業日報!$I:$I,"○",作業日報!$A:$A,参加者名簿!AD$1)</f>
        <v>0</v>
      </c>
      <c r="AE63" s="160">
        <f>SUMIFS(作業日報!$C:$C,作業日報!$B:$B,$A63,作業日報!$E:$E,"○",作業日報!$A:$A,参加者名簿!AE$1)+SUMIFS(作業日報!$G:$G,作業日報!$F:$F,$A63,作業日報!$I:$I,"○",作業日報!$A:$A,参加者名簿!AE$1)</f>
        <v>0</v>
      </c>
      <c r="AF63" s="160">
        <f>SUMIFS(作業日報!$C:$C,作業日報!$B:$B,$A63,作業日報!$E:$E,"○",作業日報!$A:$A,参加者名簿!AF$1)+SUMIFS(作業日報!$G:$G,作業日報!$F:$F,$A63,作業日報!$I:$I,"○",作業日報!$A:$A,参加者名簿!AF$1)</f>
        <v>0</v>
      </c>
      <c r="AG63" s="160">
        <f>SUMIFS(作業日報!$C:$C,作業日報!$B:$B,$A63,作業日報!$E:$E,"○",作業日報!$A:$A,参加者名簿!AG$1)+SUMIFS(作業日報!$G:$G,作業日報!$F:$F,$A63,作業日報!$I:$I,"○",作業日報!$A:$A,参加者名簿!AG$1)</f>
        <v>0</v>
      </c>
      <c r="AH63" s="160">
        <f>SUMIFS(作業日報!$C:$C,作業日報!$B:$B,$A63,作業日報!$E:$E,"○",作業日報!$A:$A,参加者名簿!AH$1)+SUMIFS(作業日報!$G:$G,作業日報!$F:$F,$A63,作業日報!$I:$I,"○",作業日報!$A:$A,参加者名簿!AH$1)</f>
        <v>0</v>
      </c>
      <c r="AI63" s="160">
        <f>SUMIFS(作業日報!$C:$C,作業日報!$B:$B,$A63,作業日報!$E:$E,"○",作業日報!$A:$A,参加者名簿!AI$1)+SUMIFS(作業日報!$G:$G,作業日報!$F:$F,$A63,作業日報!$I:$I,"○",作業日報!$A:$A,参加者名簿!AI$1)</f>
        <v>0</v>
      </c>
      <c r="AJ63" s="160">
        <f>SUMIFS(作業日報!$C:$C,作業日報!$B:$B,$A63,作業日報!$E:$E,"○",作業日報!$A:$A,参加者名簿!AJ$1)+SUMIFS(作業日報!$G:$G,作業日報!$F:$F,$A63,作業日報!$I:$I,"○",作業日報!$A:$A,参加者名簿!AJ$1)</f>
        <v>0</v>
      </c>
      <c r="AK63" s="160">
        <f>SUMIFS(作業日報!$C:$C,作業日報!$B:$B,$A63,作業日報!$E:$E,"○",作業日報!$A:$A,参加者名簿!AK$1)+SUMIFS(作業日報!$G:$G,作業日報!$F:$F,$A63,作業日報!$I:$I,"○",作業日報!$A:$A,参加者名簿!AK$1)</f>
        <v>0</v>
      </c>
      <c r="AL63" s="160">
        <f>SUMIFS(作業日報!$C:$C,作業日報!$B:$B,$A63,作業日報!$E:$E,"○",作業日報!$A:$A,参加者名簿!AL$1)+SUMIFS(作業日報!$G:$G,作業日報!$F:$F,$A63,作業日報!$I:$I,"○",作業日報!$A:$A,参加者名簿!AL$1)</f>
        <v>0</v>
      </c>
      <c r="AM63" s="160">
        <f>SUMIFS(作業日報!$C:$C,作業日報!$B:$B,$A63,作業日報!$E:$E,"○",作業日報!$A:$A,参加者名簿!AM$1)+SUMIFS(作業日報!$G:$G,作業日報!$F:$F,$A63,作業日報!$I:$I,"○",作業日報!$A:$A,参加者名簿!AM$1)</f>
        <v>0</v>
      </c>
      <c r="AN63" s="160">
        <f>SUMIFS(作業日報!$C:$C,作業日報!$B:$B,$A63,作業日報!$E:$E,"○",作業日報!$A:$A,参加者名簿!AN$1)+SUMIFS(作業日報!$G:$G,作業日報!$F:$F,$A63,作業日報!$I:$I,"○",作業日報!$A:$A,参加者名簿!AN$1)</f>
        <v>0</v>
      </c>
      <c r="AO63" s="160">
        <f>SUMIFS(作業日報!$C:$C,作業日報!$B:$B,$A63,作業日報!$E:$E,"○",作業日報!$A:$A,参加者名簿!AO$1)+SUMIFS(作業日報!$G:$G,作業日報!$F:$F,$A63,作業日報!$I:$I,"○",作業日報!$A:$A,参加者名簿!AO$1)</f>
        <v>0</v>
      </c>
      <c r="AP63" s="160">
        <f>SUMIFS(作業日報!$C:$C,作業日報!$B:$B,$A63,作業日報!$E:$E,"○",作業日報!$A:$A,参加者名簿!AP$1)+SUMIFS(作業日報!$G:$G,作業日報!$F:$F,$A63,作業日報!$I:$I,"○",作業日報!$A:$A,参加者名簿!AP$1)</f>
        <v>0</v>
      </c>
      <c r="AQ63" s="160">
        <f>SUMIFS(作業日報!$C:$C,作業日報!$B:$B,$A63,作業日報!$E:$E,"○",作業日報!$A:$A,参加者名簿!AQ$1)+SUMIFS(作業日報!$G:$G,作業日報!$F:$F,$A63,作業日報!$I:$I,"○",作業日報!$A:$A,参加者名簿!AQ$1)</f>
        <v>0</v>
      </c>
      <c r="AR63" s="160">
        <f>SUMIFS(作業日報!$C:$C,作業日報!$B:$B,$A63,作業日報!$E:$E,"○",作業日報!$A:$A,参加者名簿!AR$1)+SUMIFS(作業日報!$G:$G,作業日報!$F:$F,$A63,作業日報!$I:$I,"○",作業日報!$A:$A,参加者名簿!AR$1)</f>
        <v>0</v>
      </c>
      <c r="AS63" s="160">
        <f>SUMIFS(作業日報!$C:$C,作業日報!$B:$B,$A63,作業日報!$E:$E,"○",作業日報!$A:$A,参加者名簿!AS$1)+SUMIFS(作業日報!$G:$G,作業日報!$F:$F,$A63,作業日報!$I:$I,"○",作業日報!$A:$A,参加者名簿!AS$1)</f>
        <v>0</v>
      </c>
      <c r="AT63" s="160">
        <f>SUMIFS(作業日報!$C:$C,作業日報!$B:$B,$A63,作業日報!$E:$E,"○",作業日報!$A:$A,参加者名簿!AT$1)+SUMIFS(作業日報!$G:$G,作業日報!$F:$F,$A63,作業日報!$I:$I,"○",作業日報!$A:$A,参加者名簿!AT$1)</f>
        <v>0</v>
      </c>
      <c r="AU63" s="160">
        <f>SUMIFS(作業日報!$C:$C,作業日報!$B:$B,$A63,作業日報!$E:$E,"○",作業日報!$A:$A,参加者名簿!AU$1)+SUMIFS(作業日報!$G:$G,作業日報!$F:$F,$A63,作業日報!$I:$I,"○",作業日報!$A:$A,参加者名簿!AU$1)</f>
        <v>0</v>
      </c>
      <c r="AV63" s="160">
        <f>SUMIFS(作業日報!$C:$C,作業日報!$B:$B,$A63,作業日報!$E:$E,"○",作業日報!$A:$A,参加者名簿!AV$1)+SUMIFS(作業日報!$G:$G,作業日報!$F:$F,$A63,作業日報!$I:$I,"○",作業日報!$A:$A,参加者名簿!AV$1)</f>
        <v>0</v>
      </c>
      <c r="AW63" s="160">
        <f>SUMIFS(作業日報!$C:$C,作業日報!$B:$B,$A63,作業日報!$E:$E,"○",作業日報!$A:$A,参加者名簿!AW$1)+SUMIFS(作業日報!$G:$G,作業日報!$F:$F,$A63,作業日報!$I:$I,"○",作業日報!$A:$A,参加者名簿!AW$1)</f>
        <v>0</v>
      </c>
      <c r="AX63" s="160">
        <f>SUMIFS(作業日報!$C:$C,作業日報!$B:$B,$A63,作業日報!$E:$E,"○",作業日報!$A:$A,参加者名簿!AX$1)+SUMIFS(作業日報!$G:$G,作業日報!$F:$F,$A63,作業日報!$I:$I,"○",作業日報!$A:$A,参加者名簿!AX$1)</f>
        <v>0</v>
      </c>
      <c r="AY63" s="160">
        <f>SUMIFS(作業日報!$C:$C,作業日報!$B:$B,$A63,作業日報!$E:$E,"○",作業日報!$A:$A,参加者名簿!AY$1)+SUMIFS(作業日報!$G:$G,作業日報!$F:$F,$A63,作業日報!$I:$I,"○",作業日報!$A:$A,参加者名簿!AY$1)</f>
        <v>0</v>
      </c>
      <c r="AZ63" s="160">
        <f>SUMIFS(作業日報!$C:$C,作業日報!$B:$B,$A63,作業日報!$E:$E,"○",作業日報!$A:$A,参加者名簿!AZ$1)+SUMIFS(作業日報!$G:$G,作業日報!$F:$F,$A63,作業日報!$I:$I,"○",作業日報!$A:$A,参加者名簿!AZ$1)</f>
        <v>0</v>
      </c>
      <c r="BA63" s="160">
        <f>SUMIFS(作業日報!$C:$C,作業日報!$B:$B,$A63,作業日報!$E:$E,"○",作業日報!$A:$A,参加者名簿!BA$1)+SUMIFS(作業日報!$G:$G,作業日報!$F:$F,$A63,作業日報!$I:$I,"○",作業日報!$A:$A,参加者名簿!BA$1)</f>
        <v>0</v>
      </c>
      <c r="BB63" s="160">
        <f>SUMIFS(作業日報!$C:$C,作業日報!$B:$B,$A63,作業日報!$E:$E,"○",作業日報!$A:$A,参加者名簿!BB$1)+SUMIFS(作業日報!$G:$G,作業日報!$F:$F,$A63,作業日報!$I:$I,"○",作業日報!$A:$A,参加者名簿!BB$1)</f>
        <v>0</v>
      </c>
      <c r="BC63" s="160">
        <f>SUMIFS(作業日報!$C:$C,作業日報!$B:$B,$A63,作業日報!$E:$E,"○",作業日報!$A:$A,参加者名簿!BC$1)+SUMIFS(作業日報!$G:$G,作業日報!$F:$F,$A63,作業日報!$I:$I,"○",作業日報!$A:$A,参加者名簿!BC$1)</f>
        <v>0</v>
      </c>
      <c r="BD63" s="160">
        <f>SUMIFS(作業日報!$C:$C,作業日報!$B:$B,$A63,作業日報!$E:$E,"○",作業日報!$A:$A,参加者名簿!BD$1)+SUMIFS(作業日報!$G:$G,作業日報!$F:$F,$A63,作業日報!$I:$I,"○",作業日報!$A:$A,参加者名簿!BD$1)</f>
        <v>0</v>
      </c>
      <c r="BE63" s="160">
        <f>SUMIFS(作業日報!$C:$C,作業日報!$B:$B,$A63,作業日報!$E:$E,"○",作業日報!$A:$A,参加者名簿!BE$1)+SUMIFS(作業日報!$G:$G,作業日報!$F:$F,$A63,作業日報!$I:$I,"○",作業日報!$A:$A,参加者名簿!BE$1)</f>
        <v>0</v>
      </c>
      <c r="BF63" s="160">
        <f>SUMIFS(作業日報!$C:$C,作業日報!$B:$B,$A63,作業日報!$E:$E,"○",作業日報!$A:$A,参加者名簿!BF$1)+SUMIFS(作業日報!$G:$G,作業日報!$F:$F,$A63,作業日報!$I:$I,"○",作業日報!$A:$A,参加者名簿!BF$1)</f>
        <v>0</v>
      </c>
      <c r="BG63" s="160">
        <f>SUMIFS(作業日報!$C:$C,作業日報!$B:$B,$A63,作業日報!$E:$E,"○",作業日報!$A:$A,参加者名簿!BG$1)+SUMIFS(作業日報!$G:$G,作業日報!$F:$F,$A63,作業日報!$I:$I,"○",作業日報!$A:$A,参加者名簿!BG$1)</f>
        <v>0</v>
      </c>
      <c r="BH63" s="160">
        <f>SUMIFS(作業日報!$C:$C,作業日報!$B:$B,$A63,作業日報!$E:$E,"○",作業日報!$A:$A,参加者名簿!BH$1)+SUMIFS(作業日報!$G:$G,作業日報!$F:$F,$A63,作業日報!$I:$I,"○",作業日報!$A:$A,参加者名簿!BH$1)</f>
        <v>0</v>
      </c>
      <c r="BI63" s="160">
        <f>SUMIFS(作業日報!$C:$C,作業日報!$B:$B,$A63,作業日報!$E:$E,"○",作業日報!$A:$A,参加者名簿!BI$1)+SUMIFS(作業日報!$G:$G,作業日報!$F:$F,$A63,作業日報!$I:$I,"○",作業日報!$A:$A,参加者名簿!BI$1)</f>
        <v>0</v>
      </c>
      <c r="BJ63" s="160">
        <f>SUMIFS(作業日報!$C:$C,作業日報!$B:$B,$A63,作業日報!$E:$E,"○",作業日報!$A:$A,参加者名簿!BJ$1)+SUMIFS(作業日報!$G:$G,作業日報!$F:$F,$A63,作業日報!$I:$I,"○",作業日報!$A:$A,参加者名簿!BJ$1)</f>
        <v>0</v>
      </c>
      <c r="BK63" s="160">
        <f>SUMIFS(作業日報!$C:$C,作業日報!$B:$B,$A63,作業日報!$E:$E,"○",作業日報!$A:$A,参加者名簿!BK$1)+SUMIFS(作業日報!$G:$G,作業日報!$F:$F,$A63,作業日報!$I:$I,"○",作業日報!$A:$A,参加者名簿!BK$1)</f>
        <v>0</v>
      </c>
      <c r="BL63" s="160">
        <f>SUMIFS(作業日報!$C:$C,作業日報!$B:$B,$A63,作業日報!$E:$E,"○",作業日報!$A:$A,参加者名簿!BL$1)+SUMIFS(作業日報!$G:$G,作業日報!$F:$F,$A63,作業日報!$I:$I,"○",作業日報!$A:$A,参加者名簿!BL$1)</f>
        <v>0</v>
      </c>
    </row>
    <row r="64" spans="1:64">
      <c r="A64" s="176"/>
      <c r="B64" s="177"/>
      <c r="C64" s="178"/>
      <c r="D64" s="120">
        <f t="shared" si="0"/>
        <v>0</v>
      </c>
      <c r="E64" s="159">
        <f>SUMIFS(作業日報!$C:$C,作業日報!$B:$B,$A64,作業日報!$E:$E,"○",作業日報!$A:$A,参加者名簿!E$1)+SUMIFS(作業日報!$G:$G,作業日報!$F:$F,$A64,作業日報!$I:$I,"○",作業日報!$A:$A,参加者名簿!E$1)</f>
        <v>0</v>
      </c>
      <c r="F64" s="160">
        <f>SUMIFS(作業日報!$C:$C,作業日報!$B:$B,$A64,作業日報!$E:$E,"○",作業日報!$A:$A,参加者名簿!F$1)+SUMIFS(作業日報!$G:$G,作業日報!$F:$F,$A64,作業日報!$I:$I,"○",作業日報!$A:$A,参加者名簿!F$1)</f>
        <v>0</v>
      </c>
      <c r="G64" s="160">
        <f>SUMIFS(作業日報!$C:$C,作業日報!$B:$B,$A64,作業日報!$E:$E,"○",作業日報!$A:$A,参加者名簿!G$1)+SUMIFS(作業日報!$G:$G,作業日報!$F:$F,$A64,作業日報!$I:$I,"○",作業日報!$A:$A,参加者名簿!G$1)</f>
        <v>0</v>
      </c>
      <c r="H64" s="160">
        <f>SUMIFS(作業日報!$C:$C,作業日報!$B:$B,$A64,作業日報!$E:$E,"○",作業日報!$A:$A,参加者名簿!H$1)+SUMIFS(作業日報!$G:$G,作業日報!$F:$F,$A64,作業日報!$I:$I,"○",作業日報!$A:$A,参加者名簿!H$1)</f>
        <v>0</v>
      </c>
      <c r="I64" s="160">
        <f>SUMIFS(作業日報!$C:$C,作業日報!$B:$B,$A64,作業日報!$E:$E,"○",作業日報!$A:$A,参加者名簿!I$1)+SUMIFS(作業日報!$G:$G,作業日報!$F:$F,$A64,作業日報!$I:$I,"○",作業日報!$A:$A,参加者名簿!I$1)</f>
        <v>0</v>
      </c>
      <c r="J64" s="160">
        <f>SUMIFS(作業日報!$C:$C,作業日報!$B:$B,$A64,作業日報!$E:$E,"○",作業日報!$A:$A,参加者名簿!J$1)+SUMIFS(作業日報!$G:$G,作業日報!$F:$F,$A64,作業日報!$I:$I,"○",作業日報!$A:$A,参加者名簿!J$1)</f>
        <v>0</v>
      </c>
      <c r="K64" s="160">
        <f>SUMIFS(作業日報!$C:$C,作業日報!$B:$B,$A64,作業日報!$E:$E,"○",作業日報!$A:$A,参加者名簿!K$1)+SUMIFS(作業日報!$G:$G,作業日報!$F:$F,$A64,作業日報!$I:$I,"○",作業日報!$A:$A,参加者名簿!K$1)</f>
        <v>0</v>
      </c>
      <c r="L64" s="160">
        <f>SUMIFS(作業日報!$C:$C,作業日報!$B:$B,$A64,作業日報!$E:$E,"○",作業日報!$A:$A,参加者名簿!L$1)+SUMIFS(作業日報!$G:$G,作業日報!$F:$F,$A64,作業日報!$I:$I,"○",作業日報!$A:$A,参加者名簿!L$1)</f>
        <v>0</v>
      </c>
      <c r="M64" s="160">
        <f>SUMIFS(作業日報!$C:$C,作業日報!$B:$B,$A64,作業日報!$E:$E,"○",作業日報!$A:$A,参加者名簿!M$1)+SUMIFS(作業日報!$G:$G,作業日報!$F:$F,$A64,作業日報!$I:$I,"○",作業日報!$A:$A,参加者名簿!M$1)</f>
        <v>0</v>
      </c>
      <c r="N64" s="160">
        <f>SUMIFS(作業日報!$C:$C,作業日報!$B:$B,$A64,作業日報!$E:$E,"○",作業日報!$A:$A,参加者名簿!N$1)+SUMIFS(作業日報!$G:$G,作業日報!$F:$F,$A64,作業日報!$I:$I,"○",作業日報!$A:$A,参加者名簿!N$1)</f>
        <v>0</v>
      </c>
      <c r="O64" s="160">
        <f>SUMIFS(作業日報!$C:$C,作業日報!$B:$B,$A64,作業日報!$E:$E,"○",作業日報!$A:$A,参加者名簿!O$1)+SUMIFS(作業日報!$G:$G,作業日報!$F:$F,$A64,作業日報!$I:$I,"○",作業日報!$A:$A,参加者名簿!O$1)</f>
        <v>0</v>
      </c>
      <c r="P64" s="160">
        <f>SUMIFS(作業日報!$C:$C,作業日報!$B:$B,$A64,作業日報!$E:$E,"○",作業日報!$A:$A,参加者名簿!P$1)+SUMIFS(作業日報!$G:$G,作業日報!$F:$F,$A64,作業日報!$I:$I,"○",作業日報!$A:$A,参加者名簿!P$1)</f>
        <v>0</v>
      </c>
      <c r="Q64" s="160">
        <f>SUMIFS(作業日報!$C:$C,作業日報!$B:$B,$A64,作業日報!$E:$E,"○",作業日報!$A:$A,参加者名簿!Q$1)+SUMIFS(作業日報!$G:$G,作業日報!$F:$F,$A64,作業日報!$I:$I,"○",作業日報!$A:$A,参加者名簿!Q$1)</f>
        <v>0</v>
      </c>
      <c r="R64" s="160">
        <f>SUMIFS(作業日報!$C:$C,作業日報!$B:$B,$A64,作業日報!$E:$E,"○",作業日報!$A:$A,参加者名簿!R$1)+SUMIFS(作業日報!$G:$G,作業日報!$F:$F,$A64,作業日報!$I:$I,"○",作業日報!$A:$A,参加者名簿!R$1)</f>
        <v>0</v>
      </c>
      <c r="S64" s="160">
        <f>SUMIFS(作業日報!$C:$C,作業日報!$B:$B,$A64,作業日報!$E:$E,"○",作業日報!$A:$A,参加者名簿!S$1)+SUMIFS(作業日報!$G:$G,作業日報!$F:$F,$A64,作業日報!$I:$I,"○",作業日報!$A:$A,参加者名簿!S$1)</f>
        <v>0</v>
      </c>
      <c r="T64" s="160">
        <f>SUMIFS(作業日報!$C:$C,作業日報!$B:$B,$A64,作業日報!$E:$E,"○",作業日報!$A:$A,参加者名簿!T$1)+SUMIFS(作業日報!$G:$G,作業日報!$F:$F,$A64,作業日報!$I:$I,"○",作業日報!$A:$A,参加者名簿!T$1)</f>
        <v>0</v>
      </c>
      <c r="U64" s="160">
        <f>SUMIFS(作業日報!$C:$C,作業日報!$B:$B,$A64,作業日報!$E:$E,"○",作業日報!$A:$A,参加者名簿!U$1)+SUMIFS(作業日報!$G:$G,作業日報!$F:$F,$A64,作業日報!$I:$I,"○",作業日報!$A:$A,参加者名簿!U$1)</f>
        <v>0</v>
      </c>
      <c r="V64" s="160">
        <f>SUMIFS(作業日報!$C:$C,作業日報!$B:$B,$A64,作業日報!$E:$E,"○",作業日報!$A:$A,参加者名簿!V$1)+SUMIFS(作業日報!$G:$G,作業日報!$F:$F,$A64,作業日報!$I:$I,"○",作業日報!$A:$A,参加者名簿!V$1)</f>
        <v>0</v>
      </c>
      <c r="W64" s="160">
        <f>SUMIFS(作業日報!$C:$C,作業日報!$B:$B,$A64,作業日報!$E:$E,"○",作業日報!$A:$A,参加者名簿!W$1)+SUMIFS(作業日報!$G:$G,作業日報!$F:$F,$A64,作業日報!$I:$I,"○",作業日報!$A:$A,参加者名簿!W$1)</f>
        <v>0</v>
      </c>
      <c r="X64" s="160">
        <f>SUMIFS(作業日報!$C:$C,作業日報!$B:$B,$A64,作業日報!$E:$E,"○",作業日報!$A:$A,参加者名簿!X$1)+SUMIFS(作業日報!$G:$G,作業日報!$F:$F,$A64,作業日報!$I:$I,"○",作業日報!$A:$A,参加者名簿!X$1)</f>
        <v>0</v>
      </c>
      <c r="Y64" s="160">
        <f>SUMIFS(作業日報!$C:$C,作業日報!$B:$B,$A64,作業日報!$E:$E,"○",作業日報!$A:$A,参加者名簿!Y$1)+SUMIFS(作業日報!$G:$G,作業日報!$F:$F,$A64,作業日報!$I:$I,"○",作業日報!$A:$A,参加者名簿!Y$1)</f>
        <v>0</v>
      </c>
      <c r="Z64" s="160">
        <f>SUMIFS(作業日報!$C:$C,作業日報!$B:$B,$A64,作業日報!$E:$E,"○",作業日報!$A:$A,参加者名簿!Z$1)+SUMIFS(作業日報!$G:$G,作業日報!$F:$F,$A64,作業日報!$I:$I,"○",作業日報!$A:$A,参加者名簿!Z$1)</f>
        <v>0</v>
      </c>
      <c r="AA64" s="160">
        <f>SUMIFS(作業日報!$C:$C,作業日報!$B:$B,$A64,作業日報!$E:$E,"○",作業日報!$A:$A,参加者名簿!AA$1)+SUMIFS(作業日報!$G:$G,作業日報!$F:$F,$A64,作業日報!$I:$I,"○",作業日報!$A:$A,参加者名簿!AA$1)</f>
        <v>0</v>
      </c>
      <c r="AB64" s="160">
        <f>SUMIFS(作業日報!$C:$C,作業日報!$B:$B,$A64,作業日報!$E:$E,"○",作業日報!$A:$A,参加者名簿!AB$1)+SUMIFS(作業日報!$G:$G,作業日報!$F:$F,$A64,作業日報!$I:$I,"○",作業日報!$A:$A,参加者名簿!AB$1)</f>
        <v>0</v>
      </c>
      <c r="AC64" s="160">
        <f>SUMIFS(作業日報!$C:$C,作業日報!$B:$B,$A64,作業日報!$E:$E,"○",作業日報!$A:$A,参加者名簿!AC$1)+SUMIFS(作業日報!$G:$G,作業日報!$F:$F,$A64,作業日報!$I:$I,"○",作業日報!$A:$A,参加者名簿!AC$1)</f>
        <v>0</v>
      </c>
      <c r="AD64" s="160">
        <f>SUMIFS(作業日報!$C:$C,作業日報!$B:$B,$A64,作業日報!$E:$E,"○",作業日報!$A:$A,参加者名簿!AD$1)+SUMIFS(作業日報!$G:$G,作業日報!$F:$F,$A64,作業日報!$I:$I,"○",作業日報!$A:$A,参加者名簿!AD$1)</f>
        <v>0</v>
      </c>
      <c r="AE64" s="160">
        <f>SUMIFS(作業日報!$C:$C,作業日報!$B:$B,$A64,作業日報!$E:$E,"○",作業日報!$A:$A,参加者名簿!AE$1)+SUMIFS(作業日報!$G:$G,作業日報!$F:$F,$A64,作業日報!$I:$I,"○",作業日報!$A:$A,参加者名簿!AE$1)</f>
        <v>0</v>
      </c>
      <c r="AF64" s="160">
        <f>SUMIFS(作業日報!$C:$C,作業日報!$B:$B,$A64,作業日報!$E:$E,"○",作業日報!$A:$A,参加者名簿!AF$1)+SUMIFS(作業日報!$G:$G,作業日報!$F:$F,$A64,作業日報!$I:$I,"○",作業日報!$A:$A,参加者名簿!AF$1)</f>
        <v>0</v>
      </c>
      <c r="AG64" s="160">
        <f>SUMIFS(作業日報!$C:$C,作業日報!$B:$B,$A64,作業日報!$E:$E,"○",作業日報!$A:$A,参加者名簿!AG$1)+SUMIFS(作業日報!$G:$G,作業日報!$F:$F,$A64,作業日報!$I:$I,"○",作業日報!$A:$A,参加者名簿!AG$1)</f>
        <v>0</v>
      </c>
      <c r="AH64" s="160">
        <f>SUMIFS(作業日報!$C:$C,作業日報!$B:$B,$A64,作業日報!$E:$E,"○",作業日報!$A:$A,参加者名簿!AH$1)+SUMIFS(作業日報!$G:$G,作業日報!$F:$F,$A64,作業日報!$I:$I,"○",作業日報!$A:$A,参加者名簿!AH$1)</f>
        <v>0</v>
      </c>
      <c r="AI64" s="160">
        <f>SUMIFS(作業日報!$C:$C,作業日報!$B:$B,$A64,作業日報!$E:$E,"○",作業日報!$A:$A,参加者名簿!AI$1)+SUMIFS(作業日報!$G:$G,作業日報!$F:$F,$A64,作業日報!$I:$I,"○",作業日報!$A:$A,参加者名簿!AI$1)</f>
        <v>0</v>
      </c>
      <c r="AJ64" s="160">
        <f>SUMIFS(作業日報!$C:$C,作業日報!$B:$B,$A64,作業日報!$E:$E,"○",作業日報!$A:$A,参加者名簿!AJ$1)+SUMIFS(作業日報!$G:$G,作業日報!$F:$F,$A64,作業日報!$I:$I,"○",作業日報!$A:$A,参加者名簿!AJ$1)</f>
        <v>0</v>
      </c>
      <c r="AK64" s="160">
        <f>SUMIFS(作業日報!$C:$C,作業日報!$B:$B,$A64,作業日報!$E:$E,"○",作業日報!$A:$A,参加者名簿!AK$1)+SUMIFS(作業日報!$G:$G,作業日報!$F:$F,$A64,作業日報!$I:$I,"○",作業日報!$A:$A,参加者名簿!AK$1)</f>
        <v>0</v>
      </c>
      <c r="AL64" s="160">
        <f>SUMIFS(作業日報!$C:$C,作業日報!$B:$B,$A64,作業日報!$E:$E,"○",作業日報!$A:$A,参加者名簿!AL$1)+SUMIFS(作業日報!$G:$G,作業日報!$F:$F,$A64,作業日報!$I:$I,"○",作業日報!$A:$A,参加者名簿!AL$1)</f>
        <v>0</v>
      </c>
      <c r="AM64" s="160">
        <f>SUMIFS(作業日報!$C:$C,作業日報!$B:$B,$A64,作業日報!$E:$E,"○",作業日報!$A:$A,参加者名簿!AM$1)+SUMIFS(作業日報!$G:$G,作業日報!$F:$F,$A64,作業日報!$I:$I,"○",作業日報!$A:$A,参加者名簿!AM$1)</f>
        <v>0</v>
      </c>
      <c r="AN64" s="160">
        <f>SUMIFS(作業日報!$C:$C,作業日報!$B:$B,$A64,作業日報!$E:$E,"○",作業日報!$A:$A,参加者名簿!AN$1)+SUMIFS(作業日報!$G:$G,作業日報!$F:$F,$A64,作業日報!$I:$I,"○",作業日報!$A:$A,参加者名簿!AN$1)</f>
        <v>0</v>
      </c>
      <c r="AO64" s="160">
        <f>SUMIFS(作業日報!$C:$C,作業日報!$B:$B,$A64,作業日報!$E:$E,"○",作業日報!$A:$A,参加者名簿!AO$1)+SUMIFS(作業日報!$G:$G,作業日報!$F:$F,$A64,作業日報!$I:$I,"○",作業日報!$A:$A,参加者名簿!AO$1)</f>
        <v>0</v>
      </c>
      <c r="AP64" s="160">
        <f>SUMIFS(作業日報!$C:$C,作業日報!$B:$B,$A64,作業日報!$E:$E,"○",作業日報!$A:$A,参加者名簿!AP$1)+SUMIFS(作業日報!$G:$G,作業日報!$F:$F,$A64,作業日報!$I:$I,"○",作業日報!$A:$A,参加者名簿!AP$1)</f>
        <v>0</v>
      </c>
      <c r="AQ64" s="160">
        <f>SUMIFS(作業日報!$C:$C,作業日報!$B:$B,$A64,作業日報!$E:$E,"○",作業日報!$A:$A,参加者名簿!AQ$1)+SUMIFS(作業日報!$G:$G,作業日報!$F:$F,$A64,作業日報!$I:$I,"○",作業日報!$A:$A,参加者名簿!AQ$1)</f>
        <v>0</v>
      </c>
      <c r="AR64" s="160">
        <f>SUMIFS(作業日報!$C:$C,作業日報!$B:$B,$A64,作業日報!$E:$E,"○",作業日報!$A:$A,参加者名簿!AR$1)+SUMIFS(作業日報!$G:$G,作業日報!$F:$F,$A64,作業日報!$I:$I,"○",作業日報!$A:$A,参加者名簿!AR$1)</f>
        <v>0</v>
      </c>
      <c r="AS64" s="160">
        <f>SUMIFS(作業日報!$C:$C,作業日報!$B:$B,$A64,作業日報!$E:$E,"○",作業日報!$A:$A,参加者名簿!AS$1)+SUMIFS(作業日報!$G:$G,作業日報!$F:$F,$A64,作業日報!$I:$I,"○",作業日報!$A:$A,参加者名簿!AS$1)</f>
        <v>0</v>
      </c>
      <c r="AT64" s="160">
        <f>SUMIFS(作業日報!$C:$C,作業日報!$B:$B,$A64,作業日報!$E:$E,"○",作業日報!$A:$A,参加者名簿!AT$1)+SUMIFS(作業日報!$G:$G,作業日報!$F:$F,$A64,作業日報!$I:$I,"○",作業日報!$A:$A,参加者名簿!AT$1)</f>
        <v>0</v>
      </c>
      <c r="AU64" s="160">
        <f>SUMIFS(作業日報!$C:$C,作業日報!$B:$B,$A64,作業日報!$E:$E,"○",作業日報!$A:$A,参加者名簿!AU$1)+SUMIFS(作業日報!$G:$G,作業日報!$F:$F,$A64,作業日報!$I:$I,"○",作業日報!$A:$A,参加者名簿!AU$1)</f>
        <v>0</v>
      </c>
      <c r="AV64" s="160">
        <f>SUMIFS(作業日報!$C:$C,作業日報!$B:$B,$A64,作業日報!$E:$E,"○",作業日報!$A:$A,参加者名簿!AV$1)+SUMIFS(作業日報!$G:$G,作業日報!$F:$F,$A64,作業日報!$I:$I,"○",作業日報!$A:$A,参加者名簿!AV$1)</f>
        <v>0</v>
      </c>
      <c r="AW64" s="160">
        <f>SUMIFS(作業日報!$C:$C,作業日報!$B:$B,$A64,作業日報!$E:$E,"○",作業日報!$A:$A,参加者名簿!AW$1)+SUMIFS(作業日報!$G:$G,作業日報!$F:$F,$A64,作業日報!$I:$I,"○",作業日報!$A:$A,参加者名簿!AW$1)</f>
        <v>0</v>
      </c>
      <c r="AX64" s="160">
        <f>SUMIFS(作業日報!$C:$C,作業日報!$B:$B,$A64,作業日報!$E:$E,"○",作業日報!$A:$A,参加者名簿!AX$1)+SUMIFS(作業日報!$G:$G,作業日報!$F:$F,$A64,作業日報!$I:$I,"○",作業日報!$A:$A,参加者名簿!AX$1)</f>
        <v>0</v>
      </c>
      <c r="AY64" s="160">
        <f>SUMIFS(作業日報!$C:$C,作業日報!$B:$B,$A64,作業日報!$E:$E,"○",作業日報!$A:$A,参加者名簿!AY$1)+SUMIFS(作業日報!$G:$G,作業日報!$F:$F,$A64,作業日報!$I:$I,"○",作業日報!$A:$A,参加者名簿!AY$1)</f>
        <v>0</v>
      </c>
      <c r="AZ64" s="160">
        <f>SUMIFS(作業日報!$C:$C,作業日報!$B:$B,$A64,作業日報!$E:$E,"○",作業日報!$A:$A,参加者名簿!AZ$1)+SUMIFS(作業日報!$G:$G,作業日報!$F:$F,$A64,作業日報!$I:$I,"○",作業日報!$A:$A,参加者名簿!AZ$1)</f>
        <v>0</v>
      </c>
      <c r="BA64" s="160">
        <f>SUMIFS(作業日報!$C:$C,作業日報!$B:$B,$A64,作業日報!$E:$E,"○",作業日報!$A:$A,参加者名簿!BA$1)+SUMIFS(作業日報!$G:$G,作業日報!$F:$F,$A64,作業日報!$I:$I,"○",作業日報!$A:$A,参加者名簿!BA$1)</f>
        <v>0</v>
      </c>
      <c r="BB64" s="160">
        <f>SUMIFS(作業日報!$C:$C,作業日報!$B:$B,$A64,作業日報!$E:$E,"○",作業日報!$A:$A,参加者名簿!BB$1)+SUMIFS(作業日報!$G:$G,作業日報!$F:$F,$A64,作業日報!$I:$I,"○",作業日報!$A:$A,参加者名簿!BB$1)</f>
        <v>0</v>
      </c>
      <c r="BC64" s="160">
        <f>SUMIFS(作業日報!$C:$C,作業日報!$B:$B,$A64,作業日報!$E:$E,"○",作業日報!$A:$A,参加者名簿!BC$1)+SUMIFS(作業日報!$G:$G,作業日報!$F:$F,$A64,作業日報!$I:$I,"○",作業日報!$A:$A,参加者名簿!BC$1)</f>
        <v>0</v>
      </c>
      <c r="BD64" s="160">
        <f>SUMIFS(作業日報!$C:$C,作業日報!$B:$B,$A64,作業日報!$E:$E,"○",作業日報!$A:$A,参加者名簿!BD$1)+SUMIFS(作業日報!$G:$G,作業日報!$F:$F,$A64,作業日報!$I:$I,"○",作業日報!$A:$A,参加者名簿!BD$1)</f>
        <v>0</v>
      </c>
      <c r="BE64" s="160">
        <f>SUMIFS(作業日報!$C:$C,作業日報!$B:$B,$A64,作業日報!$E:$E,"○",作業日報!$A:$A,参加者名簿!BE$1)+SUMIFS(作業日報!$G:$G,作業日報!$F:$F,$A64,作業日報!$I:$I,"○",作業日報!$A:$A,参加者名簿!BE$1)</f>
        <v>0</v>
      </c>
      <c r="BF64" s="160">
        <f>SUMIFS(作業日報!$C:$C,作業日報!$B:$B,$A64,作業日報!$E:$E,"○",作業日報!$A:$A,参加者名簿!BF$1)+SUMIFS(作業日報!$G:$G,作業日報!$F:$F,$A64,作業日報!$I:$I,"○",作業日報!$A:$A,参加者名簿!BF$1)</f>
        <v>0</v>
      </c>
      <c r="BG64" s="160">
        <f>SUMIFS(作業日報!$C:$C,作業日報!$B:$B,$A64,作業日報!$E:$E,"○",作業日報!$A:$A,参加者名簿!BG$1)+SUMIFS(作業日報!$G:$G,作業日報!$F:$F,$A64,作業日報!$I:$I,"○",作業日報!$A:$A,参加者名簿!BG$1)</f>
        <v>0</v>
      </c>
      <c r="BH64" s="160">
        <f>SUMIFS(作業日報!$C:$C,作業日報!$B:$B,$A64,作業日報!$E:$E,"○",作業日報!$A:$A,参加者名簿!BH$1)+SUMIFS(作業日報!$G:$G,作業日報!$F:$F,$A64,作業日報!$I:$I,"○",作業日報!$A:$A,参加者名簿!BH$1)</f>
        <v>0</v>
      </c>
      <c r="BI64" s="160">
        <f>SUMIFS(作業日報!$C:$C,作業日報!$B:$B,$A64,作業日報!$E:$E,"○",作業日報!$A:$A,参加者名簿!BI$1)+SUMIFS(作業日報!$G:$G,作業日報!$F:$F,$A64,作業日報!$I:$I,"○",作業日報!$A:$A,参加者名簿!BI$1)</f>
        <v>0</v>
      </c>
      <c r="BJ64" s="160">
        <f>SUMIFS(作業日報!$C:$C,作業日報!$B:$B,$A64,作業日報!$E:$E,"○",作業日報!$A:$A,参加者名簿!BJ$1)+SUMIFS(作業日報!$G:$G,作業日報!$F:$F,$A64,作業日報!$I:$I,"○",作業日報!$A:$A,参加者名簿!BJ$1)</f>
        <v>0</v>
      </c>
      <c r="BK64" s="160">
        <f>SUMIFS(作業日報!$C:$C,作業日報!$B:$B,$A64,作業日報!$E:$E,"○",作業日報!$A:$A,参加者名簿!BK$1)+SUMIFS(作業日報!$G:$G,作業日報!$F:$F,$A64,作業日報!$I:$I,"○",作業日報!$A:$A,参加者名簿!BK$1)</f>
        <v>0</v>
      </c>
      <c r="BL64" s="160">
        <f>SUMIFS(作業日報!$C:$C,作業日報!$B:$B,$A64,作業日報!$E:$E,"○",作業日報!$A:$A,参加者名簿!BL$1)+SUMIFS(作業日報!$G:$G,作業日報!$F:$F,$A64,作業日報!$I:$I,"○",作業日報!$A:$A,参加者名簿!BL$1)</f>
        <v>0</v>
      </c>
    </row>
    <row r="65" spans="1:64">
      <c r="A65" s="176"/>
      <c r="B65" s="177"/>
      <c r="C65" s="178"/>
      <c r="D65" s="120">
        <f t="shared" si="0"/>
        <v>0</v>
      </c>
      <c r="E65" s="159">
        <f>SUMIFS(作業日報!$C:$C,作業日報!$B:$B,$A65,作業日報!$E:$E,"○",作業日報!$A:$A,参加者名簿!E$1)+SUMIFS(作業日報!$G:$G,作業日報!$F:$F,$A65,作業日報!$I:$I,"○",作業日報!$A:$A,参加者名簿!E$1)</f>
        <v>0</v>
      </c>
      <c r="F65" s="160">
        <f>SUMIFS(作業日報!$C:$C,作業日報!$B:$B,$A65,作業日報!$E:$E,"○",作業日報!$A:$A,参加者名簿!F$1)+SUMIFS(作業日報!$G:$G,作業日報!$F:$F,$A65,作業日報!$I:$I,"○",作業日報!$A:$A,参加者名簿!F$1)</f>
        <v>0</v>
      </c>
      <c r="G65" s="160">
        <f>SUMIFS(作業日報!$C:$C,作業日報!$B:$B,$A65,作業日報!$E:$E,"○",作業日報!$A:$A,参加者名簿!G$1)+SUMIFS(作業日報!$G:$G,作業日報!$F:$F,$A65,作業日報!$I:$I,"○",作業日報!$A:$A,参加者名簿!G$1)</f>
        <v>0</v>
      </c>
      <c r="H65" s="160">
        <f>SUMIFS(作業日報!$C:$C,作業日報!$B:$B,$A65,作業日報!$E:$E,"○",作業日報!$A:$A,参加者名簿!H$1)+SUMIFS(作業日報!$G:$G,作業日報!$F:$F,$A65,作業日報!$I:$I,"○",作業日報!$A:$A,参加者名簿!H$1)</f>
        <v>0</v>
      </c>
      <c r="I65" s="160">
        <f>SUMIFS(作業日報!$C:$C,作業日報!$B:$B,$A65,作業日報!$E:$E,"○",作業日報!$A:$A,参加者名簿!I$1)+SUMIFS(作業日報!$G:$G,作業日報!$F:$F,$A65,作業日報!$I:$I,"○",作業日報!$A:$A,参加者名簿!I$1)</f>
        <v>0</v>
      </c>
      <c r="J65" s="160">
        <f>SUMIFS(作業日報!$C:$C,作業日報!$B:$B,$A65,作業日報!$E:$E,"○",作業日報!$A:$A,参加者名簿!J$1)+SUMIFS(作業日報!$G:$G,作業日報!$F:$F,$A65,作業日報!$I:$I,"○",作業日報!$A:$A,参加者名簿!J$1)</f>
        <v>0</v>
      </c>
      <c r="K65" s="160">
        <f>SUMIFS(作業日報!$C:$C,作業日報!$B:$B,$A65,作業日報!$E:$E,"○",作業日報!$A:$A,参加者名簿!K$1)+SUMIFS(作業日報!$G:$G,作業日報!$F:$F,$A65,作業日報!$I:$I,"○",作業日報!$A:$A,参加者名簿!K$1)</f>
        <v>0</v>
      </c>
      <c r="L65" s="160">
        <f>SUMIFS(作業日報!$C:$C,作業日報!$B:$B,$A65,作業日報!$E:$E,"○",作業日報!$A:$A,参加者名簿!L$1)+SUMIFS(作業日報!$G:$G,作業日報!$F:$F,$A65,作業日報!$I:$I,"○",作業日報!$A:$A,参加者名簿!L$1)</f>
        <v>0</v>
      </c>
      <c r="M65" s="160">
        <f>SUMIFS(作業日報!$C:$C,作業日報!$B:$B,$A65,作業日報!$E:$E,"○",作業日報!$A:$A,参加者名簿!M$1)+SUMIFS(作業日報!$G:$G,作業日報!$F:$F,$A65,作業日報!$I:$I,"○",作業日報!$A:$A,参加者名簿!M$1)</f>
        <v>0</v>
      </c>
      <c r="N65" s="160">
        <f>SUMIFS(作業日報!$C:$C,作業日報!$B:$B,$A65,作業日報!$E:$E,"○",作業日報!$A:$A,参加者名簿!N$1)+SUMIFS(作業日報!$G:$G,作業日報!$F:$F,$A65,作業日報!$I:$I,"○",作業日報!$A:$A,参加者名簿!N$1)</f>
        <v>0</v>
      </c>
      <c r="O65" s="160">
        <f>SUMIFS(作業日報!$C:$C,作業日報!$B:$B,$A65,作業日報!$E:$E,"○",作業日報!$A:$A,参加者名簿!O$1)+SUMIFS(作業日報!$G:$G,作業日報!$F:$F,$A65,作業日報!$I:$I,"○",作業日報!$A:$A,参加者名簿!O$1)</f>
        <v>0</v>
      </c>
      <c r="P65" s="160">
        <f>SUMIFS(作業日報!$C:$C,作業日報!$B:$B,$A65,作業日報!$E:$E,"○",作業日報!$A:$A,参加者名簿!P$1)+SUMIFS(作業日報!$G:$G,作業日報!$F:$F,$A65,作業日報!$I:$I,"○",作業日報!$A:$A,参加者名簿!P$1)</f>
        <v>0</v>
      </c>
      <c r="Q65" s="160">
        <f>SUMIFS(作業日報!$C:$C,作業日報!$B:$B,$A65,作業日報!$E:$E,"○",作業日報!$A:$A,参加者名簿!Q$1)+SUMIFS(作業日報!$G:$G,作業日報!$F:$F,$A65,作業日報!$I:$I,"○",作業日報!$A:$A,参加者名簿!Q$1)</f>
        <v>0</v>
      </c>
      <c r="R65" s="160">
        <f>SUMIFS(作業日報!$C:$C,作業日報!$B:$B,$A65,作業日報!$E:$E,"○",作業日報!$A:$A,参加者名簿!R$1)+SUMIFS(作業日報!$G:$G,作業日報!$F:$F,$A65,作業日報!$I:$I,"○",作業日報!$A:$A,参加者名簿!R$1)</f>
        <v>0</v>
      </c>
      <c r="S65" s="160">
        <f>SUMIFS(作業日報!$C:$C,作業日報!$B:$B,$A65,作業日報!$E:$E,"○",作業日報!$A:$A,参加者名簿!S$1)+SUMIFS(作業日報!$G:$G,作業日報!$F:$F,$A65,作業日報!$I:$I,"○",作業日報!$A:$A,参加者名簿!S$1)</f>
        <v>0</v>
      </c>
      <c r="T65" s="160">
        <f>SUMIFS(作業日報!$C:$C,作業日報!$B:$B,$A65,作業日報!$E:$E,"○",作業日報!$A:$A,参加者名簿!T$1)+SUMIFS(作業日報!$G:$G,作業日報!$F:$F,$A65,作業日報!$I:$I,"○",作業日報!$A:$A,参加者名簿!T$1)</f>
        <v>0</v>
      </c>
      <c r="U65" s="160">
        <f>SUMIFS(作業日報!$C:$C,作業日報!$B:$B,$A65,作業日報!$E:$E,"○",作業日報!$A:$A,参加者名簿!U$1)+SUMIFS(作業日報!$G:$G,作業日報!$F:$F,$A65,作業日報!$I:$I,"○",作業日報!$A:$A,参加者名簿!U$1)</f>
        <v>0</v>
      </c>
      <c r="V65" s="160">
        <f>SUMIFS(作業日報!$C:$C,作業日報!$B:$B,$A65,作業日報!$E:$E,"○",作業日報!$A:$A,参加者名簿!V$1)+SUMIFS(作業日報!$G:$G,作業日報!$F:$F,$A65,作業日報!$I:$I,"○",作業日報!$A:$A,参加者名簿!V$1)</f>
        <v>0</v>
      </c>
      <c r="W65" s="160">
        <f>SUMIFS(作業日報!$C:$C,作業日報!$B:$B,$A65,作業日報!$E:$E,"○",作業日報!$A:$A,参加者名簿!W$1)+SUMIFS(作業日報!$G:$G,作業日報!$F:$F,$A65,作業日報!$I:$I,"○",作業日報!$A:$A,参加者名簿!W$1)</f>
        <v>0</v>
      </c>
      <c r="X65" s="160">
        <f>SUMIFS(作業日報!$C:$C,作業日報!$B:$B,$A65,作業日報!$E:$E,"○",作業日報!$A:$A,参加者名簿!X$1)+SUMIFS(作業日報!$G:$G,作業日報!$F:$F,$A65,作業日報!$I:$I,"○",作業日報!$A:$A,参加者名簿!X$1)</f>
        <v>0</v>
      </c>
      <c r="Y65" s="160">
        <f>SUMIFS(作業日報!$C:$C,作業日報!$B:$B,$A65,作業日報!$E:$E,"○",作業日報!$A:$A,参加者名簿!Y$1)+SUMIFS(作業日報!$G:$G,作業日報!$F:$F,$A65,作業日報!$I:$I,"○",作業日報!$A:$A,参加者名簿!Y$1)</f>
        <v>0</v>
      </c>
      <c r="Z65" s="160">
        <f>SUMIFS(作業日報!$C:$C,作業日報!$B:$B,$A65,作業日報!$E:$E,"○",作業日報!$A:$A,参加者名簿!Z$1)+SUMIFS(作業日報!$G:$G,作業日報!$F:$F,$A65,作業日報!$I:$I,"○",作業日報!$A:$A,参加者名簿!Z$1)</f>
        <v>0</v>
      </c>
      <c r="AA65" s="160">
        <f>SUMIFS(作業日報!$C:$C,作業日報!$B:$B,$A65,作業日報!$E:$E,"○",作業日報!$A:$A,参加者名簿!AA$1)+SUMIFS(作業日報!$G:$G,作業日報!$F:$F,$A65,作業日報!$I:$I,"○",作業日報!$A:$A,参加者名簿!AA$1)</f>
        <v>0</v>
      </c>
      <c r="AB65" s="160">
        <f>SUMIFS(作業日報!$C:$C,作業日報!$B:$B,$A65,作業日報!$E:$E,"○",作業日報!$A:$A,参加者名簿!AB$1)+SUMIFS(作業日報!$G:$G,作業日報!$F:$F,$A65,作業日報!$I:$I,"○",作業日報!$A:$A,参加者名簿!AB$1)</f>
        <v>0</v>
      </c>
      <c r="AC65" s="160">
        <f>SUMIFS(作業日報!$C:$C,作業日報!$B:$B,$A65,作業日報!$E:$E,"○",作業日報!$A:$A,参加者名簿!AC$1)+SUMIFS(作業日報!$G:$G,作業日報!$F:$F,$A65,作業日報!$I:$I,"○",作業日報!$A:$A,参加者名簿!AC$1)</f>
        <v>0</v>
      </c>
      <c r="AD65" s="160">
        <f>SUMIFS(作業日報!$C:$C,作業日報!$B:$B,$A65,作業日報!$E:$E,"○",作業日報!$A:$A,参加者名簿!AD$1)+SUMIFS(作業日報!$G:$G,作業日報!$F:$F,$A65,作業日報!$I:$I,"○",作業日報!$A:$A,参加者名簿!AD$1)</f>
        <v>0</v>
      </c>
      <c r="AE65" s="160">
        <f>SUMIFS(作業日報!$C:$C,作業日報!$B:$B,$A65,作業日報!$E:$E,"○",作業日報!$A:$A,参加者名簿!AE$1)+SUMIFS(作業日報!$G:$G,作業日報!$F:$F,$A65,作業日報!$I:$I,"○",作業日報!$A:$A,参加者名簿!AE$1)</f>
        <v>0</v>
      </c>
      <c r="AF65" s="160">
        <f>SUMIFS(作業日報!$C:$C,作業日報!$B:$B,$A65,作業日報!$E:$E,"○",作業日報!$A:$A,参加者名簿!AF$1)+SUMIFS(作業日報!$G:$G,作業日報!$F:$F,$A65,作業日報!$I:$I,"○",作業日報!$A:$A,参加者名簿!AF$1)</f>
        <v>0</v>
      </c>
      <c r="AG65" s="160">
        <f>SUMIFS(作業日報!$C:$C,作業日報!$B:$B,$A65,作業日報!$E:$E,"○",作業日報!$A:$A,参加者名簿!AG$1)+SUMIFS(作業日報!$G:$G,作業日報!$F:$F,$A65,作業日報!$I:$I,"○",作業日報!$A:$A,参加者名簿!AG$1)</f>
        <v>0</v>
      </c>
      <c r="AH65" s="160">
        <f>SUMIFS(作業日報!$C:$C,作業日報!$B:$B,$A65,作業日報!$E:$E,"○",作業日報!$A:$A,参加者名簿!AH$1)+SUMIFS(作業日報!$G:$G,作業日報!$F:$F,$A65,作業日報!$I:$I,"○",作業日報!$A:$A,参加者名簿!AH$1)</f>
        <v>0</v>
      </c>
      <c r="AI65" s="160">
        <f>SUMIFS(作業日報!$C:$C,作業日報!$B:$B,$A65,作業日報!$E:$E,"○",作業日報!$A:$A,参加者名簿!AI$1)+SUMIFS(作業日報!$G:$G,作業日報!$F:$F,$A65,作業日報!$I:$I,"○",作業日報!$A:$A,参加者名簿!AI$1)</f>
        <v>0</v>
      </c>
      <c r="AJ65" s="160">
        <f>SUMIFS(作業日報!$C:$C,作業日報!$B:$B,$A65,作業日報!$E:$E,"○",作業日報!$A:$A,参加者名簿!AJ$1)+SUMIFS(作業日報!$G:$G,作業日報!$F:$F,$A65,作業日報!$I:$I,"○",作業日報!$A:$A,参加者名簿!AJ$1)</f>
        <v>0</v>
      </c>
      <c r="AK65" s="160">
        <f>SUMIFS(作業日報!$C:$C,作業日報!$B:$B,$A65,作業日報!$E:$E,"○",作業日報!$A:$A,参加者名簿!AK$1)+SUMIFS(作業日報!$G:$G,作業日報!$F:$F,$A65,作業日報!$I:$I,"○",作業日報!$A:$A,参加者名簿!AK$1)</f>
        <v>0</v>
      </c>
      <c r="AL65" s="160">
        <f>SUMIFS(作業日報!$C:$C,作業日報!$B:$B,$A65,作業日報!$E:$E,"○",作業日報!$A:$A,参加者名簿!AL$1)+SUMIFS(作業日報!$G:$G,作業日報!$F:$F,$A65,作業日報!$I:$I,"○",作業日報!$A:$A,参加者名簿!AL$1)</f>
        <v>0</v>
      </c>
      <c r="AM65" s="160">
        <f>SUMIFS(作業日報!$C:$C,作業日報!$B:$B,$A65,作業日報!$E:$E,"○",作業日報!$A:$A,参加者名簿!AM$1)+SUMIFS(作業日報!$G:$G,作業日報!$F:$F,$A65,作業日報!$I:$I,"○",作業日報!$A:$A,参加者名簿!AM$1)</f>
        <v>0</v>
      </c>
      <c r="AN65" s="160">
        <f>SUMIFS(作業日報!$C:$C,作業日報!$B:$B,$A65,作業日報!$E:$E,"○",作業日報!$A:$A,参加者名簿!AN$1)+SUMIFS(作業日報!$G:$G,作業日報!$F:$F,$A65,作業日報!$I:$I,"○",作業日報!$A:$A,参加者名簿!AN$1)</f>
        <v>0</v>
      </c>
      <c r="AO65" s="160">
        <f>SUMIFS(作業日報!$C:$C,作業日報!$B:$B,$A65,作業日報!$E:$E,"○",作業日報!$A:$A,参加者名簿!AO$1)+SUMIFS(作業日報!$G:$G,作業日報!$F:$F,$A65,作業日報!$I:$I,"○",作業日報!$A:$A,参加者名簿!AO$1)</f>
        <v>0</v>
      </c>
      <c r="AP65" s="160">
        <f>SUMIFS(作業日報!$C:$C,作業日報!$B:$B,$A65,作業日報!$E:$E,"○",作業日報!$A:$A,参加者名簿!AP$1)+SUMIFS(作業日報!$G:$G,作業日報!$F:$F,$A65,作業日報!$I:$I,"○",作業日報!$A:$A,参加者名簿!AP$1)</f>
        <v>0</v>
      </c>
      <c r="AQ65" s="160">
        <f>SUMIFS(作業日報!$C:$C,作業日報!$B:$B,$A65,作業日報!$E:$E,"○",作業日報!$A:$A,参加者名簿!AQ$1)+SUMIFS(作業日報!$G:$G,作業日報!$F:$F,$A65,作業日報!$I:$I,"○",作業日報!$A:$A,参加者名簿!AQ$1)</f>
        <v>0</v>
      </c>
      <c r="AR65" s="160">
        <f>SUMIFS(作業日報!$C:$C,作業日報!$B:$B,$A65,作業日報!$E:$E,"○",作業日報!$A:$A,参加者名簿!AR$1)+SUMIFS(作業日報!$G:$G,作業日報!$F:$F,$A65,作業日報!$I:$I,"○",作業日報!$A:$A,参加者名簿!AR$1)</f>
        <v>0</v>
      </c>
      <c r="AS65" s="160">
        <f>SUMIFS(作業日報!$C:$C,作業日報!$B:$B,$A65,作業日報!$E:$E,"○",作業日報!$A:$A,参加者名簿!AS$1)+SUMIFS(作業日報!$G:$G,作業日報!$F:$F,$A65,作業日報!$I:$I,"○",作業日報!$A:$A,参加者名簿!AS$1)</f>
        <v>0</v>
      </c>
      <c r="AT65" s="160">
        <f>SUMIFS(作業日報!$C:$C,作業日報!$B:$B,$A65,作業日報!$E:$E,"○",作業日報!$A:$A,参加者名簿!AT$1)+SUMIFS(作業日報!$G:$G,作業日報!$F:$F,$A65,作業日報!$I:$I,"○",作業日報!$A:$A,参加者名簿!AT$1)</f>
        <v>0</v>
      </c>
      <c r="AU65" s="160">
        <f>SUMIFS(作業日報!$C:$C,作業日報!$B:$B,$A65,作業日報!$E:$E,"○",作業日報!$A:$A,参加者名簿!AU$1)+SUMIFS(作業日報!$G:$G,作業日報!$F:$F,$A65,作業日報!$I:$I,"○",作業日報!$A:$A,参加者名簿!AU$1)</f>
        <v>0</v>
      </c>
      <c r="AV65" s="160">
        <f>SUMIFS(作業日報!$C:$C,作業日報!$B:$B,$A65,作業日報!$E:$E,"○",作業日報!$A:$A,参加者名簿!AV$1)+SUMIFS(作業日報!$G:$G,作業日報!$F:$F,$A65,作業日報!$I:$I,"○",作業日報!$A:$A,参加者名簿!AV$1)</f>
        <v>0</v>
      </c>
      <c r="AW65" s="160">
        <f>SUMIFS(作業日報!$C:$C,作業日報!$B:$B,$A65,作業日報!$E:$E,"○",作業日報!$A:$A,参加者名簿!AW$1)+SUMIFS(作業日報!$G:$G,作業日報!$F:$F,$A65,作業日報!$I:$I,"○",作業日報!$A:$A,参加者名簿!AW$1)</f>
        <v>0</v>
      </c>
      <c r="AX65" s="160">
        <f>SUMIFS(作業日報!$C:$C,作業日報!$B:$B,$A65,作業日報!$E:$E,"○",作業日報!$A:$A,参加者名簿!AX$1)+SUMIFS(作業日報!$G:$G,作業日報!$F:$F,$A65,作業日報!$I:$I,"○",作業日報!$A:$A,参加者名簿!AX$1)</f>
        <v>0</v>
      </c>
      <c r="AY65" s="160">
        <f>SUMIFS(作業日報!$C:$C,作業日報!$B:$B,$A65,作業日報!$E:$E,"○",作業日報!$A:$A,参加者名簿!AY$1)+SUMIFS(作業日報!$G:$G,作業日報!$F:$F,$A65,作業日報!$I:$I,"○",作業日報!$A:$A,参加者名簿!AY$1)</f>
        <v>0</v>
      </c>
      <c r="AZ65" s="160">
        <f>SUMIFS(作業日報!$C:$C,作業日報!$B:$B,$A65,作業日報!$E:$E,"○",作業日報!$A:$A,参加者名簿!AZ$1)+SUMIFS(作業日報!$G:$G,作業日報!$F:$F,$A65,作業日報!$I:$I,"○",作業日報!$A:$A,参加者名簿!AZ$1)</f>
        <v>0</v>
      </c>
      <c r="BA65" s="160">
        <f>SUMIFS(作業日報!$C:$C,作業日報!$B:$B,$A65,作業日報!$E:$E,"○",作業日報!$A:$A,参加者名簿!BA$1)+SUMIFS(作業日報!$G:$G,作業日報!$F:$F,$A65,作業日報!$I:$I,"○",作業日報!$A:$A,参加者名簿!BA$1)</f>
        <v>0</v>
      </c>
      <c r="BB65" s="160">
        <f>SUMIFS(作業日報!$C:$C,作業日報!$B:$B,$A65,作業日報!$E:$E,"○",作業日報!$A:$A,参加者名簿!BB$1)+SUMIFS(作業日報!$G:$G,作業日報!$F:$F,$A65,作業日報!$I:$I,"○",作業日報!$A:$A,参加者名簿!BB$1)</f>
        <v>0</v>
      </c>
      <c r="BC65" s="160">
        <f>SUMIFS(作業日報!$C:$C,作業日報!$B:$B,$A65,作業日報!$E:$E,"○",作業日報!$A:$A,参加者名簿!BC$1)+SUMIFS(作業日報!$G:$G,作業日報!$F:$F,$A65,作業日報!$I:$I,"○",作業日報!$A:$A,参加者名簿!BC$1)</f>
        <v>0</v>
      </c>
      <c r="BD65" s="160">
        <f>SUMIFS(作業日報!$C:$C,作業日報!$B:$B,$A65,作業日報!$E:$E,"○",作業日報!$A:$A,参加者名簿!BD$1)+SUMIFS(作業日報!$G:$G,作業日報!$F:$F,$A65,作業日報!$I:$I,"○",作業日報!$A:$A,参加者名簿!BD$1)</f>
        <v>0</v>
      </c>
      <c r="BE65" s="160">
        <f>SUMIFS(作業日報!$C:$C,作業日報!$B:$B,$A65,作業日報!$E:$E,"○",作業日報!$A:$A,参加者名簿!BE$1)+SUMIFS(作業日報!$G:$G,作業日報!$F:$F,$A65,作業日報!$I:$I,"○",作業日報!$A:$A,参加者名簿!BE$1)</f>
        <v>0</v>
      </c>
      <c r="BF65" s="160">
        <f>SUMIFS(作業日報!$C:$C,作業日報!$B:$B,$A65,作業日報!$E:$E,"○",作業日報!$A:$A,参加者名簿!BF$1)+SUMIFS(作業日報!$G:$G,作業日報!$F:$F,$A65,作業日報!$I:$I,"○",作業日報!$A:$A,参加者名簿!BF$1)</f>
        <v>0</v>
      </c>
      <c r="BG65" s="160">
        <f>SUMIFS(作業日報!$C:$C,作業日報!$B:$B,$A65,作業日報!$E:$E,"○",作業日報!$A:$A,参加者名簿!BG$1)+SUMIFS(作業日報!$G:$G,作業日報!$F:$F,$A65,作業日報!$I:$I,"○",作業日報!$A:$A,参加者名簿!BG$1)</f>
        <v>0</v>
      </c>
      <c r="BH65" s="160">
        <f>SUMIFS(作業日報!$C:$C,作業日報!$B:$B,$A65,作業日報!$E:$E,"○",作業日報!$A:$A,参加者名簿!BH$1)+SUMIFS(作業日報!$G:$G,作業日報!$F:$F,$A65,作業日報!$I:$I,"○",作業日報!$A:$A,参加者名簿!BH$1)</f>
        <v>0</v>
      </c>
      <c r="BI65" s="160">
        <f>SUMIFS(作業日報!$C:$C,作業日報!$B:$B,$A65,作業日報!$E:$E,"○",作業日報!$A:$A,参加者名簿!BI$1)+SUMIFS(作業日報!$G:$G,作業日報!$F:$F,$A65,作業日報!$I:$I,"○",作業日報!$A:$A,参加者名簿!BI$1)</f>
        <v>0</v>
      </c>
      <c r="BJ65" s="160">
        <f>SUMIFS(作業日報!$C:$C,作業日報!$B:$B,$A65,作業日報!$E:$E,"○",作業日報!$A:$A,参加者名簿!BJ$1)+SUMIFS(作業日報!$G:$G,作業日報!$F:$F,$A65,作業日報!$I:$I,"○",作業日報!$A:$A,参加者名簿!BJ$1)</f>
        <v>0</v>
      </c>
      <c r="BK65" s="160">
        <f>SUMIFS(作業日報!$C:$C,作業日報!$B:$B,$A65,作業日報!$E:$E,"○",作業日報!$A:$A,参加者名簿!BK$1)+SUMIFS(作業日報!$G:$G,作業日報!$F:$F,$A65,作業日報!$I:$I,"○",作業日報!$A:$A,参加者名簿!BK$1)</f>
        <v>0</v>
      </c>
      <c r="BL65" s="160">
        <f>SUMIFS(作業日報!$C:$C,作業日報!$B:$B,$A65,作業日報!$E:$E,"○",作業日報!$A:$A,参加者名簿!BL$1)+SUMIFS(作業日報!$G:$G,作業日報!$F:$F,$A65,作業日報!$I:$I,"○",作業日報!$A:$A,参加者名簿!BL$1)</f>
        <v>0</v>
      </c>
    </row>
    <row r="66" spans="1:64">
      <c r="A66" s="176"/>
      <c r="B66" s="177"/>
      <c r="C66" s="178"/>
      <c r="D66" s="120">
        <f t="shared" si="0"/>
        <v>0</v>
      </c>
      <c r="E66" s="159">
        <f>SUMIFS(作業日報!$C:$C,作業日報!$B:$B,$A66,作業日報!$E:$E,"○",作業日報!$A:$A,参加者名簿!E$1)+SUMIFS(作業日報!$G:$G,作業日報!$F:$F,$A66,作業日報!$I:$I,"○",作業日報!$A:$A,参加者名簿!E$1)</f>
        <v>0</v>
      </c>
      <c r="F66" s="160">
        <f>SUMIFS(作業日報!$C:$C,作業日報!$B:$B,$A66,作業日報!$E:$E,"○",作業日報!$A:$A,参加者名簿!F$1)+SUMIFS(作業日報!$G:$G,作業日報!$F:$F,$A66,作業日報!$I:$I,"○",作業日報!$A:$A,参加者名簿!F$1)</f>
        <v>0</v>
      </c>
      <c r="G66" s="160">
        <f>SUMIFS(作業日報!$C:$C,作業日報!$B:$B,$A66,作業日報!$E:$E,"○",作業日報!$A:$A,参加者名簿!G$1)+SUMIFS(作業日報!$G:$G,作業日報!$F:$F,$A66,作業日報!$I:$I,"○",作業日報!$A:$A,参加者名簿!G$1)</f>
        <v>0</v>
      </c>
      <c r="H66" s="160">
        <f>SUMIFS(作業日報!$C:$C,作業日報!$B:$B,$A66,作業日報!$E:$E,"○",作業日報!$A:$A,参加者名簿!H$1)+SUMIFS(作業日報!$G:$G,作業日報!$F:$F,$A66,作業日報!$I:$I,"○",作業日報!$A:$A,参加者名簿!H$1)</f>
        <v>0</v>
      </c>
      <c r="I66" s="160">
        <f>SUMIFS(作業日報!$C:$C,作業日報!$B:$B,$A66,作業日報!$E:$E,"○",作業日報!$A:$A,参加者名簿!I$1)+SUMIFS(作業日報!$G:$G,作業日報!$F:$F,$A66,作業日報!$I:$I,"○",作業日報!$A:$A,参加者名簿!I$1)</f>
        <v>0</v>
      </c>
      <c r="J66" s="160">
        <f>SUMIFS(作業日報!$C:$C,作業日報!$B:$B,$A66,作業日報!$E:$E,"○",作業日報!$A:$A,参加者名簿!J$1)+SUMIFS(作業日報!$G:$G,作業日報!$F:$F,$A66,作業日報!$I:$I,"○",作業日報!$A:$A,参加者名簿!J$1)</f>
        <v>0</v>
      </c>
      <c r="K66" s="160">
        <f>SUMIFS(作業日報!$C:$C,作業日報!$B:$B,$A66,作業日報!$E:$E,"○",作業日報!$A:$A,参加者名簿!K$1)+SUMIFS(作業日報!$G:$G,作業日報!$F:$F,$A66,作業日報!$I:$I,"○",作業日報!$A:$A,参加者名簿!K$1)</f>
        <v>0</v>
      </c>
      <c r="L66" s="160">
        <f>SUMIFS(作業日報!$C:$C,作業日報!$B:$B,$A66,作業日報!$E:$E,"○",作業日報!$A:$A,参加者名簿!L$1)+SUMIFS(作業日報!$G:$G,作業日報!$F:$F,$A66,作業日報!$I:$I,"○",作業日報!$A:$A,参加者名簿!L$1)</f>
        <v>0</v>
      </c>
      <c r="M66" s="160">
        <f>SUMIFS(作業日報!$C:$C,作業日報!$B:$B,$A66,作業日報!$E:$E,"○",作業日報!$A:$A,参加者名簿!M$1)+SUMIFS(作業日報!$G:$G,作業日報!$F:$F,$A66,作業日報!$I:$I,"○",作業日報!$A:$A,参加者名簿!M$1)</f>
        <v>0</v>
      </c>
      <c r="N66" s="160">
        <f>SUMIFS(作業日報!$C:$C,作業日報!$B:$B,$A66,作業日報!$E:$E,"○",作業日報!$A:$A,参加者名簿!N$1)+SUMIFS(作業日報!$G:$G,作業日報!$F:$F,$A66,作業日報!$I:$I,"○",作業日報!$A:$A,参加者名簿!N$1)</f>
        <v>0</v>
      </c>
      <c r="O66" s="160">
        <f>SUMIFS(作業日報!$C:$C,作業日報!$B:$B,$A66,作業日報!$E:$E,"○",作業日報!$A:$A,参加者名簿!O$1)+SUMIFS(作業日報!$G:$G,作業日報!$F:$F,$A66,作業日報!$I:$I,"○",作業日報!$A:$A,参加者名簿!O$1)</f>
        <v>0</v>
      </c>
      <c r="P66" s="160">
        <f>SUMIFS(作業日報!$C:$C,作業日報!$B:$B,$A66,作業日報!$E:$E,"○",作業日報!$A:$A,参加者名簿!P$1)+SUMIFS(作業日報!$G:$G,作業日報!$F:$F,$A66,作業日報!$I:$I,"○",作業日報!$A:$A,参加者名簿!P$1)</f>
        <v>0</v>
      </c>
      <c r="Q66" s="160">
        <f>SUMIFS(作業日報!$C:$C,作業日報!$B:$B,$A66,作業日報!$E:$E,"○",作業日報!$A:$A,参加者名簿!Q$1)+SUMIFS(作業日報!$G:$G,作業日報!$F:$F,$A66,作業日報!$I:$I,"○",作業日報!$A:$A,参加者名簿!Q$1)</f>
        <v>0</v>
      </c>
      <c r="R66" s="160">
        <f>SUMIFS(作業日報!$C:$C,作業日報!$B:$B,$A66,作業日報!$E:$E,"○",作業日報!$A:$A,参加者名簿!R$1)+SUMIFS(作業日報!$G:$G,作業日報!$F:$F,$A66,作業日報!$I:$I,"○",作業日報!$A:$A,参加者名簿!R$1)</f>
        <v>0</v>
      </c>
      <c r="S66" s="160">
        <f>SUMIFS(作業日報!$C:$C,作業日報!$B:$B,$A66,作業日報!$E:$E,"○",作業日報!$A:$A,参加者名簿!S$1)+SUMIFS(作業日報!$G:$G,作業日報!$F:$F,$A66,作業日報!$I:$I,"○",作業日報!$A:$A,参加者名簿!S$1)</f>
        <v>0</v>
      </c>
      <c r="T66" s="160">
        <f>SUMIFS(作業日報!$C:$C,作業日報!$B:$B,$A66,作業日報!$E:$E,"○",作業日報!$A:$A,参加者名簿!T$1)+SUMIFS(作業日報!$G:$G,作業日報!$F:$F,$A66,作業日報!$I:$I,"○",作業日報!$A:$A,参加者名簿!T$1)</f>
        <v>0</v>
      </c>
      <c r="U66" s="160">
        <f>SUMIFS(作業日報!$C:$C,作業日報!$B:$B,$A66,作業日報!$E:$E,"○",作業日報!$A:$A,参加者名簿!U$1)+SUMIFS(作業日報!$G:$G,作業日報!$F:$F,$A66,作業日報!$I:$I,"○",作業日報!$A:$A,参加者名簿!U$1)</f>
        <v>0</v>
      </c>
      <c r="V66" s="160">
        <f>SUMIFS(作業日報!$C:$C,作業日報!$B:$B,$A66,作業日報!$E:$E,"○",作業日報!$A:$A,参加者名簿!V$1)+SUMIFS(作業日報!$G:$G,作業日報!$F:$F,$A66,作業日報!$I:$I,"○",作業日報!$A:$A,参加者名簿!V$1)</f>
        <v>0</v>
      </c>
      <c r="W66" s="160">
        <f>SUMIFS(作業日報!$C:$C,作業日報!$B:$B,$A66,作業日報!$E:$E,"○",作業日報!$A:$A,参加者名簿!W$1)+SUMIFS(作業日報!$G:$G,作業日報!$F:$F,$A66,作業日報!$I:$I,"○",作業日報!$A:$A,参加者名簿!W$1)</f>
        <v>0</v>
      </c>
      <c r="X66" s="160">
        <f>SUMIFS(作業日報!$C:$C,作業日報!$B:$B,$A66,作業日報!$E:$E,"○",作業日報!$A:$A,参加者名簿!X$1)+SUMIFS(作業日報!$G:$G,作業日報!$F:$F,$A66,作業日報!$I:$I,"○",作業日報!$A:$A,参加者名簿!X$1)</f>
        <v>0</v>
      </c>
      <c r="Y66" s="160">
        <f>SUMIFS(作業日報!$C:$C,作業日報!$B:$B,$A66,作業日報!$E:$E,"○",作業日報!$A:$A,参加者名簿!Y$1)+SUMIFS(作業日報!$G:$G,作業日報!$F:$F,$A66,作業日報!$I:$I,"○",作業日報!$A:$A,参加者名簿!Y$1)</f>
        <v>0</v>
      </c>
      <c r="Z66" s="160">
        <f>SUMIFS(作業日報!$C:$C,作業日報!$B:$B,$A66,作業日報!$E:$E,"○",作業日報!$A:$A,参加者名簿!Z$1)+SUMIFS(作業日報!$G:$G,作業日報!$F:$F,$A66,作業日報!$I:$I,"○",作業日報!$A:$A,参加者名簿!Z$1)</f>
        <v>0</v>
      </c>
      <c r="AA66" s="160">
        <f>SUMIFS(作業日報!$C:$C,作業日報!$B:$B,$A66,作業日報!$E:$E,"○",作業日報!$A:$A,参加者名簿!AA$1)+SUMIFS(作業日報!$G:$G,作業日報!$F:$F,$A66,作業日報!$I:$I,"○",作業日報!$A:$A,参加者名簿!AA$1)</f>
        <v>0</v>
      </c>
      <c r="AB66" s="160">
        <f>SUMIFS(作業日報!$C:$C,作業日報!$B:$B,$A66,作業日報!$E:$E,"○",作業日報!$A:$A,参加者名簿!AB$1)+SUMIFS(作業日報!$G:$G,作業日報!$F:$F,$A66,作業日報!$I:$I,"○",作業日報!$A:$A,参加者名簿!AB$1)</f>
        <v>0</v>
      </c>
      <c r="AC66" s="160">
        <f>SUMIFS(作業日報!$C:$C,作業日報!$B:$B,$A66,作業日報!$E:$E,"○",作業日報!$A:$A,参加者名簿!AC$1)+SUMIFS(作業日報!$G:$G,作業日報!$F:$F,$A66,作業日報!$I:$I,"○",作業日報!$A:$A,参加者名簿!AC$1)</f>
        <v>0</v>
      </c>
      <c r="AD66" s="160">
        <f>SUMIFS(作業日報!$C:$C,作業日報!$B:$B,$A66,作業日報!$E:$E,"○",作業日報!$A:$A,参加者名簿!AD$1)+SUMIFS(作業日報!$G:$G,作業日報!$F:$F,$A66,作業日報!$I:$I,"○",作業日報!$A:$A,参加者名簿!AD$1)</f>
        <v>0</v>
      </c>
      <c r="AE66" s="160">
        <f>SUMIFS(作業日報!$C:$C,作業日報!$B:$B,$A66,作業日報!$E:$E,"○",作業日報!$A:$A,参加者名簿!AE$1)+SUMIFS(作業日報!$G:$G,作業日報!$F:$F,$A66,作業日報!$I:$I,"○",作業日報!$A:$A,参加者名簿!AE$1)</f>
        <v>0</v>
      </c>
      <c r="AF66" s="160">
        <f>SUMIFS(作業日報!$C:$C,作業日報!$B:$B,$A66,作業日報!$E:$E,"○",作業日報!$A:$A,参加者名簿!AF$1)+SUMIFS(作業日報!$G:$G,作業日報!$F:$F,$A66,作業日報!$I:$I,"○",作業日報!$A:$A,参加者名簿!AF$1)</f>
        <v>0</v>
      </c>
      <c r="AG66" s="160">
        <f>SUMIFS(作業日報!$C:$C,作業日報!$B:$B,$A66,作業日報!$E:$E,"○",作業日報!$A:$A,参加者名簿!AG$1)+SUMIFS(作業日報!$G:$G,作業日報!$F:$F,$A66,作業日報!$I:$I,"○",作業日報!$A:$A,参加者名簿!AG$1)</f>
        <v>0</v>
      </c>
      <c r="AH66" s="160">
        <f>SUMIFS(作業日報!$C:$C,作業日報!$B:$B,$A66,作業日報!$E:$E,"○",作業日報!$A:$A,参加者名簿!AH$1)+SUMIFS(作業日報!$G:$G,作業日報!$F:$F,$A66,作業日報!$I:$I,"○",作業日報!$A:$A,参加者名簿!AH$1)</f>
        <v>0</v>
      </c>
      <c r="AI66" s="160">
        <f>SUMIFS(作業日報!$C:$C,作業日報!$B:$B,$A66,作業日報!$E:$E,"○",作業日報!$A:$A,参加者名簿!AI$1)+SUMIFS(作業日報!$G:$G,作業日報!$F:$F,$A66,作業日報!$I:$I,"○",作業日報!$A:$A,参加者名簿!AI$1)</f>
        <v>0</v>
      </c>
      <c r="AJ66" s="160">
        <f>SUMIFS(作業日報!$C:$C,作業日報!$B:$B,$A66,作業日報!$E:$E,"○",作業日報!$A:$A,参加者名簿!AJ$1)+SUMIFS(作業日報!$G:$G,作業日報!$F:$F,$A66,作業日報!$I:$I,"○",作業日報!$A:$A,参加者名簿!AJ$1)</f>
        <v>0</v>
      </c>
      <c r="AK66" s="160">
        <f>SUMIFS(作業日報!$C:$C,作業日報!$B:$B,$A66,作業日報!$E:$E,"○",作業日報!$A:$A,参加者名簿!AK$1)+SUMIFS(作業日報!$G:$G,作業日報!$F:$F,$A66,作業日報!$I:$I,"○",作業日報!$A:$A,参加者名簿!AK$1)</f>
        <v>0</v>
      </c>
      <c r="AL66" s="160">
        <f>SUMIFS(作業日報!$C:$C,作業日報!$B:$B,$A66,作業日報!$E:$E,"○",作業日報!$A:$A,参加者名簿!AL$1)+SUMIFS(作業日報!$G:$G,作業日報!$F:$F,$A66,作業日報!$I:$I,"○",作業日報!$A:$A,参加者名簿!AL$1)</f>
        <v>0</v>
      </c>
      <c r="AM66" s="160">
        <f>SUMIFS(作業日報!$C:$C,作業日報!$B:$B,$A66,作業日報!$E:$E,"○",作業日報!$A:$A,参加者名簿!AM$1)+SUMIFS(作業日報!$G:$G,作業日報!$F:$F,$A66,作業日報!$I:$I,"○",作業日報!$A:$A,参加者名簿!AM$1)</f>
        <v>0</v>
      </c>
      <c r="AN66" s="160">
        <f>SUMIFS(作業日報!$C:$C,作業日報!$B:$B,$A66,作業日報!$E:$E,"○",作業日報!$A:$A,参加者名簿!AN$1)+SUMIFS(作業日報!$G:$G,作業日報!$F:$F,$A66,作業日報!$I:$I,"○",作業日報!$A:$A,参加者名簿!AN$1)</f>
        <v>0</v>
      </c>
      <c r="AO66" s="160">
        <f>SUMIFS(作業日報!$C:$C,作業日報!$B:$B,$A66,作業日報!$E:$E,"○",作業日報!$A:$A,参加者名簿!AO$1)+SUMIFS(作業日報!$G:$G,作業日報!$F:$F,$A66,作業日報!$I:$I,"○",作業日報!$A:$A,参加者名簿!AO$1)</f>
        <v>0</v>
      </c>
      <c r="AP66" s="160">
        <f>SUMIFS(作業日報!$C:$C,作業日報!$B:$B,$A66,作業日報!$E:$E,"○",作業日報!$A:$A,参加者名簿!AP$1)+SUMIFS(作業日報!$G:$G,作業日報!$F:$F,$A66,作業日報!$I:$I,"○",作業日報!$A:$A,参加者名簿!AP$1)</f>
        <v>0</v>
      </c>
      <c r="AQ66" s="160">
        <f>SUMIFS(作業日報!$C:$C,作業日報!$B:$B,$A66,作業日報!$E:$E,"○",作業日報!$A:$A,参加者名簿!AQ$1)+SUMIFS(作業日報!$G:$G,作業日報!$F:$F,$A66,作業日報!$I:$I,"○",作業日報!$A:$A,参加者名簿!AQ$1)</f>
        <v>0</v>
      </c>
      <c r="AR66" s="160">
        <f>SUMIFS(作業日報!$C:$C,作業日報!$B:$B,$A66,作業日報!$E:$E,"○",作業日報!$A:$A,参加者名簿!AR$1)+SUMIFS(作業日報!$G:$G,作業日報!$F:$F,$A66,作業日報!$I:$I,"○",作業日報!$A:$A,参加者名簿!AR$1)</f>
        <v>0</v>
      </c>
      <c r="AS66" s="160">
        <f>SUMIFS(作業日報!$C:$C,作業日報!$B:$B,$A66,作業日報!$E:$E,"○",作業日報!$A:$A,参加者名簿!AS$1)+SUMIFS(作業日報!$G:$G,作業日報!$F:$F,$A66,作業日報!$I:$I,"○",作業日報!$A:$A,参加者名簿!AS$1)</f>
        <v>0</v>
      </c>
      <c r="AT66" s="160">
        <f>SUMIFS(作業日報!$C:$C,作業日報!$B:$B,$A66,作業日報!$E:$E,"○",作業日報!$A:$A,参加者名簿!AT$1)+SUMIFS(作業日報!$G:$G,作業日報!$F:$F,$A66,作業日報!$I:$I,"○",作業日報!$A:$A,参加者名簿!AT$1)</f>
        <v>0</v>
      </c>
      <c r="AU66" s="160">
        <f>SUMIFS(作業日報!$C:$C,作業日報!$B:$B,$A66,作業日報!$E:$E,"○",作業日報!$A:$A,参加者名簿!AU$1)+SUMIFS(作業日報!$G:$G,作業日報!$F:$F,$A66,作業日報!$I:$I,"○",作業日報!$A:$A,参加者名簿!AU$1)</f>
        <v>0</v>
      </c>
      <c r="AV66" s="160">
        <f>SUMIFS(作業日報!$C:$C,作業日報!$B:$B,$A66,作業日報!$E:$E,"○",作業日報!$A:$A,参加者名簿!AV$1)+SUMIFS(作業日報!$G:$G,作業日報!$F:$F,$A66,作業日報!$I:$I,"○",作業日報!$A:$A,参加者名簿!AV$1)</f>
        <v>0</v>
      </c>
      <c r="AW66" s="160">
        <f>SUMIFS(作業日報!$C:$C,作業日報!$B:$B,$A66,作業日報!$E:$E,"○",作業日報!$A:$A,参加者名簿!AW$1)+SUMIFS(作業日報!$G:$G,作業日報!$F:$F,$A66,作業日報!$I:$I,"○",作業日報!$A:$A,参加者名簿!AW$1)</f>
        <v>0</v>
      </c>
      <c r="AX66" s="160">
        <f>SUMIFS(作業日報!$C:$C,作業日報!$B:$B,$A66,作業日報!$E:$E,"○",作業日報!$A:$A,参加者名簿!AX$1)+SUMIFS(作業日報!$G:$G,作業日報!$F:$F,$A66,作業日報!$I:$I,"○",作業日報!$A:$A,参加者名簿!AX$1)</f>
        <v>0</v>
      </c>
      <c r="AY66" s="160">
        <f>SUMIFS(作業日報!$C:$C,作業日報!$B:$B,$A66,作業日報!$E:$E,"○",作業日報!$A:$A,参加者名簿!AY$1)+SUMIFS(作業日報!$G:$G,作業日報!$F:$F,$A66,作業日報!$I:$I,"○",作業日報!$A:$A,参加者名簿!AY$1)</f>
        <v>0</v>
      </c>
      <c r="AZ66" s="160">
        <f>SUMIFS(作業日報!$C:$C,作業日報!$B:$B,$A66,作業日報!$E:$E,"○",作業日報!$A:$A,参加者名簿!AZ$1)+SUMIFS(作業日報!$G:$G,作業日報!$F:$F,$A66,作業日報!$I:$I,"○",作業日報!$A:$A,参加者名簿!AZ$1)</f>
        <v>0</v>
      </c>
      <c r="BA66" s="160">
        <f>SUMIFS(作業日報!$C:$C,作業日報!$B:$B,$A66,作業日報!$E:$E,"○",作業日報!$A:$A,参加者名簿!BA$1)+SUMIFS(作業日報!$G:$G,作業日報!$F:$F,$A66,作業日報!$I:$I,"○",作業日報!$A:$A,参加者名簿!BA$1)</f>
        <v>0</v>
      </c>
      <c r="BB66" s="160">
        <f>SUMIFS(作業日報!$C:$C,作業日報!$B:$B,$A66,作業日報!$E:$E,"○",作業日報!$A:$A,参加者名簿!BB$1)+SUMIFS(作業日報!$G:$G,作業日報!$F:$F,$A66,作業日報!$I:$I,"○",作業日報!$A:$A,参加者名簿!BB$1)</f>
        <v>0</v>
      </c>
      <c r="BC66" s="160">
        <f>SUMIFS(作業日報!$C:$C,作業日報!$B:$B,$A66,作業日報!$E:$E,"○",作業日報!$A:$A,参加者名簿!BC$1)+SUMIFS(作業日報!$G:$G,作業日報!$F:$F,$A66,作業日報!$I:$I,"○",作業日報!$A:$A,参加者名簿!BC$1)</f>
        <v>0</v>
      </c>
      <c r="BD66" s="160">
        <f>SUMIFS(作業日報!$C:$C,作業日報!$B:$B,$A66,作業日報!$E:$E,"○",作業日報!$A:$A,参加者名簿!BD$1)+SUMIFS(作業日報!$G:$G,作業日報!$F:$F,$A66,作業日報!$I:$I,"○",作業日報!$A:$A,参加者名簿!BD$1)</f>
        <v>0</v>
      </c>
      <c r="BE66" s="160">
        <f>SUMIFS(作業日報!$C:$C,作業日報!$B:$B,$A66,作業日報!$E:$E,"○",作業日報!$A:$A,参加者名簿!BE$1)+SUMIFS(作業日報!$G:$G,作業日報!$F:$F,$A66,作業日報!$I:$I,"○",作業日報!$A:$A,参加者名簿!BE$1)</f>
        <v>0</v>
      </c>
      <c r="BF66" s="160">
        <f>SUMIFS(作業日報!$C:$C,作業日報!$B:$B,$A66,作業日報!$E:$E,"○",作業日報!$A:$A,参加者名簿!BF$1)+SUMIFS(作業日報!$G:$G,作業日報!$F:$F,$A66,作業日報!$I:$I,"○",作業日報!$A:$A,参加者名簿!BF$1)</f>
        <v>0</v>
      </c>
      <c r="BG66" s="160">
        <f>SUMIFS(作業日報!$C:$C,作業日報!$B:$B,$A66,作業日報!$E:$E,"○",作業日報!$A:$A,参加者名簿!BG$1)+SUMIFS(作業日報!$G:$G,作業日報!$F:$F,$A66,作業日報!$I:$I,"○",作業日報!$A:$A,参加者名簿!BG$1)</f>
        <v>0</v>
      </c>
      <c r="BH66" s="160">
        <f>SUMIFS(作業日報!$C:$C,作業日報!$B:$B,$A66,作業日報!$E:$E,"○",作業日報!$A:$A,参加者名簿!BH$1)+SUMIFS(作業日報!$G:$G,作業日報!$F:$F,$A66,作業日報!$I:$I,"○",作業日報!$A:$A,参加者名簿!BH$1)</f>
        <v>0</v>
      </c>
      <c r="BI66" s="160">
        <f>SUMIFS(作業日報!$C:$C,作業日報!$B:$B,$A66,作業日報!$E:$E,"○",作業日報!$A:$A,参加者名簿!BI$1)+SUMIFS(作業日報!$G:$G,作業日報!$F:$F,$A66,作業日報!$I:$I,"○",作業日報!$A:$A,参加者名簿!BI$1)</f>
        <v>0</v>
      </c>
      <c r="BJ66" s="160">
        <f>SUMIFS(作業日報!$C:$C,作業日報!$B:$B,$A66,作業日報!$E:$E,"○",作業日報!$A:$A,参加者名簿!BJ$1)+SUMIFS(作業日報!$G:$G,作業日報!$F:$F,$A66,作業日報!$I:$I,"○",作業日報!$A:$A,参加者名簿!BJ$1)</f>
        <v>0</v>
      </c>
      <c r="BK66" s="160">
        <f>SUMIFS(作業日報!$C:$C,作業日報!$B:$B,$A66,作業日報!$E:$E,"○",作業日報!$A:$A,参加者名簿!BK$1)+SUMIFS(作業日報!$G:$G,作業日報!$F:$F,$A66,作業日報!$I:$I,"○",作業日報!$A:$A,参加者名簿!BK$1)</f>
        <v>0</v>
      </c>
      <c r="BL66" s="160">
        <f>SUMIFS(作業日報!$C:$C,作業日報!$B:$B,$A66,作業日報!$E:$E,"○",作業日報!$A:$A,参加者名簿!BL$1)+SUMIFS(作業日報!$G:$G,作業日報!$F:$F,$A66,作業日報!$I:$I,"○",作業日報!$A:$A,参加者名簿!BL$1)</f>
        <v>0</v>
      </c>
    </row>
    <row r="67" spans="1:64">
      <c r="A67" s="176"/>
      <c r="B67" s="177"/>
      <c r="C67" s="178"/>
      <c r="D67" s="120">
        <f t="shared" si="0"/>
        <v>0</v>
      </c>
      <c r="E67" s="159">
        <f>SUMIFS(作業日報!$C:$C,作業日報!$B:$B,$A67,作業日報!$E:$E,"○",作業日報!$A:$A,参加者名簿!E$1)+SUMIFS(作業日報!$G:$G,作業日報!$F:$F,$A67,作業日報!$I:$I,"○",作業日報!$A:$A,参加者名簿!E$1)</f>
        <v>0</v>
      </c>
      <c r="F67" s="160">
        <f>SUMIFS(作業日報!$C:$C,作業日報!$B:$B,$A67,作業日報!$E:$E,"○",作業日報!$A:$A,参加者名簿!F$1)+SUMIFS(作業日報!$G:$G,作業日報!$F:$F,$A67,作業日報!$I:$I,"○",作業日報!$A:$A,参加者名簿!F$1)</f>
        <v>0</v>
      </c>
      <c r="G67" s="160">
        <f>SUMIFS(作業日報!$C:$C,作業日報!$B:$B,$A67,作業日報!$E:$E,"○",作業日報!$A:$A,参加者名簿!G$1)+SUMIFS(作業日報!$G:$G,作業日報!$F:$F,$A67,作業日報!$I:$I,"○",作業日報!$A:$A,参加者名簿!G$1)</f>
        <v>0</v>
      </c>
      <c r="H67" s="160">
        <f>SUMIFS(作業日報!$C:$C,作業日報!$B:$B,$A67,作業日報!$E:$E,"○",作業日報!$A:$A,参加者名簿!H$1)+SUMIFS(作業日報!$G:$G,作業日報!$F:$F,$A67,作業日報!$I:$I,"○",作業日報!$A:$A,参加者名簿!H$1)</f>
        <v>0</v>
      </c>
      <c r="I67" s="160">
        <f>SUMIFS(作業日報!$C:$C,作業日報!$B:$B,$A67,作業日報!$E:$E,"○",作業日報!$A:$A,参加者名簿!I$1)+SUMIFS(作業日報!$G:$G,作業日報!$F:$F,$A67,作業日報!$I:$I,"○",作業日報!$A:$A,参加者名簿!I$1)</f>
        <v>0</v>
      </c>
      <c r="J67" s="160">
        <f>SUMIFS(作業日報!$C:$C,作業日報!$B:$B,$A67,作業日報!$E:$E,"○",作業日報!$A:$A,参加者名簿!J$1)+SUMIFS(作業日報!$G:$G,作業日報!$F:$F,$A67,作業日報!$I:$I,"○",作業日報!$A:$A,参加者名簿!J$1)</f>
        <v>0</v>
      </c>
      <c r="K67" s="160">
        <f>SUMIFS(作業日報!$C:$C,作業日報!$B:$B,$A67,作業日報!$E:$E,"○",作業日報!$A:$A,参加者名簿!K$1)+SUMIFS(作業日報!$G:$G,作業日報!$F:$F,$A67,作業日報!$I:$I,"○",作業日報!$A:$A,参加者名簿!K$1)</f>
        <v>0</v>
      </c>
      <c r="L67" s="160">
        <f>SUMIFS(作業日報!$C:$C,作業日報!$B:$B,$A67,作業日報!$E:$E,"○",作業日報!$A:$A,参加者名簿!L$1)+SUMIFS(作業日報!$G:$G,作業日報!$F:$F,$A67,作業日報!$I:$I,"○",作業日報!$A:$A,参加者名簿!L$1)</f>
        <v>0</v>
      </c>
      <c r="M67" s="160">
        <f>SUMIFS(作業日報!$C:$C,作業日報!$B:$B,$A67,作業日報!$E:$E,"○",作業日報!$A:$A,参加者名簿!M$1)+SUMIFS(作業日報!$G:$G,作業日報!$F:$F,$A67,作業日報!$I:$I,"○",作業日報!$A:$A,参加者名簿!M$1)</f>
        <v>0</v>
      </c>
      <c r="N67" s="160">
        <f>SUMIFS(作業日報!$C:$C,作業日報!$B:$B,$A67,作業日報!$E:$E,"○",作業日報!$A:$A,参加者名簿!N$1)+SUMIFS(作業日報!$G:$G,作業日報!$F:$F,$A67,作業日報!$I:$I,"○",作業日報!$A:$A,参加者名簿!N$1)</f>
        <v>0</v>
      </c>
      <c r="O67" s="160">
        <f>SUMIFS(作業日報!$C:$C,作業日報!$B:$B,$A67,作業日報!$E:$E,"○",作業日報!$A:$A,参加者名簿!O$1)+SUMIFS(作業日報!$G:$G,作業日報!$F:$F,$A67,作業日報!$I:$I,"○",作業日報!$A:$A,参加者名簿!O$1)</f>
        <v>0</v>
      </c>
      <c r="P67" s="160">
        <f>SUMIFS(作業日報!$C:$C,作業日報!$B:$B,$A67,作業日報!$E:$E,"○",作業日報!$A:$A,参加者名簿!P$1)+SUMIFS(作業日報!$G:$G,作業日報!$F:$F,$A67,作業日報!$I:$I,"○",作業日報!$A:$A,参加者名簿!P$1)</f>
        <v>0</v>
      </c>
      <c r="Q67" s="160">
        <f>SUMIFS(作業日報!$C:$C,作業日報!$B:$B,$A67,作業日報!$E:$E,"○",作業日報!$A:$A,参加者名簿!Q$1)+SUMIFS(作業日報!$G:$G,作業日報!$F:$F,$A67,作業日報!$I:$I,"○",作業日報!$A:$A,参加者名簿!Q$1)</f>
        <v>0</v>
      </c>
      <c r="R67" s="160">
        <f>SUMIFS(作業日報!$C:$C,作業日報!$B:$B,$A67,作業日報!$E:$E,"○",作業日報!$A:$A,参加者名簿!R$1)+SUMIFS(作業日報!$G:$G,作業日報!$F:$F,$A67,作業日報!$I:$I,"○",作業日報!$A:$A,参加者名簿!R$1)</f>
        <v>0</v>
      </c>
      <c r="S67" s="160">
        <f>SUMIFS(作業日報!$C:$C,作業日報!$B:$B,$A67,作業日報!$E:$E,"○",作業日報!$A:$A,参加者名簿!S$1)+SUMIFS(作業日報!$G:$G,作業日報!$F:$F,$A67,作業日報!$I:$I,"○",作業日報!$A:$A,参加者名簿!S$1)</f>
        <v>0</v>
      </c>
      <c r="T67" s="160">
        <f>SUMIFS(作業日報!$C:$C,作業日報!$B:$B,$A67,作業日報!$E:$E,"○",作業日報!$A:$A,参加者名簿!T$1)+SUMIFS(作業日報!$G:$G,作業日報!$F:$F,$A67,作業日報!$I:$I,"○",作業日報!$A:$A,参加者名簿!T$1)</f>
        <v>0</v>
      </c>
      <c r="U67" s="160">
        <f>SUMIFS(作業日報!$C:$C,作業日報!$B:$B,$A67,作業日報!$E:$E,"○",作業日報!$A:$A,参加者名簿!U$1)+SUMIFS(作業日報!$G:$G,作業日報!$F:$F,$A67,作業日報!$I:$I,"○",作業日報!$A:$A,参加者名簿!U$1)</f>
        <v>0</v>
      </c>
      <c r="V67" s="160">
        <f>SUMIFS(作業日報!$C:$C,作業日報!$B:$B,$A67,作業日報!$E:$E,"○",作業日報!$A:$A,参加者名簿!V$1)+SUMIFS(作業日報!$G:$G,作業日報!$F:$F,$A67,作業日報!$I:$I,"○",作業日報!$A:$A,参加者名簿!V$1)</f>
        <v>0</v>
      </c>
      <c r="W67" s="160">
        <f>SUMIFS(作業日報!$C:$C,作業日報!$B:$B,$A67,作業日報!$E:$E,"○",作業日報!$A:$A,参加者名簿!W$1)+SUMIFS(作業日報!$G:$G,作業日報!$F:$F,$A67,作業日報!$I:$I,"○",作業日報!$A:$A,参加者名簿!W$1)</f>
        <v>0</v>
      </c>
      <c r="X67" s="160">
        <f>SUMIFS(作業日報!$C:$C,作業日報!$B:$B,$A67,作業日報!$E:$E,"○",作業日報!$A:$A,参加者名簿!X$1)+SUMIFS(作業日報!$G:$G,作業日報!$F:$F,$A67,作業日報!$I:$I,"○",作業日報!$A:$A,参加者名簿!X$1)</f>
        <v>0</v>
      </c>
      <c r="Y67" s="160">
        <f>SUMIFS(作業日報!$C:$C,作業日報!$B:$B,$A67,作業日報!$E:$E,"○",作業日報!$A:$A,参加者名簿!Y$1)+SUMIFS(作業日報!$G:$G,作業日報!$F:$F,$A67,作業日報!$I:$I,"○",作業日報!$A:$A,参加者名簿!Y$1)</f>
        <v>0</v>
      </c>
      <c r="Z67" s="160">
        <f>SUMIFS(作業日報!$C:$C,作業日報!$B:$B,$A67,作業日報!$E:$E,"○",作業日報!$A:$A,参加者名簿!Z$1)+SUMIFS(作業日報!$G:$G,作業日報!$F:$F,$A67,作業日報!$I:$I,"○",作業日報!$A:$A,参加者名簿!Z$1)</f>
        <v>0</v>
      </c>
      <c r="AA67" s="160">
        <f>SUMIFS(作業日報!$C:$C,作業日報!$B:$B,$A67,作業日報!$E:$E,"○",作業日報!$A:$A,参加者名簿!AA$1)+SUMIFS(作業日報!$G:$G,作業日報!$F:$F,$A67,作業日報!$I:$I,"○",作業日報!$A:$A,参加者名簿!AA$1)</f>
        <v>0</v>
      </c>
      <c r="AB67" s="160">
        <f>SUMIFS(作業日報!$C:$C,作業日報!$B:$B,$A67,作業日報!$E:$E,"○",作業日報!$A:$A,参加者名簿!AB$1)+SUMIFS(作業日報!$G:$G,作業日報!$F:$F,$A67,作業日報!$I:$I,"○",作業日報!$A:$A,参加者名簿!AB$1)</f>
        <v>0</v>
      </c>
      <c r="AC67" s="160">
        <f>SUMIFS(作業日報!$C:$C,作業日報!$B:$B,$A67,作業日報!$E:$E,"○",作業日報!$A:$A,参加者名簿!AC$1)+SUMIFS(作業日報!$G:$G,作業日報!$F:$F,$A67,作業日報!$I:$I,"○",作業日報!$A:$A,参加者名簿!AC$1)</f>
        <v>0</v>
      </c>
      <c r="AD67" s="160">
        <f>SUMIFS(作業日報!$C:$C,作業日報!$B:$B,$A67,作業日報!$E:$E,"○",作業日報!$A:$A,参加者名簿!AD$1)+SUMIFS(作業日報!$G:$G,作業日報!$F:$F,$A67,作業日報!$I:$I,"○",作業日報!$A:$A,参加者名簿!AD$1)</f>
        <v>0</v>
      </c>
      <c r="AE67" s="160">
        <f>SUMIFS(作業日報!$C:$C,作業日報!$B:$B,$A67,作業日報!$E:$E,"○",作業日報!$A:$A,参加者名簿!AE$1)+SUMIFS(作業日報!$G:$G,作業日報!$F:$F,$A67,作業日報!$I:$I,"○",作業日報!$A:$A,参加者名簿!AE$1)</f>
        <v>0</v>
      </c>
      <c r="AF67" s="160">
        <f>SUMIFS(作業日報!$C:$C,作業日報!$B:$B,$A67,作業日報!$E:$E,"○",作業日報!$A:$A,参加者名簿!AF$1)+SUMIFS(作業日報!$G:$G,作業日報!$F:$F,$A67,作業日報!$I:$I,"○",作業日報!$A:$A,参加者名簿!AF$1)</f>
        <v>0</v>
      </c>
      <c r="AG67" s="160">
        <f>SUMIFS(作業日報!$C:$C,作業日報!$B:$B,$A67,作業日報!$E:$E,"○",作業日報!$A:$A,参加者名簿!AG$1)+SUMIFS(作業日報!$G:$G,作業日報!$F:$F,$A67,作業日報!$I:$I,"○",作業日報!$A:$A,参加者名簿!AG$1)</f>
        <v>0</v>
      </c>
      <c r="AH67" s="160">
        <f>SUMIFS(作業日報!$C:$C,作業日報!$B:$B,$A67,作業日報!$E:$E,"○",作業日報!$A:$A,参加者名簿!AH$1)+SUMIFS(作業日報!$G:$G,作業日報!$F:$F,$A67,作業日報!$I:$I,"○",作業日報!$A:$A,参加者名簿!AH$1)</f>
        <v>0</v>
      </c>
      <c r="AI67" s="160">
        <f>SUMIFS(作業日報!$C:$C,作業日報!$B:$B,$A67,作業日報!$E:$E,"○",作業日報!$A:$A,参加者名簿!AI$1)+SUMIFS(作業日報!$G:$G,作業日報!$F:$F,$A67,作業日報!$I:$I,"○",作業日報!$A:$A,参加者名簿!AI$1)</f>
        <v>0</v>
      </c>
      <c r="AJ67" s="160">
        <f>SUMIFS(作業日報!$C:$C,作業日報!$B:$B,$A67,作業日報!$E:$E,"○",作業日報!$A:$A,参加者名簿!AJ$1)+SUMIFS(作業日報!$G:$G,作業日報!$F:$F,$A67,作業日報!$I:$I,"○",作業日報!$A:$A,参加者名簿!AJ$1)</f>
        <v>0</v>
      </c>
      <c r="AK67" s="160">
        <f>SUMIFS(作業日報!$C:$C,作業日報!$B:$B,$A67,作業日報!$E:$E,"○",作業日報!$A:$A,参加者名簿!AK$1)+SUMIFS(作業日報!$G:$G,作業日報!$F:$F,$A67,作業日報!$I:$I,"○",作業日報!$A:$A,参加者名簿!AK$1)</f>
        <v>0</v>
      </c>
      <c r="AL67" s="160">
        <f>SUMIFS(作業日報!$C:$C,作業日報!$B:$B,$A67,作業日報!$E:$E,"○",作業日報!$A:$A,参加者名簿!AL$1)+SUMIFS(作業日報!$G:$G,作業日報!$F:$F,$A67,作業日報!$I:$I,"○",作業日報!$A:$A,参加者名簿!AL$1)</f>
        <v>0</v>
      </c>
      <c r="AM67" s="160">
        <f>SUMIFS(作業日報!$C:$C,作業日報!$B:$B,$A67,作業日報!$E:$E,"○",作業日報!$A:$A,参加者名簿!AM$1)+SUMIFS(作業日報!$G:$G,作業日報!$F:$F,$A67,作業日報!$I:$I,"○",作業日報!$A:$A,参加者名簿!AM$1)</f>
        <v>0</v>
      </c>
      <c r="AN67" s="160">
        <f>SUMIFS(作業日報!$C:$C,作業日報!$B:$B,$A67,作業日報!$E:$E,"○",作業日報!$A:$A,参加者名簿!AN$1)+SUMIFS(作業日報!$G:$G,作業日報!$F:$F,$A67,作業日報!$I:$I,"○",作業日報!$A:$A,参加者名簿!AN$1)</f>
        <v>0</v>
      </c>
      <c r="AO67" s="160">
        <f>SUMIFS(作業日報!$C:$C,作業日報!$B:$B,$A67,作業日報!$E:$E,"○",作業日報!$A:$A,参加者名簿!AO$1)+SUMIFS(作業日報!$G:$G,作業日報!$F:$F,$A67,作業日報!$I:$I,"○",作業日報!$A:$A,参加者名簿!AO$1)</f>
        <v>0</v>
      </c>
      <c r="AP67" s="160">
        <f>SUMIFS(作業日報!$C:$C,作業日報!$B:$B,$A67,作業日報!$E:$E,"○",作業日報!$A:$A,参加者名簿!AP$1)+SUMIFS(作業日報!$G:$G,作業日報!$F:$F,$A67,作業日報!$I:$I,"○",作業日報!$A:$A,参加者名簿!AP$1)</f>
        <v>0</v>
      </c>
      <c r="AQ67" s="160">
        <f>SUMIFS(作業日報!$C:$C,作業日報!$B:$B,$A67,作業日報!$E:$E,"○",作業日報!$A:$A,参加者名簿!AQ$1)+SUMIFS(作業日報!$G:$G,作業日報!$F:$F,$A67,作業日報!$I:$I,"○",作業日報!$A:$A,参加者名簿!AQ$1)</f>
        <v>0</v>
      </c>
      <c r="AR67" s="160">
        <f>SUMIFS(作業日報!$C:$C,作業日報!$B:$B,$A67,作業日報!$E:$E,"○",作業日報!$A:$A,参加者名簿!AR$1)+SUMIFS(作業日報!$G:$G,作業日報!$F:$F,$A67,作業日報!$I:$I,"○",作業日報!$A:$A,参加者名簿!AR$1)</f>
        <v>0</v>
      </c>
      <c r="AS67" s="160">
        <f>SUMIFS(作業日報!$C:$C,作業日報!$B:$B,$A67,作業日報!$E:$E,"○",作業日報!$A:$A,参加者名簿!AS$1)+SUMIFS(作業日報!$G:$G,作業日報!$F:$F,$A67,作業日報!$I:$I,"○",作業日報!$A:$A,参加者名簿!AS$1)</f>
        <v>0</v>
      </c>
      <c r="AT67" s="160">
        <f>SUMIFS(作業日報!$C:$C,作業日報!$B:$B,$A67,作業日報!$E:$E,"○",作業日報!$A:$A,参加者名簿!AT$1)+SUMIFS(作業日報!$G:$G,作業日報!$F:$F,$A67,作業日報!$I:$I,"○",作業日報!$A:$A,参加者名簿!AT$1)</f>
        <v>0</v>
      </c>
      <c r="AU67" s="160">
        <f>SUMIFS(作業日報!$C:$C,作業日報!$B:$B,$A67,作業日報!$E:$E,"○",作業日報!$A:$A,参加者名簿!AU$1)+SUMIFS(作業日報!$G:$G,作業日報!$F:$F,$A67,作業日報!$I:$I,"○",作業日報!$A:$A,参加者名簿!AU$1)</f>
        <v>0</v>
      </c>
      <c r="AV67" s="160">
        <f>SUMIFS(作業日報!$C:$C,作業日報!$B:$B,$A67,作業日報!$E:$E,"○",作業日報!$A:$A,参加者名簿!AV$1)+SUMIFS(作業日報!$G:$G,作業日報!$F:$F,$A67,作業日報!$I:$I,"○",作業日報!$A:$A,参加者名簿!AV$1)</f>
        <v>0</v>
      </c>
      <c r="AW67" s="160">
        <f>SUMIFS(作業日報!$C:$C,作業日報!$B:$B,$A67,作業日報!$E:$E,"○",作業日報!$A:$A,参加者名簿!AW$1)+SUMIFS(作業日報!$G:$G,作業日報!$F:$F,$A67,作業日報!$I:$I,"○",作業日報!$A:$A,参加者名簿!AW$1)</f>
        <v>0</v>
      </c>
      <c r="AX67" s="160">
        <f>SUMIFS(作業日報!$C:$C,作業日報!$B:$B,$A67,作業日報!$E:$E,"○",作業日報!$A:$A,参加者名簿!AX$1)+SUMIFS(作業日報!$G:$G,作業日報!$F:$F,$A67,作業日報!$I:$I,"○",作業日報!$A:$A,参加者名簿!AX$1)</f>
        <v>0</v>
      </c>
      <c r="AY67" s="160">
        <f>SUMIFS(作業日報!$C:$C,作業日報!$B:$B,$A67,作業日報!$E:$E,"○",作業日報!$A:$A,参加者名簿!AY$1)+SUMIFS(作業日報!$G:$G,作業日報!$F:$F,$A67,作業日報!$I:$I,"○",作業日報!$A:$A,参加者名簿!AY$1)</f>
        <v>0</v>
      </c>
      <c r="AZ67" s="160">
        <f>SUMIFS(作業日報!$C:$C,作業日報!$B:$B,$A67,作業日報!$E:$E,"○",作業日報!$A:$A,参加者名簿!AZ$1)+SUMIFS(作業日報!$G:$G,作業日報!$F:$F,$A67,作業日報!$I:$I,"○",作業日報!$A:$A,参加者名簿!AZ$1)</f>
        <v>0</v>
      </c>
      <c r="BA67" s="160">
        <f>SUMIFS(作業日報!$C:$C,作業日報!$B:$B,$A67,作業日報!$E:$E,"○",作業日報!$A:$A,参加者名簿!BA$1)+SUMIFS(作業日報!$G:$G,作業日報!$F:$F,$A67,作業日報!$I:$I,"○",作業日報!$A:$A,参加者名簿!BA$1)</f>
        <v>0</v>
      </c>
      <c r="BB67" s="160">
        <f>SUMIFS(作業日報!$C:$C,作業日報!$B:$B,$A67,作業日報!$E:$E,"○",作業日報!$A:$A,参加者名簿!BB$1)+SUMIFS(作業日報!$G:$G,作業日報!$F:$F,$A67,作業日報!$I:$I,"○",作業日報!$A:$A,参加者名簿!BB$1)</f>
        <v>0</v>
      </c>
      <c r="BC67" s="160">
        <f>SUMIFS(作業日報!$C:$C,作業日報!$B:$B,$A67,作業日報!$E:$E,"○",作業日報!$A:$A,参加者名簿!BC$1)+SUMIFS(作業日報!$G:$G,作業日報!$F:$F,$A67,作業日報!$I:$I,"○",作業日報!$A:$A,参加者名簿!BC$1)</f>
        <v>0</v>
      </c>
      <c r="BD67" s="160">
        <f>SUMIFS(作業日報!$C:$C,作業日報!$B:$B,$A67,作業日報!$E:$E,"○",作業日報!$A:$A,参加者名簿!BD$1)+SUMIFS(作業日報!$G:$G,作業日報!$F:$F,$A67,作業日報!$I:$I,"○",作業日報!$A:$A,参加者名簿!BD$1)</f>
        <v>0</v>
      </c>
      <c r="BE67" s="160">
        <f>SUMIFS(作業日報!$C:$C,作業日報!$B:$B,$A67,作業日報!$E:$E,"○",作業日報!$A:$A,参加者名簿!BE$1)+SUMIFS(作業日報!$G:$G,作業日報!$F:$F,$A67,作業日報!$I:$I,"○",作業日報!$A:$A,参加者名簿!BE$1)</f>
        <v>0</v>
      </c>
      <c r="BF67" s="160">
        <f>SUMIFS(作業日報!$C:$C,作業日報!$B:$B,$A67,作業日報!$E:$E,"○",作業日報!$A:$A,参加者名簿!BF$1)+SUMIFS(作業日報!$G:$G,作業日報!$F:$F,$A67,作業日報!$I:$I,"○",作業日報!$A:$A,参加者名簿!BF$1)</f>
        <v>0</v>
      </c>
      <c r="BG67" s="160">
        <f>SUMIFS(作業日報!$C:$C,作業日報!$B:$B,$A67,作業日報!$E:$E,"○",作業日報!$A:$A,参加者名簿!BG$1)+SUMIFS(作業日報!$G:$G,作業日報!$F:$F,$A67,作業日報!$I:$I,"○",作業日報!$A:$A,参加者名簿!BG$1)</f>
        <v>0</v>
      </c>
      <c r="BH67" s="160">
        <f>SUMIFS(作業日報!$C:$C,作業日報!$B:$B,$A67,作業日報!$E:$E,"○",作業日報!$A:$A,参加者名簿!BH$1)+SUMIFS(作業日報!$G:$G,作業日報!$F:$F,$A67,作業日報!$I:$I,"○",作業日報!$A:$A,参加者名簿!BH$1)</f>
        <v>0</v>
      </c>
      <c r="BI67" s="160">
        <f>SUMIFS(作業日報!$C:$C,作業日報!$B:$B,$A67,作業日報!$E:$E,"○",作業日報!$A:$A,参加者名簿!BI$1)+SUMIFS(作業日報!$G:$G,作業日報!$F:$F,$A67,作業日報!$I:$I,"○",作業日報!$A:$A,参加者名簿!BI$1)</f>
        <v>0</v>
      </c>
      <c r="BJ67" s="160">
        <f>SUMIFS(作業日報!$C:$C,作業日報!$B:$B,$A67,作業日報!$E:$E,"○",作業日報!$A:$A,参加者名簿!BJ$1)+SUMIFS(作業日報!$G:$G,作業日報!$F:$F,$A67,作業日報!$I:$I,"○",作業日報!$A:$A,参加者名簿!BJ$1)</f>
        <v>0</v>
      </c>
      <c r="BK67" s="160">
        <f>SUMIFS(作業日報!$C:$C,作業日報!$B:$B,$A67,作業日報!$E:$E,"○",作業日報!$A:$A,参加者名簿!BK$1)+SUMIFS(作業日報!$G:$G,作業日報!$F:$F,$A67,作業日報!$I:$I,"○",作業日報!$A:$A,参加者名簿!BK$1)</f>
        <v>0</v>
      </c>
      <c r="BL67" s="160">
        <f>SUMIFS(作業日報!$C:$C,作業日報!$B:$B,$A67,作業日報!$E:$E,"○",作業日報!$A:$A,参加者名簿!BL$1)+SUMIFS(作業日報!$G:$G,作業日報!$F:$F,$A67,作業日報!$I:$I,"○",作業日報!$A:$A,参加者名簿!BL$1)</f>
        <v>0</v>
      </c>
    </row>
    <row r="68" spans="1:64">
      <c r="A68" s="176"/>
      <c r="B68" s="177"/>
      <c r="C68" s="178"/>
      <c r="D68" s="120">
        <f t="shared" ref="D68:D101" si="1">SUM(E68:BB68)</f>
        <v>0</v>
      </c>
      <c r="E68" s="159">
        <f>SUMIFS(作業日報!$C:$C,作業日報!$B:$B,$A68,作業日報!$E:$E,"○",作業日報!$A:$A,参加者名簿!E$1)+SUMIFS(作業日報!$G:$G,作業日報!$F:$F,$A68,作業日報!$I:$I,"○",作業日報!$A:$A,参加者名簿!E$1)</f>
        <v>0</v>
      </c>
      <c r="F68" s="160">
        <f>SUMIFS(作業日報!$C:$C,作業日報!$B:$B,$A68,作業日報!$E:$E,"○",作業日報!$A:$A,参加者名簿!F$1)+SUMIFS(作業日報!$G:$G,作業日報!$F:$F,$A68,作業日報!$I:$I,"○",作業日報!$A:$A,参加者名簿!F$1)</f>
        <v>0</v>
      </c>
      <c r="G68" s="160">
        <f>SUMIFS(作業日報!$C:$C,作業日報!$B:$B,$A68,作業日報!$E:$E,"○",作業日報!$A:$A,参加者名簿!G$1)+SUMIFS(作業日報!$G:$G,作業日報!$F:$F,$A68,作業日報!$I:$I,"○",作業日報!$A:$A,参加者名簿!G$1)</f>
        <v>0</v>
      </c>
      <c r="H68" s="160">
        <f>SUMIFS(作業日報!$C:$C,作業日報!$B:$B,$A68,作業日報!$E:$E,"○",作業日報!$A:$A,参加者名簿!H$1)+SUMIFS(作業日報!$G:$G,作業日報!$F:$F,$A68,作業日報!$I:$I,"○",作業日報!$A:$A,参加者名簿!H$1)</f>
        <v>0</v>
      </c>
      <c r="I68" s="160">
        <f>SUMIFS(作業日報!$C:$C,作業日報!$B:$B,$A68,作業日報!$E:$E,"○",作業日報!$A:$A,参加者名簿!I$1)+SUMIFS(作業日報!$G:$G,作業日報!$F:$F,$A68,作業日報!$I:$I,"○",作業日報!$A:$A,参加者名簿!I$1)</f>
        <v>0</v>
      </c>
      <c r="J68" s="160">
        <f>SUMIFS(作業日報!$C:$C,作業日報!$B:$B,$A68,作業日報!$E:$E,"○",作業日報!$A:$A,参加者名簿!J$1)+SUMIFS(作業日報!$G:$G,作業日報!$F:$F,$A68,作業日報!$I:$I,"○",作業日報!$A:$A,参加者名簿!J$1)</f>
        <v>0</v>
      </c>
      <c r="K68" s="160">
        <f>SUMIFS(作業日報!$C:$C,作業日報!$B:$B,$A68,作業日報!$E:$E,"○",作業日報!$A:$A,参加者名簿!K$1)+SUMIFS(作業日報!$G:$G,作業日報!$F:$F,$A68,作業日報!$I:$I,"○",作業日報!$A:$A,参加者名簿!K$1)</f>
        <v>0</v>
      </c>
      <c r="L68" s="160">
        <f>SUMIFS(作業日報!$C:$C,作業日報!$B:$B,$A68,作業日報!$E:$E,"○",作業日報!$A:$A,参加者名簿!L$1)+SUMIFS(作業日報!$G:$G,作業日報!$F:$F,$A68,作業日報!$I:$I,"○",作業日報!$A:$A,参加者名簿!L$1)</f>
        <v>0</v>
      </c>
      <c r="M68" s="160">
        <f>SUMIFS(作業日報!$C:$C,作業日報!$B:$B,$A68,作業日報!$E:$E,"○",作業日報!$A:$A,参加者名簿!M$1)+SUMIFS(作業日報!$G:$G,作業日報!$F:$F,$A68,作業日報!$I:$I,"○",作業日報!$A:$A,参加者名簿!M$1)</f>
        <v>0</v>
      </c>
      <c r="N68" s="160">
        <f>SUMIFS(作業日報!$C:$C,作業日報!$B:$B,$A68,作業日報!$E:$E,"○",作業日報!$A:$A,参加者名簿!N$1)+SUMIFS(作業日報!$G:$G,作業日報!$F:$F,$A68,作業日報!$I:$I,"○",作業日報!$A:$A,参加者名簿!N$1)</f>
        <v>0</v>
      </c>
      <c r="O68" s="160">
        <f>SUMIFS(作業日報!$C:$C,作業日報!$B:$B,$A68,作業日報!$E:$E,"○",作業日報!$A:$A,参加者名簿!O$1)+SUMIFS(作業日報!$G:$G,作業日報!$F:$F,$A68,作業日報!$I:$I,"○",作業日報!$A:$A,参加者名簿!O$1)</f>
        <v>0</v>
      </c>
      <c r="P68" s="160">
        <f>SUMIFS(作業日報!$C:$C,作業日報!$B:$B,$A68,作業日報!$E:$E,"○",作業日報!$A:$A,参加者名簿!P$1)+SUMIFS(作業日報!$G:$G,作業日報!$F:$F,$A68,作業日報!$I:$I,"○",作業日報!$A:$A,参加者名簿!P$1)</f>
        <v>0</v>
      </c>
      <c r="Q68" s="160">
        <f>SUMIFS(作業日報!$C:$C,作業日報!$B:$B,$A68,作業日報!$E:$E,"○",作業日報!$A:$A,参加者名簿!Q$1)+SUMIFS(作業日報!$G:$G,作業日報!$F:$F,$A68,作業日報!$I:$I,"○",作業日報!$A:$A,参加者名簿!Q$1)</f>
        <v>0</v>
      </c>
      <c r="R68" s="160">
        <f>SUMIFS(作業日報!$C:$C,作業日報!$B:$B,$A68,作業日報!$E:$E,"○",作業日報!$A:$A,参加者名簿!R$1)+SUMIFS(作業日報!$G:$G,作業日報!$F:$F,$A68,作業日報!$I:$I,"○",作業日報!$A:$A,参加者名簿!R$1)</f>
        <v>0</v>
      </c>
      <c r="S68" s="160">
        <f>SUMIFS(作業日報!$C:$C,作業日報!$B:$B,$A68,作業日報!$E:$E,"○",作業日報!$A:$A,参加者名簿!S$1)+SUMIFS(作業日報!$G:$G,作業日報!$F:$F,$A68,作業日報!$I:$I,"○",作業日報!$A:$A,参加者名簿!S$1)</f>
        <v>0</v>
      </c>
      <c r="T68" s="160">
        <f>SUMIFS(作業日報!$C:$C,作業日報!$B:$B,$A68,作業日報!$E:$E,"○",作業日報!$A:$A,参加者名簿!T$1)+SUMIFS(作業日報!$G:$G,作業日報!$F:$F,$A68,作業日報!$I:$I,"○",作業日報!$A:$A,参加者名簿!T$1)</f>
        <v>0</v>
      </c>
      <c r="U68" s="160">
        <f>SUMIFS(作業日報!$C:$C,作業日報!$B:$B,$A68,作業日報!$E:$E,"○",作業日報!$A:$A,参加者名簿!U$1)+SUMIFS(作業日報!$G:$G,作業日報!$F:$F,$A68,作業日報!$I:$I,"○",作業日報!$A:$A,参加者名簿!U$1)</f>
        <v>0</v>
      </c>
      <c r="V68" s="160">
        <f>SUMIFS(作業日報!$C:$C,作業日報!$B:$B,$A68,作業日報!$E:$E,"○",作業日報!$A:$A,参加者名簿!V$1)+SUMIFS(作業日報!$G:$G,作業日報!$F:$F,$A68,作業日報!$I:$I,"○",作業日報!$A:$A,参加者名簿!V$1)</f>
        <v>0</v>
      </c>
      <c r="W68" s="160">
        <f>SUMIFS(作業日報!$C:$C,作業日報!$B:$B,$A68,作業日報!$E:$E,"○",作業日報!$A:$A,参加者名簿!W$1)+SUMIFS(作業日報!$G:$G,作業日報!$F:$F,$A68,作業日報!$I:$I,"○",作業日報!$A:$A,参加者名簿!W$1)</f>
        <v>0</v>
      </c>
      <c r="X68" s="160">
        <f>SUMIFS(作業日報!$C:$C,作業日報!$B:$B,$A68,作業日報!$E:$E,"○",作業日報!$A:$A,参加者名簿!X$1)+SUMIFS(作業日報!$G:$G,作業日報!$F:$F,$A68,作業日報!$I:$I,"○",作業日報!$A:$A,参加者名簿!X$1)</f>
        <v>0</v>
      </c>
      <c r="Y68" s="160">
        <f>SUMIFS(作業日報!$C:$C,作業日報!$B:$B,$A68,作業日報!$E:$E,"○",作業日報!$A:$A,参加者名簿!Y$1)+SUMIFS(作業日報!$G:$G,作業日報!$F:$F,$A68,作業日報!$I:$I,"○",作業日報!$A:$A,参加者名簿!Y$1)</f>
        <v>0</v>
      </c>
      <c r="Z68" s="160">
        <f>SUMIFS(作業日報!$C:$C,作業日報!$B:$B,$A68,作業日報!$E:$E,"○",作業日報!$A:$A,参加者名簿!Z$1)+SUMIFS(作業日報!$G:$G,作業日報!$F:$F,$A68,作業日報!$I:$I,"○",作業日報!$A:$A,参加者名簿!Z$1)</f>
        <v>0</v>
      </c>
      <c r="AA68" s="160">
        <f>SUMIFS(作業日報!$C:$C,作業日報!$B:$B,$A68,作業日報!$E:$E,"○",作業日報!$A:$A,参加者名簿!AA$1)+SUMIFS(作業日報!$G:$G,作業日報!$F:$F,$A68,作業日報!$I:$I,"○",作業日報!$A:$A,参加者名簿!AA$1)</f>
        <v>0</v>
      </c>
      <c r="AB68" s="160">
        <f>SUMIFS(作業日報!$C:$C,作業日報!$B:$B,$A68,作業日報!$E:$E,"○",作業日報!$A:$A,参加者名簿!AB$1)+SUMIFS(作業日報!$G:$G,作業日報!$F:$F,$A68,作業日報!$I:$I,"○",作業日報!$A:$A,参加者名簿!AB$1)</f>
        <v>0</v>
      </c>
      <c r="AC68" s="160">
        <f>SUMIFS(作業日報!$C:$C,作業日報!$B:$B,$A68,作業日報!$E:$E,"○",作業日報!$A:$A,参加者名簿!AC$1)+SUMIFS(作業日報!$G:$G,作業日報!$F:$F,$A68,作業日報!$I:$I,"○",作業日報!$A:$A,参加者名簿!AC$1)</f>
        <v>0</v>
      </c>
      <c r="AD68" s="160">
        <f>SUMIFS(作業日報!$C:$C,作業日報!$B:$B,$A68,作業日報!$E:$E,"○",作業日報!$A:$A,参加者名簿!AD$1)+SUMIFS(作業日報!$G:$G,作業日報!$F:$F,$A68,作業日報!$I:$I,"○",作業日報!$A:$A,参加者名簿!AD$1)</f>
        <v>0</v>
      </c>
      <c r="AE68" s="160">
        <f>SUMIFS(作業日報!$C:$C,作業日報!$B:$B,$A68,作業日報!$E:$E,"○",作業日報!$A:$A,参加者名簿!AE$1)+SUMIFS(作業日報!$G:$G,作業日報!$F:$F,$A68,作業日報!$I:$I,"○",作業日報!$A:$A,参加者名簿!AE$1)</f>
        <v>0</v>
      </c>
      <c r="AF68" s="160">
        <f>SUMIFS(作業日報!$C:$C,作業日報!$B:$B,$A68,作業日報!$E:$E,"○",作業日報!$A:$A,参加者名簿!AF$1)+SUMIFS(作業日報!$G:$G,作業日報!$F:$F,$A68,作業日報!$I:$I,"○",作業日報!$A:$A,参加者名簿!AF$1)</f>
        <v>0</v>
      </c>
      <c r="AG68" s="160">
        <f>SUMIFS(作業日報!$C:$C,作業日報!$B:$B,$A68,作業日報!$E:$E,"○",作業日報!$A:$A,参加者名簿!AG$1)+SUMIFS(作業日報!$G:$G,作業日報!$F:$F,$A68,作業日報!$I:$I,"○",作業日報!$A:$A,参加者名簿!AG$1)</f>
        <v>0</v>
      </c>
      <c r="AH68" s="160">
        <f>SUMIFS(作業日報!$C:$C,作業日報!$B:$B,$A68,作業日報!$E:$E,"○",作業日報!$A:$A,参加者名簿!AH$1)+SUMIFS(作業日報!$G:$G,作業日報!$F:$F,$A68,作業日報!$I:$I,"○",作業日報!$A:$A,参加者名簿!AH$1)</f>
        <v>0</v>
      </c>
      <c r="AI68" s="160">
        <f>SUMIFS(作業日報!$C:$C,作業日報!$B:$B,$A68,作業日報!$E:$E,"○",作業日報!$A:$A,参加者名簿!AI$1)+SUMIFS(作業日報!$G:$G,作業日報!$F:$F,$A68,作業日報!$I:$I,"○",作業日報!$A:$A,参加者名簿!AI$1)</f>
        <v>0</v>
      </c>
      <c r="AJ68" s="160">
        <f>SUMIFS(作業日報!$C:$C,作業日報!$B:$B,$A68,作業日報!$E:$E,"○",作業日報!$A:$A,参加者名簿!AJ$1)+SUMIFS(作業日報!$G:$G,作業日報!$F:$F,$A68,作業日報!$I:$I,"○",作業日報!$A:$A,参加者名簿!AJ$1)</f>
        <v>0</v>
      </c>
      <c r="AK68" s="160">
        <f>SUMIFS(作業日報!$C:$C,作業日報!$B:$B,$A68,作業日報!$E:$E,"○",作業日報!$A:$A,参加者名簿!AK$1)+SUMIFS(作業日報!$G:$G,作業日報!$F:$F,$A68,作業日報!$I:$I,"○",作業日報!$A:$A,参加者名簿!AK$1)</f>
        <v>0</v>
      </c>
      <c r="AL68" s="160">
        <f>SUMIFS(作業日報!$C:$C,作業日報!$B:$B,$A68,作業日報!$E:$E,"○",作業日報!$A:$A,参加者名簿!AL$1)+SUMIFS(作業日報!$G:$G,作業日報!$F:$F,$A68,作業日報!$I:$I,"○",作業日報!$A:$A,参加者名簿!AL$1)</f>
        <v>0</v>
      </c>
      <c r="AM68" s="160">
        <f>SUMIFS(作業日報!$C:$C,作業日報!$B:$B,$A68,作業日報!$E:$E,"○",作業日報!$A:$A,参加者名簿!AM$1)+SUMIFS(作業日報!$G:$G,作業日報!$F:$F,$A68,作業日報!$I:$I,"○",作業日報!$A:$A,参加者名簿!AM$1)</f>
        <v>0</v>
      </c>
      <c r="AN68" s="160">
        <f>SUMIFS(作業日報!$C:$C,作業日報!$B:$B,$A68,作業日報!$E:$E,"○",作業日報!$A:$A,参加者名簿!AN$1)+SUMIFS(作業日報!$G:$G,作業日報!$F:$F,$A68,作業日報!$I:$I,"○",作業日報!$A:$A,参加者名簿!AN$1)</f>
        <v>0</v>
      </c>
      <c r="AO68" s="160">
        <f>SUMIFS(作業日報!$C:$C,作業日報!$B:$B,$A68,作業日報!$E:$E,"○",作業日報!$A:$A,参加者名簿!AO$1)+SUMIFS(作業日報!$G:$G,作業日報!$F:$F,$A68,作業日報!$I:$I,"○",作業日報!$A:$A,参加者名簿!AO$1)</f>
        <v>0</v>
      </c>
      <c r="AP68" s="160">
        <f>SUMIFS(作業日報!$C:$C,作業日報!$B:$B,$A68,作業日報!$E:$E,"○",作業日報!$A:$A,参加者名簿!AP$1)+SUMIFS(作業日報!$G:$G,作業日報!$F:$F,$A68,作業日報!$I:$I,"○",作業日報!$A:$A,参加者名簿!AP$1)</f>
        <v>0</v>
      </c>
      <c r="AQ68" s="160">
        <f>SUMIFS(作業日報!$C:$C,作業日報!$B:$B,$A68,作業日報!$E:$E,"○",作業日報!$A:$A,参加者名簿!AQ$1)+SUMIFS(作業日報!$G:$G,作業日報!$F:$F,$A68,作業日報!$I:$I,"○",作業日報!$A:$A,参加者名簿!AQ$1)</f>
        <v>0</v>
      </c>
      <c r="AR68" s="160">
        <f>SUMIFS(作業日報!$C:$C,作業日報!$B:$B,$A68,作業日報!$E:$E,"○",作業日報!$A:$A,参加者名簿!AR$1)+SUMIFS(作業日報!$G:$G,作業日報!$F:$F,$A68,作業日報!$I:$I,"○",作業日報!$A:$A,参加者名簿!AR$1)</f>
        <v>0</v>
      </c>
      <c r="AS68" s="160">
        <f>SUMIFS(作業日報!$C:$C,作業日報!$B:$B,$A68,作業日報!$E:$E,"○",作業日報!$A:$A,参加者名簿!AS$1)+SUMIFS(作業日報!$G:$G,作業日報!$F:$F,$A68,作業日報!$I:$I,"○",作業日報!$A:$A,参加者名簿!AS$1)</f>
        <v>0</v>
      </c>
      <c r="AT68" s="160">
        <f>SUMIFS(作業日報!$C:$C,作業日報!$B:$B,$A68,作業日報!$E:$E,"○",作業日報!$A:$A,参加者名簿!AT$1)+SUMIFS(作業日報!$G:$G,作業日報!$F:$F,$A68,作業日報!$I:$I,"○",作業日報!$A:$A,参加者名簿!AT$1)</f>
        <v>0</v>
      </c>
      <c r="AU68" s="160">
        <f>SUMIFS(作業日報!$C:$C,作業日報!$B:$B,$A68,作業日報!$E:$E,"○",作業日報!$A:$A,参加者名簿!AU$1)+SUMIFS(作業日報!$G:$G,作業日報!$F:$F,$A68,作業日報!$I:$I,"○",作業日報!$A:$A,参加者名簿!AU$1)</f>
        <v>0</v>
      </c>
      <c r="AV68" s="160">
        <f>SUMIFS(作業日報!$C:$C,作業日報!$B:$B,$A68,作業日報!$E:$E,"○",作業日報!$A:$A,参加者名簿!AV$1)+SUMIFS(作業日報!$G:$G,作業日報!$F:$F,$A68,作業日報!$I:$I,"○",作業日報!$A:$A,参加者名簿!AV$1)</f>
        <v>0</v>
      </c>
      <c r="AW68" s="160">
        <f>SUMIFS(作業日報!$C:$C,作業日報!$B:$B,$A68,作業日報!$E:$E,"○",作業日報!$A:$A,参加者名簿!AW$1)+SUMIFS(作業日報!$G:$G,作業日報!$F:$F,$A68,作業日報!$I:$I,"○",作業日報!$A:$A,参加者名簿!AW$1)</f>
        <v>0</v>
      </c>
      <c r="AX68" s="160">
        <f>SUMIFS(作業日報!$C:$C,作業日報!$B:$B,$A68,作業日報!$E:$E,"○",作業日報!$A:$A,参加者名簿!AX$1)+SUMIFS(作業日報!$G:$G,作業日報!$F:$F,$A68,作業日報!$I:$I,"○",作業日報!$A:$A,参加者名簿!AX$1)</f>
        <v>0</v>
      </c>
      <c r="AY68" s="160">
        <f>SUMIFS(作業日報!$C:$C,作業日報!$B:$B,$A68,作業日報!$E:$E,"○",作業日報!$A:$A,参加者名簿!AY$1)+SUMIFS(作業日報!$G:$G,作業日報!$F:$F,$A68,作業日報!$I:$I,"○",作業日報!$A:$A,参加者名簿!AY$1)</f>
        <v>0</v>
      </c>
      <c r="AZ68" s="160">
        <f>SUMIFS(作業日報!$C:$C,作業日報!$B:$B,$A68,作業日報!$E:$E,"○",作業日報!$A:$A,参加者名簿!AZ$1)+SUMIFS(作業日報!$G:$G,作業日報!$F:$F,$A68,作業日報!$I:$I,"○",作業日報!$A:$A,参加者名簿!AZ$1)</f>
        <v>0</v>
      </c>
      <c r="BA68" s="160">
        <f>SUMIFS(作業日報!$C:$C,作業日報!$B:$B,$A68,作業日報!$E:$E,"○",作業日報!$A:$A,参加者名簿!BA$1)+SUMIFS(作業日報!$G:$G,作業日報!$F:$F,$A68,作業日報!$I:$I,"○",作業日報!$A:$A,参加者名簿!BA$1)</f>
        <v>0</v>
      </c>
      <c r="BB68" s="160">
        <f>SUMIFS(作業日報!$C:$C,作業日報!$B:$B,$A68,作業日報!$E:$E,"○",作業日報!$A:$A,参加者名簿!BB$1)+SUMIFS(作業日報!$G:$G,作業日報!$F:$F,$A68,作業日報!$I:$I,"○",作業日報!$A:$A,参加者名簿!BB$1)</f>
        <v>0</v>
      </c>
      <c r="BC68" s="160">
        <f>SUMIFS(作業日報!$C:$C,作業日報!$B:$B,$A68,作業日報!$E:$E,"○",作業日報!$A:$A,参加者名簿!BC$1)+SUMIFS(作業日報!$G:$G,作業日報!$F:$F,$A68,作業日報!$I:$I,"○",作業日報!$A:$A,参加者名簿!BC$1)</f>
        <v>0</v>
      </c>
      <c r="BD68" s="160">
        <f>SUMIFS(作業日報!$C:$C,作業日報!$B:$B,$A68,作業日報!$E:$E,"○",作業日報!$A:$A,参加者名簿!BD$1)+SUMIFS(作業日報!$G:$G,作業日報!$F:$F,$A68,作業日報!$I:$I,"○",作業日報!$A:$A,参加者名簿!BD$1)</f>
        <v>0</v>
      </c>
      <c r="BE68" s="160">
        <f>SUMIFS(作業日報!$C:$C,作業日報!$B:$B,$A68,作業日報!$E:$E,"○",作業日報!$A:$A,参加者名簿!BE$1)+SUMIFS(作業日報!$G:$G,作業日報!$F:$F,$A68,作業日報!$I:$I,"○",作業日報!$A:$A,参加者名簿!BE$1)</f>
        <v>0</v>
      </c>
      <c r="BF68" s="160">
        <f>SUMIFS(作業日報!$C:$C,作業日報!$B:$B,$A68,作業日報!$E:$E,"○",作業日報!$A:$A,参加者名簿!BF$1)+SUMIFS(作業日報!$G:$G,作業日報!$F:$F,$A68,作業日報!$I:$I,"○",作業日報!$A:$A,参加者名簿!BF$1)</f>
        <v>0</v>
      </c>
      <c r="BG68" s="160">
        <f>SUMIFS(作業日報!$C:$C,作業日報!$B:$B,$A68,作業日報!$E:$E,"○",作業日報!$A:$A,参加者名簿!BG$1)+SUMIFS(作業日報!$G:$G,作業日報!$F:$F,$A68,作業日報!$I:$I,"○",作業日報!$A:$A,参加者名簿!BG$1)</f>
        <v>0</v>
      </c>
      <c r="BH68" s="160">
        <f>SUMIFS(作業日報!$C:$C,作業日報!$B:$B,$A68,作業日報!$E:$E,"○",作業日報!$A:$A,参加者名簿!BH$1)+SUMIFS(作業日報!$G:$G,作業日報!$F:$F,$A68,作業日報!$I:$I,"○",作業日報!$A:$A,参加者名簿!BH$1)</f>
        <v>0</v>
      </c>
      <c r="BI68" s="160">
        <f>SUMIFS(作業日報!$C:$C,作業日報!$B:$B,$A68,作業日報!$E:$E,"○",作業日報!$A:$A,参加者名簿!BI$1)+SUMIFS(作業日報!$G:$G,作業日報!$F:$F,$A68,作業日報!$I:$I,"○",作業日報!$A:$A,参加者名簿!BI$1)</f>
        <v>0</v>
      </c>
      <c r="BJ68" s="160">
        <f>SUMIFS(作業日報!$C:$C,作業日報!$B:$B,$A68,作業日報!$E:$E,"○",作業日報!$A:$A,参加者名簿!BJ$1)+SUMIFS(作業日報!$G:$G,作業日報!$F:$F,$A68,作業日報!$I:$I,"○",作業日報!$A:$A,参加者名簿!BJ$1)</f>
        <v>0</v>
      </c>
      <c r="BK68" s="160">
        <f>SUMIFS(作業日報!$C:$C,作業日報!$B:$B,$A68,作業日報!$E:$E,"○",作業日報!$A:$A,参加者名簿!BK$1)+SUMIFS(作業日報!$G:$G,作業日報!$F:$F,$A68,作業日報!$I:$I,"○",作業日報!$A:$A,参加者名簿!BK$1)</f>
        <v>0</v>
      </c>
      <c r="BL68" s="160">
        <f>SUMIFS(作業日報!$C:$C,作業日報!$B:$B,$A68,作業日報!$E:$E,"○",作業日報!$A:$A,参加者名簿!BL$1)+SUMIFS(作業日報!$G:$G,作業日報!$F:$F,$A68,作業日報!$I:$I,"○",作業日報!$A:$A,参加者名簿!BL$1)</f>
        <v>0</v>
      </c>
    </row>
    <row r="69" spans="1:64">
      <c r="A69" s="176"/>
      <c r="B69" s="177"/>
      <c r="C69" s="178"/>
      <c r="D69" s="120">
        <f t="shared" si="1"/>
        <v>0</v>
      </c>
      <c r="E69" s="159">
        <f>SUMIFS(作業日報!$C:$C,作業日報!$B:$B,$A69,作業日報!$E:$E,"○",作業日報!$A:$A,参加者名簿!E$1)+SUMIFS(作業日報!$G:$G,作業日報!$F:$F,$A69,作業日報!$I:$I,"○",作業日報!$A:$A,参加者名簿!E$1)</f>
        <v>0</v>
      </c>
      <c r="F69" s="160">
        <f>SUMIFS(作業日報!$C:$C,作業日報!$B:$B,$A69,作業日報!$E:$E,"○",作業日報!$A:$A,参加者名簿!F$1)+SUMIFS(作業日報!$G:$G,作業日報!$F:$F,$A69,作業日報!$I:$I,"○",作業日報!$A:$A,参加者名簿!F$1)</f>
        <v>0</v>
      </c>
      <c r="G69" s="160">
        <f>SUMIFS(作業日報!$C:$C,作業日報!$B:$B,$A69,作業日報!$E:$E,"○",作業日報!$A:$A,参加者名簿!G$1)+SUMIFS(作業日報!$G:$G,作業日報!$F:$F,$A69,作業日報!$I:$I,"○",作業日報!$A:$A,参加者名簿!G$1)</f>
        <v>0</v>
      </c>
      <c r="H69" s="160">
        <f>SUMIFS(作業日報!$C:$C,作業日報!$B:$B,$A69,作業日報!$E:$E,"○",作業日報!$A:$A,参加者名簿!H$1)+SUMIFS(作業日報!$G:$G,作業日報!$F:$F,$A69,作業日報!$I:$I,"○",作業日報!$A:$A,参加者名簿!H$1)</f>
        <v>0</v>
      </c>
      <c r="I69" s="160">
        <f>SUMIFS(作業日報!$C:$C,作業日報!$B:$B,$A69,作業日報!$E:$E,"○",作業日報!$A:$A,参加者名簿!I$1)+SUMIFS(作業日報!$G:$G,作業日報!$F:$F,$A69,作業日報!$I:$I,"○",作業日報!$A:$A,参加者名簿!I$1)</f>
        <v>0</v>
      </c>
      <c r="J69" s="160">
        <f>SUMIFS(作業日報!$C:$C,作業日報!$B:$B,$A69,作業日報!$E:$E,"○",作業日報!$A:$A,参加者名簿!J$1)+SUMIFS(作業日報!$G:$G,作業日報!$F:$F,$A69,作業日報!$I:$I,"○",作業日報!$A:$A,参加者名簿!J$1)</f>
        <v>0</v>
      </c>
      <c r="K69" s="160">
        <f>SUMIFS(作業日報!$C:$C,作業日報!$B:$B,$A69,作業日報!$E:$E,"○",作業日報!$A:$A,参加者名簿!K$1)+SUMIFS(作業日報!$G:$G,作業日報!$F:$F,$A69,作業日報!$I:$I,"○",作業日報!$A:$A,参加者名簿!K$1)</f>
        <v>0</v>
      </c>
      <c r="L69" s="160">
        <f>SUMIFS(作業日報!$C:$C,作業日報!$B:$B,$A69,作業日報!$E:$E,"○",作業日報!$A:$A,参加者名簿!L$1)+SUMIFS(作業日報!$G:$G,作業日報!$F:$F,$A69,作業日報!$I:$I,"○",作業日報!$A:$A,参加者名簿!L$1)</f>
        <v>0</v>
      </c>
      <c r="M69" s="160">
        <f>SUMIFS(作業日報!$C:$C,作業日報!$B:$B,$A69,作業日報!$E:$E,"○",作業日報!$A:$A,参加者名簿!M$1)+SUMIFS(作業日報!$G:$G,作業日報!$F:$F,$A69,作業日報!$I:$I,"○",作業日報!$A:$A,参加者名簿!M$1)</f>
        <v>0</v>
      </c>
      <c r="N69" s="160">
        <f>SUMIFS(作業日報!$C:$C,作業日報!$B:$B,$A69,作業日報!$E:$E,"○",作業日報!$A:$A,参加者名簿!N$1)+SUMIFS(作業日報!$G:$G,作業日報!$F:$F,$A69,作業日報!$I:$I,"○",作業日報!$A:$A,参加者名簿!N$1)</f>
        <v>0</v>
      </c>
      <c r="O69" s="160">
        <f>SUMIFS(作業日報!$C:$C,作業日報!$B:$B,$A69,作業日報!$E:$E,"○",作業日報!$A:$A,参加者名簿!O$1)+SUMIFS(作業日報!$G:$G,作業日報!$F:$F,$A69,作業日報!$I:$I,"○",作業日報!$A:$A,参加者名簿!O$1)</f>
        <v>0</v>
      </c>
      <c r="P69" s="160">
        <f>SUMIFS(作業日報!$C:$C,作業日報!$B:$B,$A69,作業日報!$E:$E,"○",作業日報!$A:$A,参加者名簿!P$1)+SUMIFS(作業日報!$G:$G,作業日報!$F:$F,$A69,作業日報!$I:$I,"○",作業日報!$A:$A,参加者名簿!P$1)</f>
        <v>0</v>
      </c>
      <c r="Q69" s="160">
        <f>SUMIFS(作業日報!$C:$C,作業日報!$B:$B,$A69,作業日報!$E:$E,"○",作業日報!$A:$A,参加者名簿!Q$1)+SUMIFS(作業日報!$G:$G,作業日報!$F:$F,$A69,作業日報!$I:$I,"○",作業日報!$A:$A,参加者名簿!Q$1)</f>
        <v>0</v>
      </c>
      <c r="R69" s="160">
        <f>SUMIFS(作業日報!$C:$C,作業日報!$B:$B,$A69,作業日報!$E:$E,"○",作業日報!$A:$A,参加者名簿!R$1)+SUMIFS(作業日報!$G:$G,作業日報!$F:$F,$A69,作業日報!$I:$I,"○",作業日報!$A:$A,参加者名簿!R$1)</f>
        <v>0</v>
      </c>
      <c r="S69" s="160">
        <f>SUMIFS(作業日報!$C:$C,作業日報!$B:$B,$A69,作業日報!$E:$E,"○",作業日報!$A:$A,参加者名簿!S$1)+SUMIFS(作業日報!$G:$G,作業日報!$F:$F,$A69,作業日報!$I:$I,"○",作業日報!$A:$A,参加者名簿!S$1)</f>
        <v>0</v>
      </c>
      <c r="T69" s="160">
        <f>SUMIFS(作業日報!$C:$C,作業日報!$B:$B,$A69,作業日報!$E:$E,"○",作業日報!$A:$A,参加者名簿!T$1)+SUMIFS(作業日報!$G:$G,作業日報!$F:$F,$A69,作業日報!$I:$I,"○",作業日報!$A:$A,参加者名簿!T$1)</f>
        <v>0</v>
      </c>
      <c r="U69" s="160">
        <f>SUMIFS(作業日報!$C:$C,作業日報!$B:$B,$A69,作業日報!$E:$E,"○",作業日報!$A:$A,参加者名簿!U$1)+SUMIFS(作業日報!$G:$G,作業日報!$F:$F,$A69,作業日報!$I:$I,"○",作業日報!$A:$A,参加者名簿!U$1)</f>
        <v>0</v>
      </c>
      <c r="V69" s="160">
        <f>SUMIFS(作業日報!$C:$C,作業日報!$B:$B,$A69,作業日報!$E:$E,"○",作業日報!$A:$A,参加者名簿!V$1)+SUMIFS(作業日報!$G:$G,作業日報!$F:$F,$A69,作業日報!$I:$I,"○",作業日報!$A:$A,参加者名簿!V$1)</f>
        <v>0</v>
      </c>
      <c r="W69" s="160">
        <f>SUMIFS(作業日報!$C:$C,作業日報!$B:$B,$A69,作業日報!$E:$E,"○",作業日報!$A:$A,参加者名簿!W$1)+SUMIFS(作業日報!$G:$G,作業日報!$F:$F,$A69,作業日報!$I:$I,"○",作業日報!$A:$A,参加者名簿!W$1)</f>
        <v>0</v>
      </c>
      <c r="X69" s="160">
        <f>SUMIFS(作業日報!$C:$C,作業日報!$B:$B,$A69,作業日報!$E:$E,"○",作業日報!$A:$A,参加者名簿!X$1)+SUMIFS(作業日報!$G:$G,作業日報!$F:$F,$A69,作業日報!$I:$I,"○",作業日報!$A:$A,参加者名簿!X$1)</f>
        <v>0</v>
      </c>
      <c r="Y69" s="160">
        <f>SUMIFS(作業日報!$C:$C,作業日報!$B:$B,$A69,作業日報!$E:$E,"○",作業日報!$A:$A,参加者名簿!Y$1)+SUMIFS(作業日報!$G:$G,作業日報!$F:$F,$A69,作業日報!$I:$I,"○",作業日報!$A:$A,参加者名簿!Y$1)</f>
        <v>0</v>
      </c>
      <c r="Z69" s="160">
        <f>SUMIFS(作業日報!$C:$C,作業日報!$B:$B,$A69,作業日報!$E:$E,"○",作業日報!$A:$A,参加者名簿!Z$1)+SUMIFS(作業日報!$G:$G,作業日報!$F:$F,$A69,作業日報!$I:$I,"○",作業日報!$A:$A,参加者名簿!Z$1)</f>
        <v>0</v>
      </c>
      <c r="AA69" s="160">
        <f>SUMIFS(作業日報!$C:$C,作業日報!$B:$B,$A69,作業日報!$E:$E,"○",作業日報!$A:$A,参加者名簿!AA$1)+SUMIFS(作業日報!$G:$G,作業日報!$F:$F,$A69,作業日報!$I:$I,"○",作業日報!$A:$A,参加者名簿!AA$1)</f>
        <v>0</v>
      </c>
      <c r="AB69" s="160">
        <f>SUMIFS(作業日報!$C:$C,作業日報!$B:$B,$A69,作業日報!$E:$E,"○",作業日報!$A:$A,参加者名簿!AB$1)+SUMIFS(作業日報!$G:$G,作業日報!$F:$F,$A69,作業日報!$I:$I,"○",作業日報!$A:$A,参加者名簿!AB$1)</f>
        <v>0</v>
      </c>
      <c r="AC69" s="160">
        <f>SUMIFS(作業日報!$C:$C,作業日報!$B:$B,$A69,作業日報!$E:$E,"○",作業日報!$A:$A,参加者名簿!AC$1)+SUMIFS(作業日報!$G:$G,作業日報!$F:$F,$A69,作業日報!$I:$I,"○",作業日報!$A:$A,参加者名簿!AC$1)</f>
        <v>0</v>
      </c>
      <c r="AD69" s="160">
        <f>SUMIFS(作業日報!$C:$C,作業日報!$B:$B,$A69,作業日報!$E:$E,"○",作業日報!$A:$A,参加者名簿!AD$1)+SUMIFS(作業日報!$G:$G,作業日報!$F:$F,$A69,作業日報!$I:$I,"○",作業日報!$A:$A,参加者名簿!AD$1)</f>
        <v>0</v>
      </c>
      <c r="AE69" s="160">
        <f>SUMIFS(作業日報!$C:$C,作業日報!$B:$B,$A69,作業日報!$E:$E,"○",作業日報!$A:$A,参加者名簿!AE$1)+SUMIFS(作業日報!$G:$G,作業日報!$F:$F,$A69,作業日報!$I:$I,"○",作業日報!$A:$A,参加者名簿!AE$1)</f>
        <v>0</v>
      </c>
      <c r="AF69" s="160">
        <f>SUMIFS(作業日報!$C:$C,作業日報!$B:$B,$A69,作業日報!$E:$E,"○",作業日報!$A:$A,参加者名簿!AF$1)+SUMIFS(作業日報!$G:$G,作業日報!$F:$F,$A69,作業日報!$I:$I,"○",作業日報!$A:$A,参加者名簿!AF$1)</f>
        <v>0</v>
      </c>
      <c r="AG69" s="160">
        <f>SUMIFS(作業日報!$C:$C,作業日報!$B:$B,$A69,作業日報!$E:$E,"○",作業日報!$A:$A,参加者名簿!AG$1)+SUMIFS(作業日報!$G:$G,作業日報!$F:$F,$A69,作業日報!$I:$I,"○",作業日報!$A:$A,参加者名簿!AG$1)</f>
        <v>0</v>
      </c>
      <c r="AH69" s="160">
        <f>SUMIFS(作業日報!$C:$C,作業日報!$B:$B,$A69,作業日報!$E:$E,"○",作業日報!$A:$A,参加者名簿!AH$1)+SUMIFS(作業日報!$G:$G,作業日報!$F:$F,$A69,作業日報!$I:$I,"○",作業日報!$A:$A,参加者名簿!AH$1)</f>
        <v>0</v>
      </c>
      <c r="AI69" s="160">
        <f>SUMIFS(作業日報!$C:$C,作業日報!$B:$B,$A69,作業日報!$E:$E,"○",作業日報!$A:$A,参加者名簿!AI$1)+SUMIFS(作業日報!$G:$G,作業日報!$F:$F,$A69,作業日報!$I:$I,"○",作業日報!$A:$A,参加者名簿!AI$1)</f>
        <v>0</v>
      </c>
      <c r="AJ69" s="160">
        <f>SUMIFS(作業日報!$C:$C,作業日報!$B:$B,$A69,作業日報!$E:$E,"○",作業日報!$A:$A,参加者名簿!AJ$1)+SUMIFS(作業日報!$G:$G,作業日報!$F:$F,$A69,作業日報!$I:$I,"○",作業日報!$A:$A,参加者名簿!AJ$1)</f>
        <v>0</v>
      </c>
      <c r="AK69" s="160">
        <f>SUMIFS(作業日報!$C:$C,作業日報!$B:$B,$A69,作業日報!$E:$E,"○",作業日報!$A:$A,参加者名簿!AK$1)+SUMIFS(作業日報!$G:$G,作業日報!$F:$F,$A69,作業日報!$I:$I,"○",作業日報!$A:$A,参加者名簿!AK$1)</f>
        <v>0</v>
      </c>
      <c r="AL69" s="160">
        <f>SUMIFS(作業日報!$C:$C,作業日報!$B:$B,$A69,作業日報!$E:$E,"○",作業日報!$A:$A,参加者名簿!AL$1)+SUMIFS(作業日報!$G:$G,作業日報!$F:$F,$A69,作業日報!$I:$I,"○",作業日報!$A:$A,参加者名簿!AL$1)</f>
        <v>0</v>
      </c>
      <c r="AM69" s="160">
        <f>SUMIFS(作業日報!$C:$C,作業日報!$B:$B,$A69,作業日報!$E:$E,"○",作業日報!$A:$A,参加者名簿!AM$1)+SUMIFS(作業日報!$G:$G,作業日報!$F:$F,$A69,作業日報!$I:$I,"○",作業日報!$A:$A,参加者名簿!AM$1)</f>
        <v>0</v>
      </c>
      <c r="AN69" s="160">
        <f>SUMIFS(作業日報!$C:$C,作業日報!$B:$B,$A69,作業日報!$E:$E,"○",作業日報!$A:$A,参加者名簿!AN$1)+SUMIFS(作業日報!$G:$G,作業日報!$F:$F,$A69,作業日報!$I:$I,"○",作業日報!$A:$A,参加者名簿!AN$1)</f>
        <v>0</v>
      </c>
      <c r="AO69" s="160">
        <f>SUMIFS(作業日報!$C:$C,作業日報!$B:$B,$A69,作業日報!$E:$E,"○",作業日報!$A:$A,参加者名簿!AO$1)+SUMIFS(作業日報!$G:$G,作業日報!$F:$F,$A69,作業日報!$I:$I,"○",作業日報!$A:$A,参加者名簿!AO$1)</f>
        <v>0</v>
      </c>
      <c r="AP69" s="160">
        <f>SUMIFS(作業日報!$C:$C,作業日報!$B:$B,$A69,作業日報!$E:$E,"○",作業日報!$A:$A,参加者名簿!AP$1)+SUMIFS(作業日報!$G:$G,作業日報!$F:$F,$A69,作業日報!$I:$I,"○",作業日報!$A:$A,参加者名簿!AP$1)</f>
        <v>0</v>
      </c>
      <c r="AQ69" s="160">
        <f>SUMIFS(作業日報!$C:$C,作業日報!$B:$B,$A69,作業日報!$E:$E,"○",作業日報!$A:$A,参加者名簿!AQ$1)+SUMIFS(作業日報!$G:$G,作業日報!$F:$F,$A69,作業日報!$I:$I,"○",作業日報!$A:$A,参加者名簿!AQ$1)</f>
        <v>0</v>
      </c>
      <c r="AR69" s="160">
        <f>SUMIFS(作業日報!$C:$C,作業日報!$B:$B,$A69,作業日報!$E:$E,"○",作業日報!$A:$A,参加者名簿!AR$1)+SUMIFS(作業日報!$G:$G,作業日報!$F:$F,$A69,作業日報!$I:$I,"○",作業日報!$A:$A,参加者名簿!AR$1)</f>
        <v>0</v>
      </c>
      <c r="AS69" s="160">
        <f>SUMIFS(作業日報!$C:$C,作業日報!$B:$B,$A69,作業日報!$E:$E,"○",作業日報!$A:$A,参加者名簿!AS$1)+SUMIFS(作業日報!$G:$G,作業日報!$F:$F,$A69,作業日報!$I:$I,"○",作業日報!$A:$A,参加者名簿!AS$1)</f>
        <v>0</v>
      </c>
      <c r="AT69" s="160">
        <f>SUMIFS(作業日報!$C:$C,作業日報!$B:$B,$A69,作業日報!$E:$E,"○",作業日報!$A:$A,参加者名簿!AT$1)+SUMIFS(作業日報!$G:$G,作業日報!$F:$F,$A69,作業日報!$I:$I,"○",作業日報!$A:$A,参加者名簿!AT$1)</f>
        <v>0</v>
      </c>
      <c r="AU69" s="160">
        <f>SUMIFS(作業日報!$C:$C,作業日報!$B:$B,$A69,作業日報!$E:$E,"○",作業日報!$A:$A,参加者名簿!AU$1)+SUMIFS(作業日報!$G:$G,作業日報!$F:$F,$A69,作業日報!$I:$I,"○",作業日報!$A:$A,参加者名簿!AU$1)</f>
        <v>0</v>
      </c>
      <c r="AV69" s="160">
        <f>SUMIFS(作業日報!$C:$C,作業日報!$B:$B,$A69,作業日報!$E:$E,"○",作業日報!$A:$A,参加者名簿!AV$1)+SUMIFS(作業日報!$G:$G,作業日報!$F:$F,$A69,作業日報!$I:$I,"○",作業日報!$A:$A,参加者名簿!AV$1)</f>
        <v>0</v>
      </c>
      <c r="AW69" s="160">
        <f>SUMIFS(作業日報!$C:$C,作業日報!$B:$B,$A69,作業日報!$E:$E,"○",作業日報!$A:$A,参加者名簿!AW$1)+SUMIFS(作業日報!$G:$G,作業日報!$F:$F,$A69,作業日報!$I:$I,"○",作業日報!$A:$A,参加者名簿!AW$1)</f>
        <v>0</v>
      </c>
      <c r="AX69" s="160">
        <f>SUMIFS(作業日報!$C:$C,作業日報!$B:$B,$A69,作業日報!$E:$E,"○",作業日報!$A:$A,参加者名簿!AX$1)+SUMIFS(作業日報!$G:$G,作業日報!$F:$F,$A69,作業日報!$I:$I,"○",作業日報!$A:$A,参加者名簿!AX$1)</f>
        <v>0</v>
      </c>
      <c r="AY69" s="160">
        <f>SUMIFS(作業日報!$C:$C,作業日報!$B:$B,$A69,作業日報!$E:$E,"○",作業日報!$A:$A,参加者名簿!AY$1)+SUMIFS(作業日報!$G:$G,作業日報!$F:$F,$A69,作業日報!$I:$I,"○",作業日報!$A:$A,参加者名簿!AY$1)</f>
        <v>0</v>
      </c>
      <c r="AZ69" s="160">
        <f>SUMIFS(作業日報!$C:$C,作業日報!$B:$B,$A69,作業日報!$E:$E,"○",作業日報!$A:$A,参加者名簿!AZ$1)+SUMIFS(作業日報!$G:$G,作業日報!$F:$F,$A69,作業日報!$I:$I,"○",作業日報!$A:$A,参加者名簿!AZ$1)</f>
        <v>0</v>
      </c>
      <c r="BA69" s="160">
        <f>SUMIFS(作業日報!$C:$C,作業日報!$B:$B,$A69,作業日報!$E:$E,"○",作業日報!$A:$A,参加者名簿!BA$1)+SUMIFS(作業日報!$G:$G,作業日報!$F:$F,$A69,作業日報!$I:$I,"○",作業日報!$A:$A,参加者名簿!BA$1)</f>
        <v>0</v>
      </c>
      <c r="BB69" s="160">
        <f>SUMIFS(作業日報!$C:$C,作業日報!$B:$B,$A69,作業日報!$E:$E,"○",作業日報!$A:$A,参加者名簿!BB$1)+SUMIFS(作業日報!$G:$G,作業日報!$F:$F,$A69,作業日報!$I:$I,"○",作業日報!$A:$A,参加者名簿!BB$1)</f>
        <v>0</v>
      </c>
      <c r="BC69" s="160">
        <f>SUMIFS(作業日報!$C:$C,作業日報!$B:$B,$A69,作業日報!$E:$E,"○",作業日報!$A:$A,参加者名簿!BC$1)+SUMIFS(作業日報!$G:$G,作業日報!$F:$F,$A69,作業日報!$I:$I,"○",作業日報!$A:$A,参加者名簿!BC$1)</f>
        <v>0</v>
      </c>
      <c r="BD69" s="160">
        <f>SUMIFS(作業日報!$C:$C,作業日報!$B:$B,$A69,作業日報!$E:$E,"○",作業日報!$A:$A,参加者名簿!BD$1)+SUMIFS(作業日報!$G:$G,作業日報!$F:$F,$A69,作業日報!$I:$I,"○",作業日報!$A:$A,参加者名簿!BD$1)</f>
        <v>0</v>
      </c>
      <c r="BE69" s="160">
        <f>SUMIFS(作業日報!$C:$C,作業日報!$B:$B,$A69,作業日報!$E:$E,"○",作業日報!$A:$A,参加者名簿!BE$1)+SUMIFS(作業日報!$G:$G,作業日報!$F:$F,$A69,作業日報!$I:$I,"○",作業日報!$A:$A,参加者名簿!BE$1)</f>
        <v>0</v>
      </c>
      <c r="BF69" s="160">
        <f>SUMIFS(作業日報!$C:$C,作業日報!$B:$B,$A69,作業日報!$E:$E,"○",作業日報!$A:$A,参加者名簿!BF$1)+SUMIFS(作業日報!$G:$G,作業日報!$F:$F,$A69,作業日報!$I:$I,"○",作業日報!$A:$A,参加者名簿!BF$1)</f>
        <v>0</v>
      </c>
      <c r="BG69" s="160">
        <f>SUMIFS(作業日報!$C:$C,作業日報!$B:$B,$A69,作業日報!$E:$E,"○",作業日報!$A:$A,参加者名簿!BG$1)+SUMIFS(作業日報!$G:$G,作業日報!$F:$F,$A69,作業日報!$I:$I,"○",作業日報!$A:$A,参加者名簿!BG$1)</f>
        <v>0</v>
      </c>
      <c r="BH69" s="160">
        <f>SUMIFS(作業日報!$C:$C,作業日報!$B:$B,$A69,作業日報!$E:$E,"○",作業日報!$A:$A,参加者名簿!BH$1)+SUMIFS(作業日報!$G:$G,作業日報!$F:$F,$A69,作業日報!$I:$I,"○",作業日報!$A:$A,参加者名簿!BH$1)</f>
        <v>0</v>
      </c>
      <c r="BI69" s="160">
        <f>SUMIFS(作業日報!$C:$C,作業日報!$B:$B,$A69,作業日報!$E:$E,"○",作業日報!$A:$A,参加者名簿!BI$1)+SUMIFS(作業日報!$G:$G,作業日報!$F:$F,$A69,作業日報!$I:$I,"○",作業日報!$A:$A,参加者名簿!BI$1)</f>
        <v>0</v>
      </c>
      <c r="BJ69" s="160">
        <f>SUMIFS(作業日報!$C:$C,作業日報!$B:$B,$A69,作業日報!$E:$E,"○",作業日報!$A:$A,参加者名簿!BJ$1)+SUMIFS(作業日報!$G:$G,作業日報!$F:$F,$A69,作業日報!$I:$I,"○",作業日報!$A:$A,参加者名簿!BJ$1)</f>
        <v>0</v>
      </c>
      <c r="BK69" s="160">
        <f>SUMIFS(作業日報!$C:$C,作業日報!$B:$B,$A69,作業日報!$E:$E,"○",作業日報!$A:$A,参加者名簿!BK$1)+SUMIFS(作業日報!$G:$G,作業日報!$F:$F,$A69,作業日報!$I:$I,"○",作業日報!$A:$A,参加者名簿!BK$1)</f>
        <v>0</v>
      </c>
      <c r="BL69" s="160">
        <f>SUMIFS(作業日報!$C:$C,作業日報!$B:$B,$A69,作業日報!$E:$E,"○",作業日報!$A:$A,参加者名簿!BL$1)+SUMIFS(作業日報!$G:$G,作業日報!$F:$F,$A69,作業日報!$I:$I,"○",作業日報!$A:$A,参加者名簿!BL$1)</f>
        <v>0</v>
      </c>
    </row>
    <row r="70" spans="1:64">
      <c r="A70" s="176"/>
      <c r="B70" s="177"/>
      <c r="C70" s="178"/>
      <c r="D70" s="120">
        <f t="shared" si="1"/>
        <v>0</v>
      </c>
      <c r="E70" s="159">
        <f>SUMIFS(作業日報!$C:$C,作業日報!$B:$B,$A70,作業日報!$E:$E,"○",作業日報!$A:$A,参加者名簿!E$1)+SUMIFS(作業日報!$G:$G,作業日報!$F:$F,$A70,作業日報!$I:$I,"○",作業日報!$A:$A,参加者名簿!E$1)</f>
        <v>0</v>
      </c>
      <c r="F70" s="160">
        <f>SUMIFS(作業日報!$C:$C,作業日報!$B:$B,$A70,作業日報!$E:$E,"○",作業日報!$A:$A,参加者名簿!F$1)+SUMIFS(作業日報!$G:$G,作業日報!$F:$F,$A70,作業日報!$I:$I,"○",作業日報!$A:$A,参加者名簿!F$1)</f>
        <v>0</v>
      </c>
      <c r="G70" s="160">
        <f>SUMIFS(作業日報!$C:$C,作業日報!$B:$B,$A70,作業日報!$E:$E,"○",作業日報!$A:$A,参加者名簿!G$1)+SUMIFS(作業日報!$G:$G,作業日報!$F:$F,$A70,作業日報!$I:$I,"○",作業日報!$A:$A,参加者名簿!G$1)</f>
        <v>0</v>
      </c>
      <c r="H70" s="160">
        <f>SUMIFS(作業日報!$C:$C,作業日報!$B:$B,$A70,作業日報!$E:$E,"○",作業日報!$A:$A,参加者名簿!H$1)+SUMIFS(作業日報!$G:$G,作業日報!$F:$F,$A70,作業日報!$I:$I,"○",作業日報!$A:$A,参加者名簿!H$1)</f>
        <v>0</v>
      </c>
      <c r="I70" s="160">
        <f>SUMIFS(作業日報!$C:$C,作業日報!$B:$B,$A70,作業日報!$E:$E,"○",作業日報!$A:$A,参加者名簿!I$1)+SUMIFS(作業日報!$G:$G,作業日報!$F:$F,$A70,作業日報!$I:$I,"○",作業日報!$A:$A,参加者名簿!I$1)</f>
        <v>0</v>
      </c>
      <c r="J70" s="160">
        <f>SUMIFS(作業日報!$C:$C,作業日報!$B:$B,$A70,作業日報!$E:$E,"○",作業日報!$A:$A,参加者名簿!J$1)+SUMIFS(作業日報!$G:$G,作業日報!$F:$F,$A70,作業日報!$I:$I,"○",作業日報!$A:$A,参加者名簿!J$1)</f>
        <v>0</v>
      </c>
      <c r="K70" s="160">
        <f>SUMIFS(作業日報!$C:$C,作業日報!$B:$B,$A70,作業日報!$E:$E,"○",作業日報!$A:$A,参加者名簿!K$1)+SUMIFS(作業日報!$G:$G,作業日報!$F:$F,$A70,作業日報!$I:$I,"○",作業日報!$A:$A,参加者名簿!K$1)</f>
        <v>0</v>
      </c>
      <c r="L70" s="160">
        <f>SUMIFS(作業日報!$C:$C,作業日報!$B:$B,$A70,作業日報!$E:$E,"○",作業日報!$A:$A,参加者名簿!L$1)+SUMIFS(作業日報!$G:$G,作業日報!$F:$F,$A70,作業日報!$I:$I,"○",作業日報!$A:$A,参加者名簿!L$1)</f>
        <v>0</v>
      </c>
      <c r="M70" s="160">
        <f>SUMIFS(作業日報!$C:$C,作業日報!$B:$B,$A70,作業日報!$E:$E,"○",作業日報!$A:$A,参加者名簿!M$1)+SUMIFS(作業日報!$G:$G,作業日報!$F:$F,$A70,作業日報!$I:$I,"○",作業日報!$A:$A,参加者名簿!M$1)</f>
        <v>0</v>
      </c>
      <c r="N70" s="160">
        <f>SUMIFS(作業日報!$C:$C,作業日報!$B:$B,$A70,作業日報!$E:$E,"○",作業日報!$A:$A,参加者名簿!N$1)+SUMIFS(作業日報!$G:$G,作業日報!$F:$F,$A70,作業日報!$I:$I,"○",作業日報!$A:$A,参加者名簿!N$1)</f>
        <v>0</v>
      </c>
      <c r="O70" s="160">
        <f>SUMIFS(作業日報!$C:$C,作業日報!$B:$B,$A70,作業日報!$E:$E,"○",作業日報!$A:$A,参加者名簿!O$1)+SUMIFS(作業日報!$G:$G,作業日報!$F:$F,$A70,作業日報!$I:$I,"○",作業日報!$A:$A,参加者名簿!O$1)</f>
        <v>0</v>
      </c>
      <c r="P70" s="160">
        <f>SUMIFS(作業日報!$C:$C,作業日報!$B:$B,$A70,作業日報!$E:$E,"○",作業日報!$A:$A,参加者名簿!P$1)+SUMIFS(作業日報!$G:$G,作業日報!$F:$F,$A70,作業日報!$I:$I,"○",作業日報!$A:$A,参加者名簿!P$1)</f>
        <v>0</v>
      </c>
      <c r="Q70" s="160">
        <f>SUMIFS(作業日報!$C:$C,作業日報!$B:$B,$A70,作業日報!$E:$E,"○",作業日報!$A:$A,参加者名簿!Q$1)+SUMIFS(作業日報!$G:$G,作業日報!$F:$F,$A70,作業日報!$I:$I,"○",作業日報!$A:$A,参加者名簿!Q$1)</f>
        <v>0</v>
      </c>
      <c r="R70" s="160">
        <f>SUMIFS(作業日報!$C:$C,作業日報!$B:$B,$A70,作業日報!$E:$E,"○",作業日報!$A:$A,参加者名簿!R$1)+SUMIFS(作業日報!$G:$G,作業日報!$F:$F,$A70,作業日報!$I:$I,"○",作業日報!$A:$A,参加者名簿!R$1)</f>
        <v>0</v>
      </c>
      <c r="S70" s="160">
        <f>SUMIFS(作業日報!$C:$C,作業日報!$B:$B,$A70,作業日報!$E:$E,"○",作業日報!$A:$A,参加者名簿!S$1)+SUMIFS(作業日報!$G:$G,作業日報!$F:$F,$A70,作業日報!$I:$I,"○",作業日報!$A:$A,参加者名簿!S$1)</f>
        <v>0</v>
      </c>
      <c r="T70" s="160">
        <f>SUMIFS(作業日報!$C:$C,作業日報!$B:$B,$A70,作業日報!$E:$E,"○",作業日報!$A:$A,参加者名簿!T$1)+SUMIFS(作業日報!$G:$G,作業日報!$F:$F,$A70,作業日報!$I:$I,"○",作業日報!$A:$A,参加者名簿!T$1)</f>
        <v>0</v>
      </c>
      <c r="U70" s="160">
        <f>SUMIFS(作業日報!$C:$C,作業日報!$B:$B,$A70,作業日報!$E:$E,"○",作業日報!$A:$A,参加者名簿!U$1)+SUMIFS(作業日報!$G:$G,作業日報!$F:$F,$A70,作業日報!$I:$I,"○",作業日報!$A:$A,参加者名簿!U$1)</f>
        <v>0</v>
      </c>
      <c r="V70" s="160">
        <f>SUMIFS(作業日報!$C:$C,作業日報!$B:$B,$A70,作業日報!$E:$E,"○",作業日報!$A:$A,参加者名簿!V$1)+SUMIFS(作業日報!$G:$G,作業日報!$F:$F,$A70,作業日報!$I:$I,"○",作業日報!$A:$A,参加者名簿!V$1)</f>
        <v>0</v>
      </c>
      <c r="W70" s="160">
        <f>SUMIFS(作業日報!$C:$C,作業日報!$B:$B,$A70,作業日報!$E:$E,"○",作業日報!$A:$A,参加者名簿!W$1)+SUMIFS(作業日報!$G:$G,作業日報!$F:$F,$A70,作業日報!$I:$I,"○",作業日報!$A:$A,参加者名簿!W$1)</f>
        <v>0</v>
      </c>
      <c r="X70" s="160">
        <f>SUMIFS(作業日報!$C:$C,作業日報!$B:$B,$A70,作業日報!$E:$E,"○",作業日報!$A:$A,参加者名簿!X$1)+SUMIFS(作業日報!$G:$G,作業日報!$F:$F,$A70,作業日報!$I:$I,"○",作業日報!$A:$A,参加者名簿!X$1)</f>
        <v>0</v>
      </c>
      <c r="Y70" s="160">
        <f>SUMIFS(作業日報!$C:$C,作業日報!$B:$B,$A70,作業日報!$E:$E,"○",作業日報!$A:$A,参加者名簿!Y$1)+SUMIFS(作業日報!$G:$G,作業日報!$F:$F,$A70,作業日報!$I:$I,"○",作業日報!$A:$A,参加者名簿!Y$1)</f>
        <v>0</v>
      </c>
      <c r="Z70" s="160">
        <f>SUMIFS(作業日報!$C:$C,作業日報!$B:$B,$A70,作業日報!$E:$E,"○",作業日報!$A:$A,参加者名簿!Z$1)+SUMIFS(作業日報!$G:$G,作業日報!$F:$F,$A70,作業日報!$I:$I,"○",作業日報!$A:$A,参加者名簿!Z$1)</f>
        <v>0</v>
      </c>
      <c r="AA70" s="160">
        <f>SUMIFS(作業日報!$C:$C,作業日報!$B:$B,$A70,作業日報!$E:$E,"○",作業日報!$A:$A,参加者名簿!AA$1)+SUMIFS(作業日報!$G:$G,作業日報!$F:$F,$A70,作業日報!$I:$I,"○",作業日報!$A:$A,参加者名簿!AA$1)</f>
        <v>0</v>
      </c>
      <c r="AB70" s="160">
        <f>SUMIFS(作業日報!$C:$C,作業日報!$B:$B,$A70,作業日報!$E:$E,"○",作業日報!$A:$A,参加者名簿!AB$1)+SUMIFS(作業日報!$G:$G,作業日報!$F:$F,$A70,作業日報!$I:$I,"○",作業日報!$A:$A,参加者名簿!AB$1)</f>
        <v>0</v>
      </c>
      <c r="AC70" s="160">
        <f>SUMIFS(作業日報!$C:$C,作業日報!$B:$B,$A70,作業日報!$E:$E,"○",作業日報!$A:$A,参加者名簿!AC$1)+SUMIFS(作業日報!$G:$G,作業日報!$F:$F,$A70,作業日報!$I:$I,"○",作業日報!$A:$A,参加者名簿!AC$1)</f>
        <v>0</v>
      </c>
      <c r="AD70" s="160">
        <f>SUMIFS(作業日報!$C:$C,作業日報!$B:$B,$A70,作業日報!$E:$E,"○",作業日報!$A:$A,参加者名簿!AD$1)+SUMIFS(作業日報!$G:$G,作業日報!$F:$F,$A70,作業日報!$I:$I,"○",作業日報!$A:$A,参加者名簿!AD$1)</f>
        <v>0</v>
      </c>
      <c r="AE70" s="160">
        <f>SUMIFS(作業日報!$C:$C,作業日報!$B:$B,$A70,作業日報!$E:$E,"○",作業日報!$A:$A,参加者名簿!AE$1)+SUMIFS(作業日報!$G:$G,作業日報!$F:$F,$A70,作業日報!$I:$I,"○",作業日報!$A:$A,参加者名簿!AE$1)</f>
        <v>0</v>
      </c>
      <c r="AF70" s="160">
        <f>SUMIFS(作業日報!$C:$C,作業日報!$B:$B,$A70,作業日報!$E:$E,"○",作業日報!$A:$A,参加者名簿!AF$1)+SUMIFS(作業日報!$G:$G,作業日報!$F:$F,$A70,作業日報!$I:$I,"○",作業日報!$A:$A,参加者名簿!AF$1)</f>
        <v>0</v>
      </c>
      <c r="AG70" s="160">
        <f>SUMIFS(作業日報!$C:$C,作業日報!$B:$B,$A70,作業日報!$E:$E,"○",作業日報!$A:$A,参加者名簿!AG$1)+SUMIFS(作業日報!$G:$G,作業日報!$F:$F,$A70,作業日報!$I:$I,"○",作業日報!$A:$A,参加者名簿!AG$1)</f>
        <v>0</v>
      </c>
      <c r="AH70" s="160">
        <f>SUMIFS(作業日報!$C:$C,作業日報!$B:$B,$A70,作業日報!$E:$E,"○",作業日報!$A:$A,参加者名簿!AH$1)+SUMIFS(作業日報!$G:$G,作業日報!$F:$F,$A70,作業日報!$I:$I,"○",作業日報!$A:$A,参加者名簿!AH$1)</f>
        <v>0</v>
      </c>
      <c r="AI70" s="160">
        <f>SUMIFS(作業日報!$C:$C,作業日報!$B:$B,$A70,作業日報!$E:$E,"○",作業日報!$A:$A,参加者名簿!AI$1)+SUMIFS(作業日報!$G:$G,作業日報!$F:$F,$A70,作業日報!$I:$I,"○",作業日報!$A:$A,参加者名簿!AI$1)</f>
        <v>0</v>
      </c>
      <c r="AJ70" s="160">
        <f>SUMIFS(作業日報!$C:$C,作業日報!$B:$B,$A70,作業日報!$E:$E,"○",作業日報!$A:$A,参加者名簿!AJ$1)+SUMIFS(作業日報!$G:$G,作業日報!$F:$F,$A70,作業日報!$I:$I,"○",作業日報!$A:$A,参加者名簿!AJ$1)</f>
        <v>0</v>
      </c>
      <c r="AK70" s="160">
        <f>SUMIFS(作業日報!$C:$C,作業日報!$B:$B,$A70,作業日報!$E:$E,"○",作業日報!$A:$A,参加者名簿!AK$1)+SUMIFS(作業日報!$G:$G,作業日報!$F:$F,$A70,作業日報!$I:$I,"○",作業日報!$A:$A,参加者名簿!AK$1)</f>
        <v>0</v>
      </c>
      <c r="AL70" s="160">
        <f>SUMIFS(作業日報!$C:$C,作業日報!$B:$B,$A70,作業日報!$E:$E,"○",作業日報!$A:$A,参加者名簿!AL$1)+SUMIFS(作業日報!$G:$G,作業日報!$F:$F,$A70,作業日報!$I:$I,"○",作業日報!$A:$A,参加者名簿!AL$1)</f>
        <v>0</v>
      </c>
      <c r="AM70" s="160">
        <f>SUMIFS(作業日報!$C:$C,作業日報!$B:$B,$A70,作業日報!$E:$E,"○",作業日報!$A:$A,参加者名簿!AM$1)+SUMIFS(作業日報!$G:$G,作業日報!$F:$F,$A70,作業日報!$I:$I,"○",作業日報!$A:$A,参加者名簿!AM$1)</f>
        <v>0</v>
      </c>
      <c r="AN70" s="160">
        <f>SUMIFS(作業日報!$C:$C,作業日報!$B:$B,$A70,作業日報!$E:$E,"○",作業日報!$A:$A,参加者名簿!AN$1)+SUMIFS(作業日報!$G:$G,作業日報!$F:$F,$A70,作業日報!$I:$I,"○",作業日報!$A:$A,参加者名簿!AN$1)</f>
        <v>0</v>
      </c>
      <c r="AO70" s="160">
        <f>SUMIFS(作業日報!$C:$C,作業日報!$B:$B,$A70,作業日報!$E:$E,"○",作業日報!$A:$A,参加者名簿!AO$1)+SUMIFS(作業日報!$G:$G,作業日報!$F:$F,$A70,作業日報!$I:$I,"○",作業日報!$A:$A,参加者名簿!AO$1)</f>
        <v>0</v>
      </c>
      <c r="AP70" s="160">
        <f>SUMIFS(作業日報!$C:$C,作業日報!$B:$B,$A70,作業日報!$E:$E,"○",作業日報!$A:$A,参加者名簿!AP$1)+SUMIFS(作業日報!$G:$G,作業日報!$F:$F,$A70,作業日報!$I:$I,"○",作業日報!$A:$A,参加者名簿!AP$1)</f>
        <v>0</v>
      </c>
      <c r="AQ70" s="160">
        <f>SUMIFS(作業日報!$C:$C,作業日報!$B:$B,$A70,作業日報!$E:$E,"○",作業日報!$A:$A,参加者名簿!AQ$1)+SUMIFS(作業日報!$G:$G,作業日報!$F:$F,$A70,作業日報!$I:$I,"○",作業日報!$A:$A,参加者名簿!AQ$1)</f>
        <v>0</v>
      </c>
      <c r="AR70" s="160">
        <f>SUMIFS(作業日報!$C:$C,作業日報!$B:$B,$A70,作業日報!$E:$E,"○",作業日報!$A:$A,参加者名簿!AR$1)+SUMIFS(作業日報!$G:$G,作業日報!$F:$F,$A70,作業日報!$I:$I,"○",作業日報!$A:$A,参加者名簿!AR$1)</f>
        <v>0</v>
      </c>
      <c r="AS70" s="160">
        <f>SUMIFS(作業日報!$C:$C,作業日報!$B:$B,$A70,作業日報!$E:$E,"○",作業日報!$A:$A,参加者名簿!AS$1)+SUMIFS(作業日報!$G:$G,作業日報!$F:$F,$A70,作業日報!$I:$I,"○",作業日報!$A:$A,参加者名簿!AS$1)</f>
        <v>0</v>
      </c>
      <c r="AT70" s="160">
        <f>SUMIFS(作業日報!$C:$C,作業日報!$B:$B,$A70,作業日報!$E:$E,"○",作業日報!$A:$A,参加者名簿!AT$1)+SUMIFS(作業日報!$G:$G,作業日報!$F:$F,$A70,作業日報!$I:$I,"○",作業日報!$A:$A,参加者名簿!AT$1)</f>
        <v>0</v>
      </c>
      <c r="AU70" s="160">
        <f>SUMIFS(作業日報!$C:$C,作業日報!$B:$B,$A70,作業日報!$E:$E,"○",作業日報!$A:$A,参加者名簿!AU$1)+SUMIFS(作業日報!$G:$G,作業日報!$F:$F,$A70,作業日報!$I:$I,"○",作業日報!$A:$A,参加者名簿!AU$1)</f>
        <v>0</v>
      </c>
      <c r="AV70" s="160">
        <f>SUMIFS(作業日報!$C:$C,作業日報!$B:$B,$A70,作業日報!$E:$E,"○",作業日報!$A:$A,参加者名簿!AV$1)+SUMIFS(作業日報!$G:$G,作業日報!$F:$F,$A70,作業日報!$I:$I,"○",作業日報!$A:$A,参加者名簿!AV$1)</f>
        <v>0</v>
      </c>
      <c r="AW70" s="160">
        <f>SUMIFS(作業日報!$C:$C,作業日報!$B:$B,$A70,作業日報!$E:$E,"○",作業日報!$A:$A,参加者名簿!AW$1)+SUMIFS(作業日報!$G:$G,作業日報!$F:$F,$A70,作業日報!$I:$I,"○",作業日報!$A:$A,参加者名簿!AW$1)</f>
        <v>0</v>
      </c>
      <c r="AX70" s="160">
        <f>SUMIFS(作業日報!$C:$C,作業日報!$B:$B,$A70,作業日報!$E:$E,"○",作業日報!$A:$A,参加者名簿!AX$1)+SUMIFS(作業日報!$G:$G,作業日報!$F:$F,$A70,作業日報!$I:$I,"○",作業日報!$A:$A,参加者名簿!AX$1)</f>
        <v>0</v>
      </c>
      <c r="AY70" s="160">
        <f>SUMIFS(作業日報!$C:$C,作業日報!$B:$B,$A70,作業日報!$E:$E,"○",作業日報!$A:$A,参加者名簿!AY$1)+SUMIFS(作業日報!$G:$G,作業日報!$F:$F,$A70,作業日報!$I:$I,"○",作業日報!$A:$A,参加者名簿!AY$1)</f>
        <v>0</v>
      </c>
      <c r="AZ70" s="160">
        <f>SUMIFS(作業日報!$C:$C,作業日報!$B:$B,$A70,作業日報!$E:$E,"○",作業日報!$A:$A,参加者名簿!AZ$1)+SUMIFS(作業日報!$G:$G,作業日報!$F:$F,$A70,作業日報!$I:$I,"○",作業日報!$A:$A,参加者名簿!AZ$1)</f>
        <v>0</v>
      </c>
      <c r="BA70" s="160">
        <f>SUMIFS(作業日報!$C:$C,作業日報!$B:$B,$A70,作業日報!$E:$E,"○",作業日報!$A:$A,参加者名簿!BA$1)+SUMIFS(作業日報!$G:$G,作業日報!$F:$F,$A70,作業日報!$I:$I,"○",作業日報!$A:$A,参加者名簿!BA$1)</f>
        <v>0</v>
      </c>
      <c r="BB70" s="160">
        <f>SUMIFS(作業日報!$C:$C,作業日報!$B:$B,$A70,作業日報!$E:$E,"○",作業日報!$A:$A,参加者名簿!BB$1)+SUMIFS(作業日報!$G:$G,作業日報!$F:$F,$A70,作業日報!$I:$I,"○",作業日報!$A:$A,参加者名簿!BB$1)</f>
        <v>0</v>
      </c>
      <c r="BC70" s="160">
        <f>SUMIFS(作業日報!$C:$C,作業日報!$B:$B,$A70,作業日報!$E:$E,"○",作業日報!$A:$A,参加者名簿!BC$1)+SUMIFS(作業日報!$G:$G,作業日報!$F:$F,$A70,作業日報!$I:$I,"○",作業日報!$A:$A,参加者名簿!BC$1)</f>
        <v>0</v>
      </c>
      <c r="BD70" s="160">
        <f>SUMIFS(作業日報!$C:$C,作業日報!$B:$B,$A70,作業日報!$E:$E,"○",作業日報!$A:$A,参加者名簿!BD$1)+SUMIFS(作業日報!$G:$G,作業日報!$F:$F,$A70,作業日報!$I:$I,"○",作業日報!$A:$A,参加者名簿!BD$1)</f>
        <v>0</v>
      </c>
      <c r="BE70" s="160">
        <f>SUMIFS(作業日報!$C:$C,作業日報!$B:$B,$A70,作業日報!$E:$E,"○",作業日報!$A:$A,参加者名簿!BE$1)+SUMIFS(作業日報!$G:$G,作業日報!$F:$F,$A70,作業日報!$I:$I,"○",作業日報!$A:$A,参加者名簿!BE$1)</f>
        <v>0</v>
      </c>
      <c r="BF70" s="160">
        <f>SUMIFS(作業日報!$C:$C,作業日報!$B:$B,$A70,作業日報!$E:$E,"○",作業日報!$A:$A,参加者名簿!BF$1)+SUMIFS(作業日報!$G:$G,作業日報!$F:$F,$A70,作業日報!$I:$I,"○",作業日報!$A:$A,参加者名簿!BF$1)</f>
        <v>0</v>
      </c>
      <c r="BG70" s="160">
        <f>SUMIFS(作業日報!$C:$C,作業日報!$B:$B,$A70,作業日報!$E:$E,"○",作業日報!$A:$A,参加者名簿!BG$1)+SUMIFS(作業日報!$G:$G,作業日報!$F:$F,$A70,作業日報!$I:$I,"○",作業日報!$A:$A,参加者名簿!BG$1)</f>
        <v>0</v>
      </c>
      <c r="BH70" s="160">
        <f>SUMIFS(作業日報!$C:$C,作業日報!$B:$B,$A70,作業日報!$E:$E,"○",作業日報!$A:$A,参加者名簿!BH$1)+SUMIFS(作業日報!$G:$G,作業日報!$F:$F,$A70,作業日報!$I:$I,"○",作業日報!$A:$A,参加者名簿!BH$1)</f>
        <v>0</v>
      </c>
      <c r="BI70" s="160">
        <f>SUMIFS(作業日報!$C:$C,作業日報!$B:$B,$A70,作業日報!$E:$E,"○",作業日報!$A:$A,参加者名簿!BI$1)+SUMIFS(作業日報!$G:$G,作業日報!$F:$F,$A70,作業日報!$I:$I,"○",作業日報!$A:$A,参加者名簿!BI$1)</f>
        <v>0</v>
      </c>
      <c r="BJ70" s="160">
        <f>SUMIFS(作業日報!$C:$C,作業日報!$B:$B,$A70,作業日報!$E:$E,"○",作業日報!$A:$A,参加者名簿!BJ$1)+SUMIFS(作業日報!$G:$G,作業日報!$F:$F,$A70,作業日報!$I:$I,"○",作業日報!$A:$A,参加者名簿!BJ$1)</f>
        <v>0</v>
      </c>
      <c r="BK70" s="160">
        <f>SUMIFS(作業日報!$C:$C,作業日報!$B:$B,$A70,作業日報!$E:$E,"○",作業日報!$A:$A,参加者名簿!BK$1)+SUMIFS(作業日報!$G:$G,作業日報!$F:$F,$A70,作業日報!$I:$I,"○",作業日報!$A:$A,参加者名簿!BK$1)</f>
        <v>0</v>
      </c>
      <c r="BL70" s="160">
        <f>SUMIFS(作業日報!$C:$C,作業日報!$B:$B,$A70,作業日報!$E:$E,"○",作業日報!$A:$A,参加者名簿!BL$1)+SUMIFS(作業日報!$G:$G,作業日報!$F:$F,$A70,作業日報!$I:$I,"○",作業日報!$A:$A,参加者名簿!BL$1)</f>
        <v>0</v>
      </c>
    </row>
    <row r="71" spans="1:64">
      <c r="A71" s="176"/>
      <c r="B71" s="177"/>
      <c r="C71" s="178"/>
      <c r="D71" s="120">
        <f t="shared" si="1"/>
        <v>0</v>
      </c>
      <c r="E71" s="159">
        <f>SUMIFS(作業日報!$C:$C,作業日報!$B:$B,$A71,作業日報!$E:$E,"○",作業日報!$A:$A,参加者名簿!E$1)+SUMIFS(作業日報!$G:$G,作業日報!$F:$F,$A71,作業日報!$I:$I,"○",作業日報!$A:$A,参加者名簿!E$1)</f>
        <v>0</v>
      </c>
      <c r="F71" s="160">
        <f>SUMIFS(作業日報!$C:$C,作業日報!$B:$B,$A71,作業日報!$E:$E,"○",作業日報!$A:$A,参加者名簿!F$1)+SUMIFS(作業日報!$G:$G,作業日報!$F:$F,$A71,作業日報!$I:$I,"○",作業日報!$A:$A,参加者名簿!F$1)</f>
        <v>0</v>
      </c>
      <c r="G71" s="160">
        <f>SUMIFS(作業日報!$C:$C,作業日報!$B:$B,$A71,作業日報!$E:$E,"○",作業日報!$A:$A,参加者名簿!G$1)+SUMIFS(作業日報!$G:$G,作業日報!$F:$F,$A71,作業日報!$I:$I,"○",作業日報!$A:$A,参加者名簿!G$1)</f>
        <v>0</v>
      </c>
      <c r="H71" s="160">
        <f>SUMIFS(作業日報!$C:$C,作業日報!$B:$B,$A71,作業日報!$E:$E,"○",作業日報!$A:$A,参加者名簿!H$1)+SUMIFS(作業日報!$G:$G,作業日報!$F:$F,$A71,作業日報!$I:$I,"○",作業日報!$A:$A,参加者名簿!H$1)</f>
        <v>0</v>
      </c>
      <c r="I71" s="160">
        <f>SUMIFS(作業日報!$C:$C,作業日報!$B:$B,$A71,作業日報!$E:$E,"○",作業日報!$A:$A,参加者名簿!I$1)+SUMIFS(作業日報!$G:$G,作業日報!$F:$F,$A71,作業日報!$I:$I,"○",作業日報!$A:$A,参加者名簿!I$1)</f>
        <v>0</v>
      </c>
      <c r="J71" s="160">
        <f>SUMIFS(作業日報!$C:$C,作業日報!$B:$B,$A71,作業日報!$E:$E,"○",作業日報!$A:$A,参加者名簿!J$1)+SUMIFS(作業日報!$G:$G,作業日報!$F:$F,$A71,作業日報!$I:$I,"○",作業日報!$A:$A,参加者名簿!J$1)</f>
        <v>0</v>
      </c>
      <c r="K71" s="160">
        <f>SUMIFS(作業日報!$C:$C,作業日報!$B:$B,$A71,作業日報!$E:$E,"○",作業日報!$A:$A,参加者名簿!K$1)+SUMIFS(作業日報!$G:$G,作業日報!$F:$F,$A71,作業日報!$I:$I,"○",作業日報!$A:$A,参加者名簿!K$1)</f>
        <v>0</v>
      </c>
      <c r="L71" s="160">
        <f>SUMIFS(作業日報!$C:$C,作業日報!$B:$B,$A71,作業日報!$E:$E,"○",作業日報!$A:$A,参加者名簿!L$1)+SUMIFS(作業日報!$G:$G,作業日報!$F:$F,$A71,作業日報!$I:$I,"○",作業日報!$A:$A,参加者名簿!L$1)</f>
        <v>0</v>
      </c>
      <c r="M71" s="160">
        <f>SUMIFS(作業日報!$C:$C,作業日報!$B:$B,$A71,作業日報!$E:$E,"○",作業日報!$A:$A,参加者名簿!M$1)+SUMIFS(作業日報!$G:$G,作業日報!$F:$F,$A71,作業日報!$I:$I,"○",作業日報!$A:$A,参加者名簿!M$1)</f>
        <v>0</v>
      </c>
      <c r="N71" s="160">
        <f>SUMIFS(作業日報!$C:$C,作業日報!$B:$B,$A71,作業日報!$E:$E,"○",作業日報!$A:$A,参加者名簿!N$1)+SUMIFS(作業日報!$G:$G,作業日報!$F:$F,$A71,作業日報!$I:$I,"○",作業日報!$A:$A,参加者名簿!N$1)</f>
        <v>0</v>
      </c>
      <c r="O71" s="160">
        <f>SUMIFS(作業日報!$C:$C,作業日報!$B:$B,$A71,作業日報!$E:$E,"○",作業日報!$A:$A,参加者名簿!O$1)+SUMIFS(作業日報!$G:$G,作業日報!$F:$F,$A71,作業日報!$I:$I,"○",作業日報!$A:$A,参加者名簿!O$1)</f>
        <v>0</v>
      </c>
      <c r="P71" s="160">
        <f>SUMIFS(作業日報!$C:$C,作業日報!$B:$B,$A71,作業日報!$E:$E,"○",作業日報!$A:$A,参加者名簿!P$1)+SUMIFS(作業日報!$G:$G,作業日報!$F:$F,$A71,作業日報!$I:$I,"○",作業日報!$A:$A,参加者名簿!P$1)</f>
        <v>0</v>
      </c>
      <c r="Q71" s="160">
        <f>SUMIFS(作業日報!$C:$C,作業日報!$B:$B,$A71,作業日報!$E:$E,"○",作業日報!$A:$A,参加者名簿!Q$1)+SUMIFS(作業日報!$G:$G,作業日報!$F:$F,$A71,作業日報!$I:$I,"○",作業日報!$A:$A,参加者名簿!Q$1)</f>
        <v>0</v>
      </c>
      <c r="R71" s="160">
        <f>SUMIFS(作業日報!$C:$C,作業日報!$B:$B,$A71,作業日報!$E:$E,"○",作業日報!$A:$A,参加者名簿!R$1)+SUMIFS(作業日報!$G:$G,作業日報!$F:$F,$A71,作業日報!$I:$I,"○",作業日報!$A:$A,参加者名簿!R$1)</f>
        <v>0</v>
      </c>
      <c r="S71" s="160">
        <f>SUMIFS(作業日報!$C:$C,作業日報!$B:$B,$A71,作業日報!$E:$E,"○",作業日報!$A:$A,参加者名簿!S$1)+SUMIFS(作業日報!$G:$G,作業日報!$F:$F,$A71,作業日報!$I:$I,"○",作業日報!$A:$A,参加者名簿!S$1)</f>
        <v>0</v>
      </c>
      <c r="T71" s="160">
        <f>SUMIFS(作業日報!$C:$C,作業日報!$B:$B,$A71,作業日報!$E:$E,"○",作業日報!$A:$A,参加者名簿!T$1)+SUMIFS(作業日報!$G:$G,作業日報!$F:$F,$A71,作業日報!$I:$I,"○",作業日報!$A:$A,参加者名簿!T$1)</f>
        <v>0</v>
      </c>
      <c r="U71" s="160">
        <f>SUMIFS(作業日報!$C:$C,作業日報!$B:$B,$A71,作業日報!$E:$E,"○",作業日報!$A:$A,参加者名簿!U$1)+SUMIFS(作業日報!$G:$G,作業日報!$F:$F,$A71,作業日報!$I:$I,"○",作業日報!$A:$A,参加者名簿!U$1)</f>
        <v>0</v>
      </c>
      <c r="V71" s="160">
        <f>SUMIFS(作業日報!$C:$C,作業日報!$B:$B,$A71,作業日報!$E:$E,"○",作業日報!$A:$A,参加者名簿!V$1)+SUMIFS(作業日報!$G:$G,作業日報!$F:$F,$A71,作業日報!$I:$I,"○",作業日報!$A:$A,参加者名簿!V$1)</f>
        <v>0</v>
      </c>
      <c r="W71" s="160">
        <f>SUMIFS(作業日報!$C:$C,作業日報!$B:$B,$A71,作業日報!$E:$E,"○",作業日報!$A:$A,参加者名簿!W$1)+SUMIFS(作業日報!$G:$G,作業日報!$F:$F,$A71,作業日報!$I:$I,"○",作業日報!$A:$A,参加者名簿!W$1)</f>
        <v>0</v>
      </c>
      <c r="X71" s="160">
        <f>SUMIFS(作業日報!$C:$C,作業日報!$B:$B,$A71,作業日報!$E:$E,"○",作業日報!$A:$A,参加者名簿!X$1)+SUMIFS(作業日報!$G:$G,作業日報!$F:$F,$A71,作業日報!$I:$I,"○",作業日報!$A:$A,参加者名簿!X$1)</f>
        <v>0</v>
      </c>
      <c r="Y71" s="160">
        <f>SUMIFS(作業日報!$C:$C,作業日報!$B:$B,$A71,作業日報!$E:$E,"○",作業日報!$A:$A,参加者名簿!Y$1)+SUMIFS(作業日報!$G:$G,作業日報!$F:$F,$A71,作業日報!$I:$I,"○",作業日報!$A:$A,参加者名簿!Y$1)</f>
        <v>0</v>
      </c>
      <c r="Z71" s="160">
        <f>SUMIFS(作業日報!$C:$C,作業日報!$B:$B,$A71,作業日報!$E:$E,"○",作業日報!$A:$A,参加者名簿!Z$1)+SUMIFS(作業日報!$G:$G,作業日報!$F:$F,$A71,作業日報!$I:$I,"○",作業日報!$A:$A,参加者名簿!Z$1)</f>
        <v>0</v>
      </c>
      <c r="AA71" s="160">
        <f>SUMIFS(作業日報!$C:$C,作業日報!$B:$B,$A71,作業日報!$E:$E,"○",作業日報!$A:$A,参加者名簿!AA$1)+SUMIFS(作業日報!$G:$G,作業日報!$F:$F,$A71,作業日報!$I:$I,"○",作業日報!$A:$A,参加者名簿!AA$1)</f>
        <v>0</v>
      </c>
      <c r="AB71" s="160">
        <f>SUMIFS(作業日報!$C:$C,作業日報!$B:$B,$A71,作業日報!$E:$E,"○",作業日報!$A:$A,参加者名簿!AB$1)+SUMIFS(作業日報!$G:$G,作業日報!$F:$F,$A71,作業日報!$I:$I,"○",作業日報!$A:$A,参加者名簿!AB$1)</f>
        <v>0</v>
      </c>
      <c r="AC71" s="160">
        <f>SUMIFS(作業日報!$C:$C,作業日報!$B:$B,$A71,作業日報!$E:$E,"○",作業日報!$A:$A,参加者名簿!AC$1)+SUMIFS(作業日報!$G:$G,作業日報!$F:$F,$A71,作業日報!$I:$I,"○",作業日報!$A:$A,参加者名簿!AC$1)</f>
        <v>0</v>
      </c>
      <c r="AD71" s="160">
        <f>SUMIFS(作業日報!$C:$C,作業日報!$B:$B,$A71,作業日報!$E:$E,"○",作業日報!$A:$A,参加者名簿!AD$1)+SUMIFS(作業日報!$G:$G,作業日報!$F:$F,$A71,作業日報!$I:$I,"○",作業日報!$A:$A,参加者名簿!AD$1)</f>
        <v>0</v>
      </c>
      <c r="AE71" s="160">
        <f>SUMIFS(作業日報!$C:$C,作業日報!$B:$B,$A71,作業日報!$E:$E,"○",作業日報!$A:$A,参加者名簿!AE$1)+SUMIFS(作業日報!$G:$G,作業日報!$F:$F,$A71,作業日報!$I:$I,"○",作業日報!$A:$A,参加者名簿!AE$1)</f>
        <v>0</v>
      </c>
      <c r="AF71" s="160">
        <f>SUMIFS(作業日報!$C:$C,作業日報!$B:$B,$A71,作業日報!$E:$E,"○",作業日報!$A:$A,参加者名簿!AF$1)+SUMIFS(作業日報!$G:$G,作業日報!$F:$F,$A71,作業日報!$I:$I,"○",作業日報!$A:$A,参加者名簿!AF$1)</f>
        <v>0</v>
      </c>
      <c r="AG71" s="160">
        <f>SUMIFS(作業日報!$C:$C,作業日報!$B:$B,$A71,作業日報!$E:$E,"○",作業日報!$A:$A,参加者名簿!AG$1)+SUMIFS(作業日報!$G:$G,作業日報!$F:$F,$A71,作業日報!$I:$I,"○",作業日報!$A:$A,参加者名簿!AG$1)</f>
        <v>0</v>
      </c>
      <c r="AH71" s="160">
        <f>SUMIFS(作業日報!$C:$C,作業日報!$B:$B,$A71,作業日報!$E:$E,"○",作業日報!$A:$A,参加者名簿!AH$1)+SUMIFS(作業日報!$G:$G,作業日報!$F:$F,$A71,作業日報!$I:$I,"○",作業日報!$A:$A,参加者名簿!AH$1)</f>
        <v>0</v>
      </c>
      <c r="AI71" s="160">
        <f>SUMIFS(作業日報!$C:$C,作業日報!$B:$B,$A71,作業日報!$E:$E,"○",作業日報!$A:$A,参加者名簿!AI$1)+SUMIFS(作業日報!$G:$G,作業日報!$F:$F,$A71,作業日報!$I:$I,"○",作業日報!$A:$A,参加者名簿!AI$1)</f>
        <v>0</v>
      </c>
      <c r="AJ71" s="160">
        <f>SUMIFS(作業日報!$C:$C,作業日報!$B:$B,$A71,作業日報!$E:$E,"○",作業日報!$A:$A,参加者名簿!AJ$1)+SUMIFS(作業日報!$G:$G,作業日報!$F:$F,$A71,作業日報!$I:$I,"○",作業日報!$A:$A,参加者名簿!AJ$1)</f>
        <v>0</v>
      </c>
      <c r="AK71" s="160">
        <f>SUMIFS(作業日報!$C:$C,作業日報!$B:$B,$A71,作業日報!$E:$E,"○",作業日報!$A:$A,参加者名簿!AK$1)+SUMIFS(作業日報!$G:$G,作業日報!$F:$F,$A71,作業日報!$I:$I,"○",作業日報!$A:$A,参加者名簿!AK$1)</f>
        <v>0</v>
      </c>
      <c r="AL71" s="160">
        <f>SUMIFS(作業日報!$C:$C,作業日報!$B:$B,$A71,作業日報!$E:$E,"○",作業日報!$A:$A,参加者名簿!AL$1)+SUMIFS(作業日報!$G:$G,作業日報!$F:$F,$A71,作業日報!$I:$I,"○",作業日報!$A:$A,参加者名簿!AL$1)</f>
        <v>0</v>
      </c>
      <c r="AM71" s="160">
        <f>SUMIFS(作業日報!$C:$C,作業日報!$B:$B,$A71,作業日報!$E:$E,"○",作業日報!$A:$A,参加者名簿!AM$1)+SUMIFS(作業日報!$G:$G,作業日報!$F:$F,$A71,作業日報!$I:$I,"○",作業日報!$A:$A,参加者名簿!AM$1)</f>
        <v>0</v>
      </c>
      <c r="AN71" s="160">
        <f>SUMIFS(作業日報!$C:$C,作業日報!$B:$B,$A71,作業日報!$E:$E,"○",作業日報!$A:$A,参加者名簿!AN$1)+SUMIFS(作業日報!$G:$G,作業日報!$F:$F,$A71,作業日報!$I:$I,"○",作業日報!$A:$A,参加者名簿!AN$1)</f>
        <v>0</v>
      </c>
      <c r="AO71" s="160">
        <f>SUMIFS(作業日報!$C:$C,作業日報!$B:$B,$A71,作業日報!$E:$E,"○",作業日報!$A:$A,参加者名簿!AO$1)+SUMIFS(作業日報!$G:$G,作業日報!$F:$F,$A71,作業日報!$I:$I,"○",作業日報!$A:$A,参加者名簿!AO$1)</f>
        <v>0</v>
      </c>
      <c r="AP71" s="160">
        <f>SUMIFS(作業日報!$C:$C,作業日報!$B:$B,$A71,作業日報!$E:$E,"○",作業日報!$A:$A,参加者名簿!AP$1)+SUMIFS(作業日報!$G:$G,作業日報!$F:$F,$A71,作業日報!$I:$I,"○",作業日報!$A:$A,参加者名簿!AP$1)</f>
        <v>0</v>
      </c>
      <c r="AQ71" s="160">
        <f>SUMIFS(作業日報!$C:$C,作業日報!$B:$B,$A71,作業日報!$E:$E,"○",作業日報!$A:$A,参加者名簿!AQ$1)+SUMIFS(作業日報!$G:$G,作業日報!$F:$F,$A71,作業日報!$I:$I,"○",作業日報!$A:$A,参加者名簿!AQ$1)</f>
        <v>0</v>
      </c>
      <c r="AR71" s="160">
        <f>SUMIFS(作業日報!$C:$C,作業日報!$B:$B,$A71,作業日報!$E:$E,"○",作業日報!$A:$A,参加者名簿!AR$1)+SUMIFS(作業日報!$G:$G,作業日報!$F:$F,$A71,作業日報!$I:$I,"○",作業日報!$A:$A,参加者名簿!AR$1)</f>
        <v>0</v>
      </c>
      <c r="AS71" s="160">
        <f>SUMIFS(作業日報!$C:$C,作業日報!$B:$B,$A71,作業日報!$E:$E,"○",作業日報!$A:$A,参加者名簿!AS$1)+SUMIFS(作業日報!$G:$G,作業日報!$F:$F,$A71,作業日報!$I:$I,"○",作業日報!$A:$A,参加者名簿!AS$1)</f>
        <v>0</v>
      </c>
      <c r="AT71" s="160">
        <f>SUMIFS(作業日報!$C:$C,作業日報!$B:$B,$A71,作業日報!$E:$E,"○",作業日報!$A:$A,参加者名簿!AT$1)+SUMIFS(作業日報!$G:$G,作業日報!$F:$F,$A71,作業日報!$I:$I,"○",作業日報!$A:$A,参加者名簿!AT$1)</f>
        <v>0</v>
      </c>
      <c r="AU71" s="160">
        <f>SUMIFS(作業日報!$C:$C,作業日報!$B:$B,$A71,作業日報!$E:$E,"○",作業日報!$A:$A,参加者名簿!AU$1)+SUMIFS(作業日報!$G:$G,作業日報!$F:$F,$A71,作業日報!$I:$I,"○",作業日報!$A:$A,参加者名簿!AU$1)</f>
        <v>0</v>
      </c>
      <c r="AV71" s="160">
        <f>SUMIFS(作業日報!$C:$C,作業日報!$B:$B,$A71,作業日報!$E:$E,"○",作業日報!$A:$A,参加者名簿!AV$1)+SUMIFS(作業日報!$G:$G,作業日報!$F:$F,$A71,作業日報!$I:$I,"○",作業日報!$A:$A,参加者名簿!AV$1)</f>
        <v>0</v>
      </c>
      <c r="AW71" s="160">
        <f>SUMIFS(作業日報!$C:$C,作業日報!$B:$B,$A71,作業日報!$E:$E,"○",作業日報!$A:$A,参加者名簿!AW$1)+SUMIFS(作業日報!$G:$G,作業日報!$F:$F,$A71,作業日報!$I:$I,"○",作業日報!$A:$A,参加者名簿!AW$1)</f>
        <v>0</v>
      </c>
      <c r="AX71" s="160">
        <f>SUMIFS(作業日報!$C:$C,作業日報!$B:$B,$A71,作業日報!$E:$E,"○",作業日報!$A:$A,参加者名簿!AX$1)+SUMIFS(作業日報!$G:$G,作業日報!$F:$F,$A71,作業日報!$I:$I,"○",作業日報!$A:$A,参加者名簿!AX$1)</f>
        <v>0</v>
      </c>
      <c r="AY71" s="160">
        <f>SUMIFS(作業日報!$C:$C,作業日報!$B:$B,$A71,作業日報!$E:$E,"○",作業日報!$A:$A,参加者名簿!AY$1)+SUMIFS(作業日報!$G:$G,作業日報!$F:$F,$A71,作業日報!$I:$I,"○",作業日報!$A:$A,参加者名簿!AY$1)</f>
        <v>0</v>
      </c>
      <c r="AZ71" s="160">
        <f>SUMIFS(作業日報!$C:$C,作業日報!$B:$B,$A71,作業日報!$E:$E,"○",作業日報!$A:$A,参加者名簿!AZ$1)+SUMIFS(作業日報!$G:$G,作業日報!$F:$F,$A71,作業日報!$I:$I,"○",作業日報!$A:$A,参加者名簿!AZ$1)</f>
        <v>0</v>
      </c>
      <c r="BA71" s="160">
        <f>SUMIFS(作業日報!$C:$C,作業日報!$B:$B,$A71,作業日報!$E:$E,"○",作業日報!$A:$A,参加者名簿!BA$1)+SUMIFS(作業日報!$G:$G,作業日報!$F:$F,$A71,作業日報!$I:$I,"○",作業日報!$A:$A,参加者名簿!BA$1)</f>
        <v>0</v>
      </c>
      <c r="BB71" s="160">
        <f>SUMIFS(作業日報!$C:$C,作業日報!$B:$B,$A71,作業日報!$E:$E,"○",作業日報!$A:$A,参加者名簿!BB$1)+SUMIFS(作業日報!$G:$G,作業日報!$F:$F,$A71,作業日報!$I:$I,"○",作業日報!$A:$A,参加者名簿!BB$1)</f>
        <v>0</v>
      </c>
      <c r="BC71" s="160">
        <f>SUMIFS(作業日報!$C:$C,作業日報!$B:$B,$A71,作業日報!$E:$E,"○",作業日報!$A:$A,参加者名簿!BC$1)+SUMIFS(作業日報!$G:$G,作業日報!$F:$F,$A71,作業日報!$I:$I,"○",作業日報!$A:$A,参加者名簿!BC$1)</f>
        <v>0</v>
      </c>
      <c r="BD71" s="160">
        <f>SUMIFS(作業日報!$C:$C,作業日報!$B:$B,$A71,作業日報!$E:$E,"○",作業日報!$A:$A,参加者名簿!BD$1)+SUMIFS(作業日報!$G:$G,作業日報!$F:$F,$A71,作業日報!$I:$I,"○",作業日報!$A:$A,参加者名簿!BD$1)</f>
        <v>0</v>
      </c>
      <c r="BE71" s="160">
        <f>SUMIFS(作業日報!$C:$C,作業日報!$B:$B,$A71,作業日報!$E:$E,"○",作業日報!$A:$A,参加者名簿!BE$1)+SUMIFS(作業日報!$G:$G,作業日報!$F:$F,$A71,作業日報!$I:$I,"○",作業日報!$A:$A,参加者名簿!BE$1)</f>
        <v>0</v>
      </c>
      <c r="BF71" s="160">
        <f>SUMIFS(作業日報!$C:$C,作業日報!$B:$B,$A71,作業日報!$E:$E,"○",作業日報!$A:$A,参加者名簿!BF$1)+SUMIFS(作業日報!$G:$G,作業日報!$F:$F,$A71,作業日報!$I:$I,"○",作業日報!$A:$A,参加者名簿!BF$1)</f>
        <v>0</v>
      </c>
      <c r="BG71" s="160">
        <f>SUMIFS(作業日報!$C:$C,作業日報!$B:$B,$A71,作業日報!$E:$E,"○",作業日報!$A:$A,参加者名簿!BG$1)+SUMIFS(作業日報!$G:$G,作業日報!$F:$F,$A71,作業日報!$I:$I,"○",作業日報!$A:$A,参加者名簿!BG$1)</f>
        <v>0</v>
      </c>
      <c r="BH71" s="160">
        <f>SUMIFS(作業日報!$C:$C,作業日報!$B:$B,$A71,作業日報!$E:$E,"○",作業日報!$A:$A,参加者名簿!BH$1)+SUMIFS(作業日報!$G:$G,作業日報!$F:$F,$A71,作業日報!$I:$I,"○",作業日報!$A:$A,参加者名簿!BH$1)</f>
        <v>0</v>
      </c>
      <c r="BI71" s="160">
        <f>SUMIFS(作業日報!$C:$C,作業日報!$B:$B,$A71,作業日報!$E:$E,"○",作業日報!$A:$A,参加者名簿!BI$1)+SUMIFS(作業日報!$G:$G,作業日報!$F:$F,$A71,作業日報!$I:$I,"○",作業日報!$A:$A,参加者名簿!BI$1)</f>
        <v>0</v>
      </c>
      <c r="BJ71" s="160">
        <f>SUMIFS(作業日報!$C:$C,作業日報!$B:$B,$A71,作業日報!$E:$E,"○",作業日報!$A:$A,参加者名簿!BJ$1)+SUMIFS(作業日報!$G:$G,作業日報!$F:$F,$A71,作業日報!$I:$I,"○",作業日報!$A:$A,参加者名簿!BJ$1)</f>
        <v>0</v>
      </c>
      <c r="BK71" s="160">
        <f>SUMIFS(作業日報!$C:$C,作業日報!$B:$B,$A71,作業日報!$E:$E,"○",作業日報!$A:$A,参加者名簿!BK$1)+SUMIFS(作業日報!$G:$G,作業日報!$F:$F,$A71,作業日報!$I:$I,"○",作業日報!$A:$A,参加者名簿!BK$1)</f>
        <v>0</v>
      </c>
      <c r="BL71" s="160">
        <f>SUMIFS(作業日報!$C:$C,作業日報!$B:$B,$A71,作業日報!$E:$E,"○",作業日報!$A:$A,参加者名簿!BL$1)+SUMIFS(作業日報!$G:$G,作業日報!$F:$F,$A71,作業日報!$I:$I,"○",作業日報!$A:$A,参加者名簿!BL$1)</f>
        <v>0</v>
      </c>
    </row>
    <row r="72" spans="1:64">
      <c r="A72" s="176"/>
      <c r="B72" s="177"/>
      <c r="C72" s="178"/>
      <c r="D72" s="120">
        <f t="shared" si="1"/>
        <v>0</v>
      </c>
      <c r="E72" s="159">
        <f>SUMIFS(作業日報!$C:$C,作業日報!$B:$B,$A72,作業日報!$E:$E,"○",作業日報!$A:$A,参加者名簿!E$1)+SUMIFS(作業日報!$G:$G,作業日報!$F:$F,$A72,作業日報!$I:$I,"○",作業日報!$A:$A,参加者名簿!E$1)</f>
        <v>0</v>
      </c>
      <c r="F72" s="160">
        <f>SUMIFS(作業日報!$C:$C,作業日報!$B:$B,$A72,作業日報!$E:$E,"○",作業日報!$A:$A,参加者名簿!F$1)+SUMIFS(作業日報!$G:$G,作業日報!$F:$F,$A72,作業日報!$I:$I,"○",作業日報!$A:$A,参加者名簿!F$1)</f>
        <v>0</v>
      </c>
      <c r="G72" s="160">
        <f>SUMIFS(作業日報!$C:$C,作業日報!$B:$B,$A72,作業日報!$E:$E,"○",作業日報!$A:$A,参加者名簿!G$1)+SUMIFS(作業日報!$G:$G,作業日報!$F:$F,$A72,作業日報!$I:$I,"○",作業日報!$A:$A,参加者名簿!G$1)</f>
        <v>0</v>
      </c>
      <c r="H72" s="160">
        <f>SUMIFS(作業日報!$C:$C,作業日報!$B:$B,$A72,作業日報!$E:$E,"○",作業日報!$A:$A,参加者名簿!H$1)+SUMIFS(作業日報!$G:$G,作業日報!$F:$F,$A72,作業日報!$I:$I,"○",作業日報!$A:$A,参加者名簿!H$1)</f>
        <v>0</v>
      </c>
      <c r="I72" s="160">
        <f>SUMIFS(作業日報!$C:$C,作業日報!$B:$B,$A72,作業日報!$E:$E,"○",作業日報!$A:$A,参加者名簿!I$1)+SUMIFS(作業日報!$G:$G,作業日報!$F:$F,$A72,作業日報!$I:$I,"○",作業日報!$A:$A,参加者名簿!I$1)</f>
        <v>0</v>
      </c>
      <c r="J72" s="160">
        <f>SUMIFS(作業日報!$C:$C,作業日報!$B:$B,$A72,作業日報!$E:$E,"○",作業日報!$A:$A,参加者名簿!J$1)+SUMIFS(作業日報!$G:$G,作業日報!$F:$F,$A72,作業日報!$I:$I,"○",作業日報!$A:$A,参加者名簿!J$1)</f>
        <v>0</v>
      </c>
      <c r="K72" s="160">
        <f>SUMIFS(作業日報!$C:$C,作業日報!$B:$B,$A72,作業日報!$E:$E,"○",作業日報!$A:$A,参加者名簿!K$1)+SUMIFS(作業日報!$G:$G,作業日報!$F:$F,$A72,作業日報!$I:$I,"○",作業日報!$A:$A,参加者名簿!K$1)</f>
        <v>0</v>
      </c>
      <c r="L72" s="160">
        <f>SUMIFS(作業日報!$C:$C,作業日報!$B:$B,$A72,作業日報!$E:$E,"○",作業日報!$A:$A,参加者名簿!L$1)+SUMIFS(作業日報!$G:$G,作業日報!$F:$F,$A72,作業日報!$I:$I,"○",作業日報!$A:$A,参加者名簿!L$1)</f>
        <v>0</v>
      </c>
      <c r="M72" s="160">
        <f>SUMIFS(作業日報!$C:$C,作業日報!$B:$B,$A72,作業日報!$E:$E,"○",作業日報!$A:$A,参加者名簿!M$1)+SUMIFS(作業日報!$G:$G,作業日報!$F:$F,$A72,作業日報!$I:$I,"○",作業日報!$A:$A,参加者名簿!M$1)</f>
        <v>0</v>
      </c>
      <c r="N72" s="160">
        <f>SUMIFS(作業日報!$C:$C,作業日報!$B:$B,$A72,作業日報!$E:$E,"○",作業日報!$A:$A,参加者名簿!N$1)+SUMIFS(作業日報!$G:$G,作業日報!$F:$F,$A72,作業日報!$I:$I,"○",作業日報!$A:$A,参加者名簿!N$1)</f>
        <v>0</v>
      </c>
      <c r="O72" s="160">
        <f>SUMIFS(作業日報!$C:$C,作業日報!$B:$B,$A72,作業日報!$E:$E,"○",作業日報!$A:$A,参加者名簿!O$1)+SUMIFS(作業日報!$G:$G,作業日報!$F:$F,$A72,作業日報!$I:$I,"○",作業日報!$A:$A,参加者名簿!O$1)</f>
        <v>0</v>
      </c>
      <c r="P72" s="160">
        <f>SUMIFS(作業日報!$C:$C,作業日報!$B:$B,$A72,作業日報!$E:$E,"○",作業日報!$A:$A,参加者名簿!P$1)+SUMIFS(作業日報!$G:$G,作業日報!$F:$F,$A72,作業日報!$I:$I,"○",作業日報!$A:$A,参加者名簿!P$1)</f>
        <v>0</v>
      </c>
      <c r="Q72" s="160">
        <f>SUMIFS(作業日報!$C:$C,作業日報!$B:$B,$A72,作業日報!$E:$E,"○",作業日報!$A:$A,参加者名簿!Q$1)+SUMIFS(作業日報!$G:$G,作業日報!$F:$F,$A72,作業日報!$I:$I,"○",作業日報!$A:$A,参加者名簿!Q$1)</f>
        <v>0</v>
      </c>
      <c r="R72" s="160">
        <f>SUMIFS(作業日報!$C:$C,作業日報!$B:$B,$A72,作業日報!$E:$E,"○",作業日報!$A:$A,参加者名簿!R$1)+SUMIFS(作業日報!$G:$G,作業日報!$F:$F,$A72,作業日報!$I:$I,"○",作業日報!$A:$A,参加者名簿!R$1)</f>
        <v>0</v>
      </c>
      <c r="S72" s="160">
        <f>SUMIFS(作業日報!$C:$C,作業日報!$B:$B,$A72,作業日報!$E:$E,"○",作業日報!$A:$A,参加者名簿!S$1)+SUMIFS(作業日報!$G:$G,作業日報!$F:$F,$A72,作業日報!$I:$I,"○",作業日報!$A:$A,参加者名簿!S$1)</f>
        <v>0</v>
      </c>
      <c r="T72" s="160">
        <f>SUMIFS(作業日報!$C:$C,作業日報!$B:$B,$A72,作業日報!$E:$E,"○",作業日報!$A:$A,参加者名簿!T$1)+SUMIFS(作業日報!$G:$G,作業日報!$F:$F,$A72,作業日報!$I:$I,"○",作業日報!$A:$A,参加者名簿!T$1)</f>
        <v>0</v>
      </c>
      <c r="U72" s="160">
        <f>SUMIFS(作業日報!$C:$C,作業日報!$B:$B,$A72,作業日報!$E:$E,"○",作業日報!$A:$A,参加者名簿!U$1)+SUMIFS(作業日報!$G:$G,作業日報!$F:$F,$A72,作業日報!$I:$I,"○",作業日報!$A:$A,参加者名簿!U$1)</f>
        <v>0</v>
      </c>
      <c r="V72" s="160">
        <f>SUMIFS(作業日報!$C:$C,作業日報!$B:$B,$A72,作業日報!$E:$E,"○",作業日報!$A:$A,参加者名簿!V$1)+SUMIFS(作業日報!$G:$G,作業日報!$F:$F,$A72,作業日報!$I:$I,"○",作業日報!$A:$A,参加者名簿!V$1)</f>
        <v>0</v>
      </c>
      <c r="W72" s="160">
        <f>SUMIFS(作業日報!$C:$C,作業日報!$B:$B,$A72,作業日報!$E:$E,"○",作業日報!$A:$A,参加者名簿!W$1)+SUMIFS(作業日報!$G:$G,作業日報!$F:$F,$A72,作業日報!$I:$I,"○",作業日報!$A:$A,参加者名簿!W$1)</f>
        <v>0</v>
      </c>
      <c r="X72" s="160">
        <f>SUMIFS(作業日報!$C:$C,作業日報!$B:$B,$A72,作業日報!$E:$E,"○",作業日報!$A:$A,参加者名簿!X$1)+SUMIFS(作業日報!$G:$G,作業日報!$F:$F,$A72,作業日報!$I:$I,"○",作業日報!$A:$A,参加者名簿!X$1)</f>
        <v>0</v>
      </c>
      <c r="Y72" s="160">
        <f>SUMIFS(作業日報!$C:$C,作業日報!$B:$B,$A72,作業日報!$E:$E,"○",作業日報!$A:$A,参加者名簿!Y$1)+SUMIFS(作業日報!$G:$G,作業日報!$F:$F,$A72,作業日報!$I:$I,"○",作業日報!$A:$A,参加者名簿!Y$1)</f>
        <v>0</v>
      </c>
      <c r="Z72" s="160">
        <f>SUMIFS(作業日報!$C:$C,作業日報!$B:$B,$A72,作業日報!$E:$E,"○",作業日報!$A:$A,参加者名簿!Z$1)+SUMIFS(作業日報!$G:$G,作業日報!$F:$F,$A72,作業日報!$I:$I,"○",作業日報!$A:$A,参加者名簿!Z$1)</f>
        <v>0</v>
      </c>
      <c r="AA72" s="160">
        <f>SUMIFS(作業日報!$C:$C,作業日報!$B:$B,$A72,作業日報!$E:$E,"○",作業日報!$A:$A,参加者名簿!AA$1)+SUMIFS(作業日報!$G:$G,作業日報!$F:$F,$A72,作業日報!$I:$I,"○",作業日報!$A:$A,参加者名簿!AA$1)</f>
        <v>0</v>
      </c>
      <c r="AB72" s="160">
        <f>SUMIFS(作業日報!$C:$C,作業日報!$B:$B,$A72,作業日報!$E:$E,"○",作業日報!$A:$A,参加者名簿!AB$1)+SUMIFS(作業日報!$G:$G,作業日報!$F:$F,$A72,作業日報!$I:$I,"○",作業日報!$A:$A,参加者名簿!AB$1)</f>
        <v>0</v>
      </c>
      <c r="AC72" s="160">
        <f>SUMIFS(作業日報!$C:$C,作業日報!$B:$B,$A72,作業日報!$E:$E,"○",作業日報!$A:$A,参加者名簿!AC$1)+SUMIFS(作業日報!$G:$G,作業日報!$F:$F,$A72,作業日報!$I:$I,"○",作業日報!$A:$A,参加者名簿!AC$1)</f>
        <v>0</v>
      </c>
      <c r="AD72" s="160">
        <f>SUMIFS(作業日報!$C:$C,作業日報!$B:$B,$A72,作業日報!$E:$E,"○",作業日報!$A:$A,参加者名簿!AD$1)+SUMIFS(作業日報!$G:$G,作業日報!$F:$F,$A72,作業日報!$I:$I,"○",作業日報!$A:$A,参加者名簿!AD$1)</f>
        <v>0</v>
      </c>
      <c r="AE72" s="160">
        <f>SUMIFS(作業日報!$C:$C,作業日報!$B:$B,$A72,作業日報!$E:$E,"○",作業日報!$A:$A,参加者名簿!AE$1)+SUMIFS(作業日報!$G:$G,作業日報!$F:$F,$A72,作業日報!$I:$I,"○",作業日報!$A:$A,参加者名簿!AE$1)</f>
        <v>0</v>
      </c>
      <c r="AF72" s="160">
        <f>SUMIFS(作業日報!$C:$C,作業日報!$B:$B,$A72,作業日報!$E:$E,"○",作業日報!$A:$A,参加者名簿!AF$1)+SUMIFS(作業日報!$G:$G,作業日報!$F:$F,$A72,作業日報!$I:$I,"○",作業日報!$A:$A,参加者名簿!AF$1)</f>
        <v>0</v>
      </c>
      <c r="AG72" s="160">
        <f>SUMIFS(作業日報!$C:$C,作業日報!$B:$B,$A72,作業日報!$E:$E,"○",作業日報!$A:$A,参加者名簿!AG$1)+SUMIFS(作業日報!$G:$G,作業日報!$F:$F,$A72,作業日報!$I:$I,"○",作業日報!$A:$A,参加者名簿!AG$1)</f>
        <v>0</v>
      </c>
      <c r="AH72" s="160">
        <f>SUMIFS(作業日報!$C:$C,作業日報!$B:$B,$A72,作業日報!$E:$E,"○",作業日報!$A:$A,参加者名簿!AH$1)+SUMIFS(作業日報!$G:$G,作業日報!$F:$F,$A72,作業日報!$I:$I,"○",作業日報!$A:$A,参加者名簿!AH$1)</f>
        <v>0</v>
      </c>
      <c r="AI72" s="160">
        <f>SUMIFS(作業日報!$C:$C,作業日報!$B:$B,$A72,作業日報!$E:$E,"○",作業日報!$A:$A,参加者名簿!AI$1)+SUMIFS(作業日報!$G:$G,作業日報!$F:$F,$A72,作業日報!$I:$I,"○",作業日報!$A:$A,参加者名簿!AI$1)</f>
        <v>0</v>
      </c>
      <c r="AJ72" s="160">
        <f>SUMIFS(作業日報!$C:$C,作業日報!$B:$B,$A72,作業日報!$E:$E,"○",作業日報!$A:$A,参加者名簿!AJ$1)+SUMIFS(作業日報!$G:$G,作業日報!$F:$F,$A72,作業日報!$I:$I,"○",作業日報!$A:$A,参加者名簿!AJ$1)</f>
        <v>0</v>
      </c>
      <c r="AK72" s="160">
        <f>SUMIFS(作業日報!$C:$C,作業日報!$B:$B,$A72,作業日報!$E:$E,"○",作業日報!$A:$A,参加者名簿!AK$1)+SUMIFS(作業日報!$G:$G,作業日報!$F:$F,$A72,作業日報!$I:$I,"○",作業日報!$A:$A,参加者名簿!AK$1)</f>
        <v>0</v>
      </c>
      <c r="AL72" s="160">
        <f>SUMIFS(作業日報!$C:$C,作業日報!$B:$B,$A72,作業日報!$E:$E,"○",作業日報!$A:$A,参加者名簿!AL$1)+SUMIFS(作業日報!$G:$G,作業日報!$F:$F,$A72,作業日報!$I:$I,"○",作業日報!$A:$A,参加者名簿!AL$1)</f>
        <v>0</v>
      </c>
      <c r="AM72" s="160">
        <f>SUMIFS(作業日報!$C:$C,作業日報!$B:$B,$A72,作業日報!$E:$E,"○",作業日報!$A:$A,参加者名簿!AM$1)+SUMIFS(作業日報!$G:$G,作業日報!$F:$F,$A72,作業日報!$I:$I,"○",作業日報!$A:$A,参加者名簿!AM$1)</f>
        <v>0</v>
      </c>
      <c r="AN72" s="160">
        <f>SUMIFS(作業日報!$C:$C,作業日報!$B:$B,$A72,作業日報!$E:$E,"○",作業日報!$A:$A,参加者名簿!AN$1)+SUMIFS(作業日報!$G:$G,作業日報!$F:$F,$A72,作業日報!$I:$I,"○",作業日報!$A:$A,参加者名簿!AN$1)</f>
        <v>0</v>
      </c>
      <c r="AO72" s="160">
        <f>SUMIFS(作業日報!$C:$C,作業日報!$B:$B,$A72,作業日報!$E:$E,"○",作業日報!$A:$A,参加者名簿!AO$1)+SUMIFS(作業日報!$G:$G,作業日報!$F:$F,$A72,作業日報!$I:$I,"○",作業日報!$A:$A,参加者名簿!AO$1)</f>
        <v>0</v>
      </c>
      <c r="AP72" s="160">
        <f>SUMIFS(作業日報!$C:$C,作業日報!$B:$B,$A72,作業日報!$E:$E,"○",作業日報!$A:$A,参加者名簿!AP$1)+SUMIFS(作業日報!$G:$G,作業日報!$F:$F,$A72,作業日報!$I:$I,"○",作業日報!$A:$A,参加者名簿!AP$1)</f>
        <v>0</v>
      </c>
      <c r="AQ72" s="160">
        <f>SUMIFS(作業日報!$C:$C,作業日報!$B:$B,$A72,作業日報!$E:$E,"○",作業日報!$A:$A,参加者名簿!AQ$1)+SUMIFS(作業日報!$G:$G,作業日報!$F:$F,$A72,作業日報!$I:$I,"○",作業日報!$A:$A,参加者名簿!AQ$1)</f>
        <v>0</v>
      </c>
      <c r="AR72" s="160">
        <f>SUMIFS(作業日報!$C:$C,作業日報!$B:$B,$A72,作業日報!$E:$E,"○",作業日報!$A:$A,参加者名簿!AR$1)+SUMIFS(作業日報!$G:$G,作業日報!$F:$F,$A72,作業日報!$I:$I,"○",作業日報!$A:$A,参加者名簿!AR$1)</f>
        <v>0</v>
      </c>
      <c r="AS72" s="160">
        <f>SUMIFS(作業日報!$C:$C,作業日報!$B:$B,$A72,作業日報!$E:$E,"○",作業日報!$A:$A,参加者名簿!AS$1)+SUMIFS(作業日報!$G:$G,作業日報!$F:$F,$A72,作業日報!$I:$I,"○",作業日報!$A:$A,参加者名簿!AS$1)</f>
        <v>0</v>
      </c>
      <c r="AT72" s="160">
        <f>SUMIFS(作業日報!$C:$C,作業日報!$B:$B,$A72,作業日報!$E:$E,"○",作業日報!$A:$A,参加者名簿!AT$1)+SUMIFS(作業日報!$G:$G,作業日報!$F:$F,$A72,作業日報!$I:$I,"○",作業日報!$A:$A,参加者名簿!AT$1)</f>
        <v>0</v>
      </c>
      <c r="AU72" s="160">
        <f>SUMIFS(作業日報!$C:$C,作業日報!$B:$B,$A72,作業日報!$E:$E,"○",作業日報!$A:$A,参加者名簿!AU$1)+SUMIFS(作業日報!$G:$G,作業日報!$F:$F,$A72,作業日報!$I:$I,"○",作業日報!$A:$A,参加者名簿!AU$1)</f>
        <v>0</v>
      </c>
      <c r="AV72" s="160">
        <f>SUMIFS(作業日報!$C:$C,作業日報!$B:$B,$A72,作業日報!$E:$E,"○",作業日報!$A:$A,参加者名簿!AV$1)+SUMIFS(作業日報!$G:$G,作業日報!$F:$F,$A72,作業日報!$I:$I,"○",作業日報!$A:$A,参加者名簿!AV$1)</f>
        <v>0</v>
      </c>
      <c r="AW72" s="160">
        <f>SUMIFS(作業日報!$C:$C,作業日報!$B:$B,$A72,作業日報!$E:$E,"○",作業日報!$A:$A,参加者名簿!AW$1)+SUMIFS(作業日報!$G:$G,作業日報!$F:$F,$A72,作業日報!$I:$I,"○",作業日報!$A:$A,参加者名簿!AW$1)</f>
        <v>0</v>
      </c>
      <c r="AX72" s="160">
        <f>SUMIFS(作業日報!$C:$C,作業日報!$B:$B,$A72,作業日報!$E:$E,"○",作業日報!$A:$A,参加者名簿!AX$1)+SUMIFS(作業日報!$G:$G,作業日報!$F:$F,$A72,作業日報!$I:$I,"○",作業日報!$A:$A,参加者名簿!AX$1)</f>
        <v>0</v>
      </c>
      <c r="AY72" s="160">
        <f>SUMIFS(作業日報!$C:$C,作業日報!$B:$B,$A72,作業日報!$E:$E,"○",作業日報!$A:$A,参加者名簿!AY$1)+SUMIFS(作業日報!$G:$G,作業日報!$F:$F,$A72,作業日報!$I:$I,"○",作業日報!$A:$A,参加者名簿!AY$1)</f>
        <v>0</v>
      </c>
      <c r="AZ72" s="160">
        <f>SUMIFS(作業日報!$C:$C,作業日報!$B:$B,$A72,作業日報!$E:$E,"○",作業日報!$A:$A,参加者名簿!AZ$1)+SUMIFS(作業日報!$G:$G,作業日報!$F:$F,$A72,作業日報!$I:$I,"○",作業日報!$A:$A,参加者名簿!AZ$1)</f>
        <v>0</v>
      </c>
      <c r="BA72" s="160">
        <f>SUMIFS(作業日報!$C:$C,作業日報!$B:$B,$A72,作業日報!$E:$E,"○",作業日報!$A:$A,参加者名簿!BA$1)+SUMIFS(作業日報!$G:$G,作業日報!$F:$F,$A72,作業日報!$I:$I,"○",作業日報!$A:$A,参加者名簿!BA$1)</f>
        <v>0</v>
      </c>
      <c r="BB72" s="160">
        <f>SUMIFS(作業日報!$C:$C,作業日報!$B:$B,$A72,作業日報!$E:$E,"○",作業日報!$A:$A,参加者名簿!BB$1)+SUMIFS(作業日報!$G:$G,作業日報!$F:$F,$A72,作業日報!$I:$I,"○",作業日報!$A:$A,参加者名簿!BB$1)</f>
        <v>0</v>
      </c>
      <c r="BC72" s="160">
        <f>SUMIFS(作業日報!$C:$C,作業日報!$B:$B,$A72,作業日報!$E:$E,"○",作業日報!$A:$A,参加者名簿!BC$1)+SUMIFS(作業日報!$G:$G,作業日報!$F:$F,$A72,作業日報!$I:$I,"○",作業日報!$A:$A,参加者名簿!BC$1)</f>
        <v>0</v>
      </c>
      <c r="BD72" s="160">
        <f>SUMIFS(作業日報!$C:$C,作業日報!$B:$B,$A72,作業日報!$E:$E,"○",作業日報!$A:$A,参加者名簿!BD$1)+SUMIFS(作業日報!$G:$G,作業日報!$F:$F,$A72,作業日報!$I:$I,"○",作業日報!$A:$A,参加者名簿!BD$1)</f>
        <v>0</v>
      </c>
      <c r="BE72" s="160">
        <f>SUMIFS(作業日報!$C:$C,作業日報!$B:$B,$A72,作業日報!$E:$E,"○",作業日報!$A:$A,参加者名簿!BE$1)+SUMIFS(作業日報!$G:$G,作業日報!$F:$F,$A72,作業日報!$I:$I,"○",作業日報!$A:$A,参加者名簿!BE$1)</f>
        <v>0</v>
      </c>
      <c r="BF72" s="160">
        <f>SUMIFS(作業日報!$C:$C,作業日報!$B:$B,$A72,作業日報!$E:$E,"○",作業日報!$A:$A,参加者名簿!BF$1)+SUMIFS(作業日報!$G:$G,作業日報!$F:$F,$A72,作業日報!$I:$I,"○",作業日報!$A:$A,参加者名簿!BF$1)</f>
        <v>0</v>
      </c>
      <c r="BG72" s="160">
        <f>SUMIFS(作業日報!$C:$C,作業日報!$B:$B,$A72,作業日報!$E:$E,"○",作業日報!$A:$A,参加者名簿!BG$1)+SUMIFS(作業日報!$G:$G,作業日報!$F:$F,$A72,作業日報!$I:$I,"○",作業日報!$A:$A,参加者名簿!BG$1)</f>
        <v>0</v>
      </c>
      <c r="BH72" s="160">
        <f>SUMIFS(作業日報!$C:$C,作業日報!$B:$B,$A72,作業日報!$E:$E,"○",作業日報!$A:$A,参加者名簿!BH$1)+SUMIFS(作業日報!$G:$G,作業日報!$F:$F,$A72,作業日報!$I:$I,"○",作業日報!$A:$A,参加者名簿!BH$1)</f>
        <v>0</v>
      </c>
      <c r="BI72" s="160">
        <f>SUMIFS(作業日報!$C:$C,作業日報!$B:$B,$A72,作業日報!$E:$E,"○",作業日報!$A:$A,参加者名簿!BI$1)+SUMIFS(作業日報!$G:$G,作業日報!$F:$F,$A72,作業日報!$I:$I,"○",作業日報!$A:$A,参加者名簿!BI$1)</f>
        <v>0</v>
      </c>
      <c r="BJ72" s="160">
        <f>SUMIFS(作業日報!$C:$C,作業日報!$B:$B,$A72,作業日報!$E:$E,"○",作業日報!$A:$A,参加者名簿!BJ$1)+SUMIFS(作業日報!$G:$G,作業日報!$F:$F,$A72,作業日報!$I:$I,"○",作業日報!$A:$A,参加者名簿!BJ$1)</f>
        <v>0</v>
      </c>
      <c r="BK72" s="160">
        <f>SUMIFS(作業日報!$C:$C,作業日報!$B:$B,$A72,作業日報!$E:$E,"○",作業日報!$A:$A,参加者名簿!BK$1)+SUMIFS(作業日報!$G:$G,作業日報!$F:$F,$A72,作業日報!$I:$I,"○",作業日報!$A:$A,参加者名簿!BK$1)</f>
        <v>0</v>
      </c>
      <c r="BL72" s="160">
        <f>SUMIFS(作業日報!$C:$C,作業日報!$B:$B,$A72,作業日報!$E:$E,"○",作業日報!$A:$A,参加者名簿!BL$1)+SUMIFS(作業日報!$G:$G,作業日報!$F:$F,$A72,作業日報!$I:$I,"○",作業日報!$A:$A,参加者名簿!BL$1)</f>
        <v>0</v>
      </c>
    </row>
    <row r="73" spans="1:64">
      <c r="A73" s="176"/>
      <c r="B73" s="177"/>
      <c r="C73" s="178"/>
      <c r="D73" s="120">
        <f t="shared" si="1"/>
        <v>0</v>
      </c>
      <c r="E73" s="159">
        <f>SUMIFS(作業日報!$C:$C,作業日報!$B:$B,$A73,作業日報!$E:$E,"○",作業日報!$A:$A,参加者名簿!E$1)+SUMIFS(作業日報!$G:$G,作業日報!$F:$F,$A73,作業日報!$I:$I,"○",作業日報!$A:$A,参加者名簿!E$1)</f>
        <v>0</v>
      </c>
      <c r="F73" s="160">
        <f>SUMIFS(作業日報!$C:$C,作業日報!$B:$B,$A73,作業日報!$E:$E,"○",作業日報!$A:$A,参加者名簿!F$1)+SUMIFS(作業日報!$G:$G,作業日報!$F:$F,$A73,作業日報!$I:$I,"○",作業日報!$A:$A,参加者名簿!F$1)</f>
        <v>0</v>
      </c>
      <c r="G73" s="160">
        <f>SUMIFS(作業日報!$C:$C,作業日報!$B:$B,$A73,作業日報!$E:$E,"○",作業日報!$A:$A,参加者名簿!G$1)+SUMIFS(作業日報!$G:$G,作業日報!$F:$F,$A73,作業日報!$I:$I,"○",作業日報!$A:$A,参加者名簿!G$1)</f>
        <v>0</v>
      </c>
      <c r="H73" s="160">
        <f>SUMIFS(作業日報!$C:$C,作業日報!$B:$B,$A73,作業日報!$E:$E,"○",作業日報!$A:$A,参加者名簿!H$1)+SUMIFS(作業日報!$G:$G,作業日報!$F:$F,$A73,作業日報!$I:$I,"○",作業日報!$A:$A,参加者名簿!H$1)</f>
        <v>0</v>
      </c>
      <c r="I73" s="160">
        <f>SUMIFS(作業日報!$C:$C,作業日報!$B:$B,$A73,作業日報!$E:$E,"○",作業日報!$A:$A,参加者名簿!I$1)+SUMIFS(作業日報!$G:$G,作業日報!$F:$F,$A73,作業日報!$I:$I,"○",作業日報!$A:$A,参加者名簿!I$1)</f>
        <v>0</v>
      </c>
      <c r="J73" s="160">
        <f>SUMIFS(作業日報!$C:$C,作業日報!$B:$B,$A73,作業日報!$E:$E,"○",作業日報!$A:$A,参加者名簿!J$1)+SUMIFS(作業日報!$G:$G,作業日報!$F:$F,$A73,作業日報!$I:$I,"○",作業日報!$A:$A,参加者名簿!J$1)</f>
        <v>0</v>
      </c>
      <c r="K73" s="160">
        <f>SUMIFS(作業日報!$C:$C,作業日報!$B:$B,$A73,作業日報!$E:$E,"○",作業日報!$A:$A,参加者名簿!K$1)+SUMIFS(作業日報!$G:$G,作業日報!$F:$F,$A73,作業日報!$I:$I,"○",作業日報!$A:$A,参加者名簿!K$1)</f>
        <v>0</v>
      </c>
      <c r="L73" s="160">
        <f>SUMIFS(作業日報!$C:$C,作業日報!$B:$B,$A73,作業日報!$E:$E,"○",作業日報!$A:$A,参加者名簿!L$1)+SUMIFS(作業日報!$G:$G,作業日報!$F:$F,$A73,作業日報!$I:$I,"○",作業日報!$A:$A,参加者名簿!L$1)</f>
        <v>0</v>
      </c>
      <c r="M73" s="160">
        <f>SUMIFS(作業日報!$C:$C,作業日報!$B:$B,$A73,作業日報!$E:$E,"○",作業日報!$A:$A,参加者名簿!M$1)+SUMIFS(作業日報!$G:$G,作業日報!$F:$F,$A73,作業日報!$I:$I,"○",作業日報!$A:$A,参加者名簿!M$1)</f>
        <v>0</v>
      </c>
      <c r="N73" s="160">
        <f>SUMIFS(作業日報!$C:$C,作業日報!$B:$B,$A73,作業日報!$E:$E,"○",作業日報!$A:$A,参加者名簿!N$1)+SUMIFS(作業日報!$G:$G,作業日報!$F:$F,$A73,作業日報!$I:$I,"○",作業日報!$A:$A,参加者名簿!N$1)</f>
        <v>0</v>
      </c>
      <c r="O73" s="160">
        <f>SUMIFS(作業日報!$C:$C,作業日報!$B:$B,$A73,作業日報!$E:$E,"○",作業日報!$A:$A,参加者名簿!O$1)+SUMIFS(作業日報!$G:$G,作業日報!$F:$F,$A73,作業日報!$I:$I,"○",作業日報!$A:$A,参加者名簿!O$1)</f>
        <v>0</v>
      </c>
      <c r="P73" s="160">
        <f>SUMIFS(作業日報!$C:$C,作業日報!$B:$B,$A73,作業日報!$E:$E,"○",作業日報!$A:$A,参加者名簿!P$1)+SUMIFS(作業日報!$G:$G,作業日報!$F:$F,$A73,作業日報!$I:$I,"○",作業日報!$A:$A,参加者名簿!P$1)</f>
        <v>0</v>
      </c>
      <c r="Q73" s="160">
        <f>SUMIFS(作業日報!$C:$C,作業日報!$B:$B,$A73,作業日報!$E:$E,"○",作業日報!$A:$A,参加者名簿!Q$1)+SUMIFS(作業日報!$G:$G,作業日報!$F:$F,$A73,作業日報!$I:$I,"○",作業日報!$A:$A,参加者名簿!Q$1)</f>
        <v>0</v>
      </c>
      <c r="R73" s="160">
        <f>SUMIFS(作業日報!$C:$C,作業日報!$B:$B,$A73,作業日報!$E:$E,"○",作業日報!$A:$A,参加者名簿!R$1)+SUMIFS(作業日報!$G:$G,作業日報!$F:$F,$A73,作業日報!$I:$I,"○",作業日報!$A:$A,参加者名簿!R$1)</f>
        <v>0</v>
      </c>
      <c r="S73" s="160">
        <f>SUMIFS(作業日報!$C:$C,作業日報!$B:$B,$A73,作業日報!$E:$E,"○",作業日報!$A:$A,参加者名簿!S$1)+SUMIFS(作業日報!$G:$G,作業日報!$F:$F,$A73,作業日報!$I:$I,"○",作業日報!$A:$A,参加者名簿!S$1)</f>
        <v>0</v>
      </c>
      <c r="T73" s="160">
        <f>SUMIFS(作業日報!$C:$C,作業日報!$B:$B,$A73,作業日報!$E:$E,"○",作業日報!$A:$A,参加者名簿!T$1)+SUMIFS(作業日報!$G:$G,作業日報!$F:$F,$A73,作業日報!$I:$I,"○",作業日報!$A:$A,参加者名簿!T$1)</f>
        <v>0</v>
      </c>
      <c r="U73" s="160">
        <f>SUMIFS(作業日報!$C:$C,作業日報!$B:$B,$A73,作業日報!$E:$E,"○",作業日報!$A:$A,参加者名簿!U$1)+SUMIFS(作業日報!$G:$G,作業日報!$F:$F,$A73,作業日報!$I:$I,"○",作業日報!$A:$A,参加者名簿!U$1)</f>
        <v>0</v>
      </c>
      <c r="V73" s="160">
        <f>SUMIFS(作業日報!$C:$C,作業日報!$B:$B,$A73,作業日報!$E:$E,"○",作業日報!$A:$A,参加者名簿!V$1)+SUMIFS(作業日報!$G:$G,作業日報!$F:$F,$A73,作業日報!$I:$I,"○",作業日報!$A:$A,参加者名簿!V$1)</f>
        <v>0</v>
      </c>
      <c r="W73" s="160">
        <f>SUMIFS(作業日報!$C:$C,作業日報!$B:$B,$A73,作業日報!$E:$E,"○",作業日報!$A:$A,参加者名簿!W$1)+SUMIFS(作業日報!$G:$G,作業日報!$F:$F,$A73,作業日報!$I:$I,"○",作業日報!$A:$A,参加者名簿!W$1)</f>
        <v>0</v>
      </c>
      <c r="X73" s="160">
        <f>SUMIFS(作業日報!$C:$C,作業日報!$B:$B,$A73,作業日報!$E:$E,"○",作業日報!$A:$A,参加者名簿!X$1)+SUMIFS(作業日報!$G:$G,作業日報!$F:$F,$A73,作業日報!$I:$I,"○",作業日報!$A:$A,参加者名簿!X$1)</f>
        <v>0</v>
      </c>
      <c r="Y73" s="160">
        <f>SUMIFS(作業日報!$C:$C,作業日報!$B:$B,$A73,作業日報!$E:$E,"○",作業日報!$A:$A,参加者名簿!Y$1)+SUMIFS(作業日報!$G:$G,作業日報!$F:$F,$A73,作業日報!$I:$I,"○",作業日報!$A:$A,参加者名簿!Y$1)</f>
        <v>0</v>
      </c>
      <c r="Z73" s="160">
        <f>SUMIFS(作業日報!$C:$C,作業日報!$B:$B,$A73,作業日報!$E:$E,"○",作業日報!$A:$A,参加者名簿!Z$1)+SUMIFS(作業日報!$G:$G,作業日報!$F:$F,$A73,作業日報!$I:$I,"○",作業日報!$A:$A,参加者名簿!Z$1)</f>
        <v>0</v>
      </c>
      <c r="AA73" s="160">
        <f>SUMIFS(作業日報!$C:$C,作業日報!$B:$B,$A73,作業日報!$E:$E,"○",作業日報!$A:$A,参加者名簿!AA$1)+SUMIFS(作業日報!$G:$G,作業日報!$F:$F,$A73,作業日報!$I:$I,"○",作業日報!$A:$A,参加者名簿!AA$1)</f>
        <v>0</v>
      </c>
      <c r="AB73" s="160">
        <f>SUMIFS(作業日報!$C:$C,作業日報!$B:$B,$A73,作業日報!$E:$E,"○",作業日報!$A:$A,参加者名簿!AB$1)+SUMIFS(作業日報!$G:$G,作業日報!$F:$F,$A73,作業日報!$I:$I,"○",作業日報!$A:$A,参加者名簿!AB$1)</f>
        <v>0</v>
      </c>
      <c r="AC73" s="160">
        <f>SUMIFS(作業日報!$C:$C,作業日報!$B:$B,$A73,作業日報!$E:$E,"○",作業日報!$A:$A,参加者名簿!AC$1)+SUMIFS(作業日報!$G:$G,作業日報!$F:$F,$A73,作業日報!$I:$I,"○",作業日報!$A:$A,参加者名簿!AC$1)</f>
        <v>0</v>
      </c>
      <c r="AD73" s="160">
        <f>SUMIFS(作業日報!$C:$C,作業日報!$B:$B,$A73,作業日報!$E:$E,"○",作業日報!$A:$A,参加者名簿!AD$1)+SUMIFS(作業日報!$G:$G,作業日報!$F:$F,$A73,作業日報!$I:$I,"○",作業日報!$A:$A,参加者名簿!AD$1)</f>
        <v>0</v>
      </c>
      <c r="AE73" s="160">
        <f>SUMIFS(作業日報!$C:$C,作業日報!$B:$B,$A73,作業日報!$E:$E,"○",作業日報!$A:$A,参加者名簿!AE$1)+SUMIFS(作業日報!$G:$G,作業日報!$F:$F,$A73,作業日報!$I:$I,"○",作業日報!$A:$A,参加者名簿!AE$1)</f>
        <v>0</v>
      </c>
      <c r="AF73" s="160">
        <f>SUMIFS(作業日報!$C:$C,作業日報!$B:$B,$A73,作業日報!$E:$E,"○",作業日報!$A:$A,参加者名簿!AF$1)+SUMIFS(作業日報!$G:$G,作業日報!$F:$F,$A73,作業日報!$I:$I,"○",作業日報!$A:$A,参加者名簿!AF$1)</f>
        <v>0</v>
      </c>
      <c r="AG73" s="160">
        <f>SUMIFS(作業日報!$C:$C,作業日報!$B:$B,$A73,作業日報!$E:$E,"○",作業日報!$A:$A,参加者名簿!AG$1)+SUMIFS(作業日報!$G:$G,作業日報!$F:$F,$A73,作業日報!$I:$I,"○",作業日報!$A:$A,参加者名簿!AG$1)</f>
        <v>0</v>
      </c>
      <c r="AH73" s="160">
        <f>SUMIFS(作業日報!$C:$C,作業日報!$B:$B,$A73,作業日報!$E:$E,"○",作業日報!$A:$A,参加者名簿!AH$1)+SUMIFS(作業日報!$G:$G,作業日報!$F:$F,$A73,作業日報!$I:$I,"○",作業日報!$A:$A,参加者名簿!AH$1)</f>
        <v>0</v>
      </c>
      <c r="AI73" s="160">
        <f>SUMIFS(作業日報!$C:$C,作業日報!$B:$B,$A73,作業日報!$E:$E,"○",作業日報!$A:$A,参加者名簿!AI$1)+SUMIFS(作業日報!$G:$G,作業日報!$F:$F,$A73,作業日報!$I:$I,"○",作業日報!$A:$A,参加者名簿!AI$1)</f>
        <v>0</v>
      </c>
      <c r="AJ73" s="160">
        <f>SUMIFS(作業日報!$C:$C,作業日報!$B:$B,$A73,作業日報!$E:$E,"○",作業日報!$A:$A,参加者名簿!AJ$1)+SUMIFS(作業日報!$G:$G,作業日報!$F:$F,$A73,作業日報!$I:$I,"○",作業日報!$A:$A,参加者名簿!AJ$1)</f>
        <v>0</v>
      </c>
      <c r="AK73" s="160">
        <f>SUMIFS(作業日報!$C:$C,作業日報!$B:$B,$A73,作業日報!$E:$E,"○",作業日報!$A:$A,参加者名簿!AK$1)+SUMIFS(作業日報!$G:$G,作業日報!$F:$F,$A73,作業日報!$I:$I,"○",作業日報!$A:$A,参加者名簿!AK$1)</f>
        <v>0</v>
      </c>
      <c r="AL73" s="160">
        <f>SUMIFS(作業日報!$C:$C,作業日報!$B:$B,$A73,作業日報!$E:$E,"○",作業日報!$A:$A,参加者名簿!AL$1)+SUMIFS(作業日報!$G:$G,作業日報!$F:$F,$A73,作業日報!$I:$I,"○",作業日報!$A:$A,参加者名簿!AL$1)</f>
        <v>0</v>
      </c>
      <c r="AM73" s="160">
        <f>SUMIFS(作業日報!$C:$C,作業日報!$B:$B,$A73,作業日報!$E:$E,"○",作業日報!$A:$A,参加者名簿!AM$1)+SUMIFS(作業日報!$G:$G,作業日報!$F:$F,$A73,作業日報!$I:$I,"○",作業日報!$A:$A,参加者名簿!AM$1)</f>
        <v>0</v>
      </c>
      <c r="AN73" s="160">
        <f>SUMIFS(作業日報!$C:$C,作業日報!$B:$B,$A73,作業日報!$E:$E,"○",作業日報!$A:$A,参加者名簿!AN$1)+SUMIFS(作業日報!$G:$G,作業日報!$F:$F,$A73,作業日報!$I:$I,"○",作業日報!$A:$A,参加者名簿!AN$1)</f>
        <v>0</v>
      </c>
      <c r="AO73" s="160">
        <f>SUMIFS(作業日報!$C:$C,作業日報!$B:$B,$A73,作業日報!$E:$E,"○",作業日報!$A:$A,参加者名簿!AO$1)+SUMIFS(作業日報!$G:$G,作業日報!$F:$F,$A73,作業日報!$I:$I,"○",作業日報!$A:$A,参加者名簿!AO$1)</f>
        <v>0</v>
      </c>
      <c r="AP73" s="160">
        <f>SUMIFS(作業日報!$C:$C,作業日報!$B:$B,$A73,作業日報!$E:$E,"○",作業日報!$A:$A,参加者名簿!AP$1)+SUMIFS(作業日報!$G:$G,作業日報!$F:$F,$A73,作業日報!$I:$I,"○",作業日報!$A:$A,参加者名簿!AP$1)</f>
        <v>0</v>
      </c>
      <c r="AQ73" s="160">
        <f>SUMIFS(作業日報!$C:$C,作業日報!$B:$B,$A73,作業日報!$E:$E,"○",作業日報!$A:$A,参加者名簿!AQ$1)+SUMIFS(作業日報!$G:$G,作業日報!$F:$F,$A73,作業日報!$I:$I,"○",作業日報!$A:$A,参加者名簿!AQ$1)</f>
        <v>0</v>
      </c>
      <c r="AR73" s="160">
        <f>SUMIFS(作業日報!$C:$C,作業日報!$B:$B,$A73,作業日報!$E:$E,"○",作業日報!$A:$A,参加者名簿!AR$1)+SUMIFS(作業日報!$G:$G,作業日報!$F:$F,$A73,作業日報!$I:$I,"○",作業日報!$A:$A,参加者名簿!AR$1)</f>
        <v>0</v>
      </c>
      <c r="AS73" s="160">
        <f>SUMIFS(作業日報!$C:$C,作業日報!$B:$B,$A73,作業日報!$E:$E,"○",作業日報!$A:$A,参加者名簿!AS$1)+SUMIFS(作業日報!$G:$G,作業日報!$F:$F,$A73,作業日報!$I:$I,"○",作業日報!$A:$A,参加者名簿!AS$1)</f>
        <v>0</v>
      </c>
      <c r="AT73" s="160">
        <f>SUMIFS(作業日報!$C:$C,作業日報!$B:$B,$A73,作業日報!$E:$E,"○",作業日報!$A:$A,参加者名簿!AT$1)+SUMIFS(作業日報!$G:$G,作業日報!$F:$F,$A73,作業日報!$I:$I,"○",作業日報!$A:$A,参加者名簿!AT$1)</f>
        <v>0</v>
      </c>
      <c r="AU73" s="160">
        <f>SUMIFS(作業日報!$C:$C,作業日報!$B:$B,$A73,作業日報!$E:$E,"○",作業日報!$A:$A,参加者名簿!AU$1)+SUMIFS(作業日報!$G:$G,作業日報!$F:$F,$A73,作業日報!$I:$I,"○",作業日報!$A:$A,参加者名簿!AU$1)</f>
        <v>0</v>
      </c>
      <c r="AV73" s="160">
        <f>SUMIFS(作業日報!$C:$C,作業日報!$B:$B,$A73,作業日報!$E:$E,"○",作業日報!$A:$A,参加者名簿!AV$1)+SUMIFS(作業日報!$G:$G,作業日報!$F:$F,$A73,作業日報!$I:$I,"○",作業日報!$A:$A,参加者名簿!AV$1)</f>
        <v>0</v>
      </c>
      <c r="AW73" s="160">
        <f>SUMIFS(作業日報!$C:$C,作業日報!$B:$B,$A73,作業日報!$E:$E,"○",作業日報!$A:$A,参加者名簿!AW$1)+SUMIFS(作業日報!$G:$G,作業日報!$F:$F,$A73,作業日報!$I:$I,"○",作業日報!$A:$A,参加者名簿!AW$1)</f>
        <v>0</v>
      </c>
      <c r="AX73" s="160">
        <f>SUMIFS(作業日報!$C:$C,作業日報!$B:$B,$A73,作業日報!$E:$E,"○",作業日報!$A:$A,参加者名簿!AX$1)+SUMIFS(作業日報!$G:$G,作業日報!$F:$F,$A73,作業日報!$I:$I,"○",作業日報!$A:$A,参加者名簿!AX$1)</f>
        <v>0</v>
      </c>
      <c r="AY73" s="160">
        <f>SUMIFS(作業日報!$C:$C,作業日報!$B:$B,$A73,作業日報!$E:$E,"○",作業日報!$A:$A,参加者名簿!AY$1)+SUMIFS(作業日報!$G:$G,作業日報!$F:$F,$A73,作業日報!$I:$I,"○",作業日報!$A:$A,参加者名簿!AY$1)</f>
        <v>0</v>
      </c>
      <c r="AZ73" s="160">
        <f>SUMIFS(作業日報!$C:$C,作業日報!$B:$B,$A73,作業日報!$E:$E,"○",作業日報!$A:$A,参加者名簿!AZ$1)+SUMIFS(作業日報!$G:$G,作業日報!$F:$F,$A73,作業日報!$I:$I,"○",作業日報!$A:$A,参加者名簿!AZ$1)</f>
        <v>0</v>
      </c>
      <c r="BA73" s="160">
        <f>SUMIFS(作業日報!$C:$C,作業日報!$B:$B,$A73,作業日報!$E:$E,"○",作業日報!$A:$A,参加者名簿!BA$1)+SUMIFS(作業日報!$G:$G,作業日報!$F:$F,$A73,作業日報!$I:$I,"○",作業日報!$A:$A,参加者名簿!BA$1)</f>
        <v>0</v>
      </c>
      <c r="BB73" s="160">
        <f>SUMIFS(作業日報!$C:$C,作業日報!$B:$B,$A73,作業日報!$E:$E,"○",作業日報!$A:$A,参加者名簿!BB$1)+SUMIFS(作業日報!$G:$G,作業日報!$F:$F,$A73,作業日報!$I:$I,"○",作業日報!$A:$A,参加者名簿!BB$1)</f>
        <v>0</v>
      </c>
      <c r="BC73" s="160">
        <f>SUMIFS(作業日報!$C:$C,作業日報!$B:$B,$A73,作業日報!$E:$E,"○",作業日報!$A:$A,参加者名簿!BC$1)+SUMIFS(作業日報!$G:$G,作業日報!$F:$F,$A73,作業日報!$I:$I,"○",作業日報!$A:$A,参加者名簿!BC$1)</f>
        <v>0</v>
      </c>
      <c r="BD73" s="160">
        <f>SUMIFS(作業日報!$C:$C,作業日報!$B:$B,$A73,作業日報!$E:$E,"○",作業日報!$A:$A,参加者名簿!BD$1)+SUMIFS(作業日報!$G:$G,作業日報!$F:$F,$A73,作業日報!$I:$I,"○",作業日報!$A:$A,参加者名簿!BD$1)</f>
        <v>0</v>
      </c>
      <c r="BE73" s="160">
        <f>SUMIFS(作業日報!$C:$C,作業日報!$B:$B,$A73,作業日報!$E:$E,"○",作業日報!$A:$A,参加者名簿!BE$1)+SUMIFS(作業日報!$G:$G,作業日報!$F:$F,$A73,作業日報!$I:$I,"○",作業日報!$A:$A,参加者名簿!BE$1)</f>
        <v>0</v>
      </c>
      <c r="BF73" s="160">
        <f>SUMIFS(作業日報!$C:$C,作業日報!$B:$B,$A73,作業日報!$E:$E,"○",作業日報!$A:$A,参加者名簿!BF$1)+SUMIFS(作業日報!$G:$G,作業日報!$F:$F,$A73,作業日報!$I:$I,"○",作業日報!$A:$A,参加者名簿!BF$1)</f>
        <v>0</v>
      </c>
      <c r="BG73" s="160">
        <f>SUMIFS(作業日報!$C:$C,作業日報!$B:$B,$A73,作業日報!$E:$E,"○",作業日報!$A:$A,参加者名簿!BG$1)+SUMIFS(作業日報!$G:$G,作業日報!$F:$F,$A73,作業日報!$I:$I,"○",作業日報!$A:$A,参加者名簿!BG$1)</f>
        <v>0</v>
      </c>
      <c r="BH73" s="160">
        <f>SUMIFS(作業日報!$C:$C,作業日報!$B:$B,$A73,作業日報!$E:$E,"○",作業日報!$A:$A,参加者名簿!BH$1)+SUMIFS(作業日報!$G:$G,作業日報!$F:$F,$A73,作業日報!$I:$I,"○",作業日報!$A:$A,参加者名簿!BH$1)</f>
        <v>0</v>
      </c>
      <c r="BI73" s="160">
        <f>SUMIFS(作業日報!$C:$C,作業日報!$B:$B,$A73,作業日報!$E:$E,"○",作業日報!$A:$A,参加者名簿!BI$1)+SUMIFS(作業日報!$G:$G,作業日報!$F:$F,$A73,作業日報!$I:$I,"○",作業日報!$A:$A,参加者名簿!BI$1)</f>
        <v>0</v>
      </c>
      <c r="BJ73" s="160">
        <f>SUMIFS(作業日報!$C:$C,作業日報!$B:$B,$A73,作業日報!$E:$E,"○",作業日報!$A:$A,参加者名簿!BJ$1)+SUMIFS(作業日報!$G:$G,作業日報!$F:$F,$A73,作業日報!$I:$I,"○",作業日報!$A:$A,参加者名簿!BJ$1)</f>
        <v>0</v>
      </c>
      <c r="BK73" s="160">
        <f>SUMIFS(作業日報!$C:$C,作業日報!$B:$B,$A73,作業日報!$E:$E,"○",作業日報!$A:$A,参加者名簿!BK$1)+SUMIFS(作業日報!$G:$G,作業日報!$F:$F,$A73,作業日報!$I:$I,"○",作業日報!$A:$A,参加者名簿!BK$1)</f>
        <v>0</v>
      </c>
      <c r="BL73" s="160">
        <f>SUMIFS(作業日報!$C:$C,作業日報!$B:$B,$A73,作業日報!$E:$E,"○",作業日報!$A:$A,参加者名簿!BL$1)+SUMIFS(作業日報!$G:$G,作業日報!$F:$F,$A73,作業日報!$I:$I,"○",作業日報!$A:$A,参加者名簿!BL$1)</f>
        <v>0</v>
      </c>
    </row>
    <row r="74" spans="1:64">
      <c r="A74" s="176"/>
      <c r="B74" s="177"/>
      <c r="C74" s="178"/>
      <c r="D74" s="120">
        <f t="shared" si="1"/>
        <v>0</v>
      </c>
      <c r="E74" s="159">
        <f>SUMIFS(作業日報!$C:$C,作業日報!$B:$B,$A74,作業日報!$E:$E,"○",作業日報!$A:$A,参加者名簿!E$1)+SUMIFS(作業日報!$G:$G,作業日報!$F:$F,$A74,作業日報!$I:$I,"○",作業日報!$A:$A,参加者名簿!E$1)</f>
        <v>0</v>
      </c>
      <c r="F74" s="160">
        <f>SUMIFS(作業日報!$C:$C,作業日報!$B:$B,$A74,作業日報!$E:$E,"○",作業日報!$A:$A,参加者名簿!F$1)+SUMIFS(作業日報!$G:$G,作業日報!$F:$F,$A74,作業日報!$I:$I,"○",作業日報!$A:$A,参加者名簿!F$1)</f>
        <v>0</v>
      </c>
      <c r="G74" s="160">
        <f>SUMIFS(作業日報!$C:$C,作業日報!$B:$B,$A74,作業日報!$E:$E,"○",作業日報!$A:$A,参加者名簿!G$1)+SUMIFS(作業日報!$G:$G,作業日報!$F:$F,$A74,作業日報!$I:$I,"○",作業日報!$A:$A,参加者名簿!G$1)</f>
        <v>0</v>
      </c>
      <c r="H74" s="160">
        <f>SUMIFS(作業日報!$C:$C,作業日報!$B:$B,$A74,作業日報!$E:$E,"○",作業日報!$A:$A,参加者名簿!H$1)+SUMIFS(作業日報!$G:$G,作業日報!$F:$F,$A74,作業日報!$I:$I,"○",作業日報!$A:$A,参加者名簿!H$1)</f>
        <v>0</v>
      </c>
      <c r="I74" s="160">
        <f>SUMIFS(作業日報!$C:$C,作業日報!$B:$B,$A74,作業日報!$E:$E,"○",作業日報!$A:$A,参加者名簿!I$1)+SUMIFS(作業日報!$G:$G,作業日報!$F:$F,$A74,作業日報!$I:$I,"○",作業日報!$A:$A,参加者名簿!I$1)</f>
        <v>0</v>
      </c>
      <c r="J74" s="160">
        <f>SUMIFS(作業日報!$C:$C,作業日報!$B:$B,$A74,作業日報!$E:$E,"○",作業日報!$A:$A,参加者名簿!J$1)+SUMIFS(作業日報!$G:$G,作業日報!$F:$F,$A74,作業日報!$I:$I,"○",作業日報!$A:$A,参加者名簿!J$1)</f>
        <v>0</v>
      </c>
      <c r="K74" s="160">
        <f>SUMIFS(作業日報!$C:$C,作業日報!$B:$B,$A74,作業日報!$E:$E,"○",作業日報!$A:$A,参加者名簿!K$1)+SUMIFS(作業日報!$G:$G,作業日報!$F:$F,$A74,作業日報!$I:$I,"○",作業日報!$A:$A,参加者名簿!K$1)</f>
        <v>0</v>
      </c>
      <c r="L74" s="160">
        <f>SUMIFS(作業日報!$C:$C,作業日報!$B:$B,$A74,作業日報!$E:$E,"○",作業日報!$A:$A,参加者名簿!L$1)+SUMIFS(作業日報!$G:$G,作業日報!$F:$F,$A74,作業日報!$I:$I,"○",作業日報!$A:$A,参加者名簿!L$1)</f>
        <v>0</v>
      </c>
      <c r="M74" s="160">
        <f>SUMIFS(作業日報!$C:$C,作業日報!$B:$B,$A74,作業日報!$E:$E,"○",作業日報!$A:$A,参加者名簿!M$1)+SUMIFS(作業日報!$G:$G,作業日報!$F:$F,$A74,作業日報!$I:$I,"○",作業日報!$A:$A,参加者名簿!M$1)</f>
        <v>0</v>
      </c>
      <c r="N74" s="160">
        <f>SUMIFS(作業日報!$C:$C,作業日報!$B:$B,$A74,作業日報!$E:$E,"○",作業日報!$A:$A,参加者名簿!N$1)+SUMIFS(作業日報!$G:$G,作業日報!$F:$F,$A74,作業日報!$I:$I,"○",作業日報!$A:$A,参加者名簿!N$1)</f>
        <v>0</v>
      </c>
      <c r="O74" s="160">
        <f>SUMIFS(作業日報!$C:$C,作業日報!$B:$B,$A74,作業日報!$E:$E,"○",作業日報!$A:$A,参加者名簿!O$1)+SUMIFS(作業日報!$G:$G,作業日報!$F:$F,$A74,作業日報!$I:$I,"○",作業日報!$A:$A,参加者名簿!O$1)</f>
        <v>0</v>
      </c>
      <c r="P74" s="160">
        <f>SUMIFS(作業日報!$C:$C,作業日報!$B:$B,$A74,作業日報!$E:$E,"○",作業日報!$A:$A,参加者名簿!P$1)+SUMIFS(作業日報!$G:$G,作業日報!$F:$F,$A74,作業日報!$I:$I,"○",作業日報!$A:$A,参加者名簿!P$1)</f>
        <v>0</v>
      </c>
      <c r="Q74" s="160">
        <f>SUMIFS(作業日報!$C:$C,作業日報!$B:$B,$A74,作業日報!$E:$E,"○",作業日報!$A:$A,参加者名簿!Q$1)+SUMIFS(作業日報!$G:$G,作業日報!$F:$F,$A74,作業日報!$I:$I,"○",作業日報!$A:$A,参加者名簿!Q$1)</f>
        <v>0</v>
      </c>
      <c r="R74" s="160">
        <f>SUMIFS(作業日報!$C:$C,作業日報!$B:$B,$A74,作業日報!$E:$E,"○",作業日報!$A:$A,参加者名簿!R$1)+SUMIFS(作業日報!$G:$G,作業日報!$F:$F,$A74,作業日報!$I:$I,"○",作業日報!$A:$A,参加者名簿!R$1)</f>
        <v>0</v>
      </c>
      <c r="S74" s="160">
        <f>SUMIFS(作業日報!$C:$C,作業日報!$B:$B,$A74,作業日報!$E:$E,"○",作業日報!$A:$A,参加者名簿!S$1)+SUMIFS(作業日報!$G:$G,作業日報!$F:$F,$A74,作業日報!$I:$I,"○",作業日報!$A:$A,参加者名簿!S$1)</f>
        <v>0</v>
      </c>
      <c r="T74" s="160">
        <f>SUMIFS(作業日報!$C:$C,作業日報!$B:$B,$A74,作業日報!$E:$E,"○",作業日報!$A:$A,参加者名簿!T$1)+SUMIFS(作業日報!$G:$G,作業日報!$F:$F,$A74,作業日報!$I:$I,"○",作業日報!$A:$A,参加者名簿!T$1)</f>
        <v>0</v>
      </c>
      <c r="U74" s="160">
        <f>SUMIFS(作業日報!$C:$C,作業日報!$B:$B,$A74,作業日報!$E:$E,"○",作業日報!$A:$A,参加者名簿!U$1)+SUMIFS(作業日報!$G:$G,作業日報!$F:$F,$A74,作業日報!$I:$I,"○",作業日報!$A:$A,参加者名簿!U$1)</f>
        <v>0</v>
      </c>
      <c r="V74" s="160">
        <f>SUMIFS(作業日報!$C:$C,作業日報!$B:$B,$A74,作業日報!$E:$E,"○",作業日報!$A:$A,参加者名簿!V$1)+SUMIFS(作業日報!$G:$G,作業日報!$F:$F,$A74,作業日報!$I:$I,"○",作業日報!$A:$A,参加者名簿!V$1)</f>
        <v>0</v>
      </c>
      <c r="W74" s="160">
        <f>SUMIFS(作業日報!$C:$C,作業日報!$B:$B,$A74,作業日報!$E:$E,"○",作業日報!$A:$A,参加者名簿!W$1)+SUMIFS(作業日報!$G:$G,作業日報!$F:$F,$A74,作業日報!$I:$I,"○",作業日報!$A:$A,参加者名簿!W$1)</f>
        <v>0</v>
      </c>
      <c r="X74" s="160">
        <f>SUMIFS(作業日報!$C:$C,作業日報!$B:$B,$A74,作業日報!$E:$E,"○",作業日報!$A:$A,参加者名簿!X$1)+SUMIFS(作業日報!$G:$G,作業日報!$F:$F,$A74,作業日報!$I:$I,"○",作業日報!$A:$A,参加者名簿!X$1)</f>
        <v>0</v>
      </c>
      <c r="Y74" s="160">
        <f>SUMIFS(作業日報!$C:$C,作業日報!$B:$B,$A74,作業日報!$E:$E,"○",作業日報!$A:$A,参加者名簿!Y$1)+SUMIFS(作業日報!$G:$G,作業日報!$F:$F,$A74,作業日報!$I:$I,"○",作業日報!$A:$A,参加者名簿!Y$1)</f>
        <v>0</v>
      </c>
      <c r="Z74" s="160">
        <f>SUMIFS(作業日報!$C:$C,作業日報!$B:$B,$A74,作業日報!$E:$E,"○",作業日報!$A:$A,参加者名簿!Z$1)+SUMIFS(作業日報!$G:$G,作業日報!$F:$F,$A74,作業日報!$I:$I,"○",作業日報!$A:$A,参加者名簿!Z$1)</f>
        <v>0</v>
      </c>
      <c r="AA74" s="160">
        <f>SUMIFS(作業日報!$C:$C,作業日報!$B:$B,$A74,作業日報!$E:$E,"○",作業日報!$A:$A,参加者名簿!AA$1)+SUMIFS(作業日報!$G:$G,作業日報!$F:$F,$A74,作業日報!$I:$I,"○",作業日報!$A:$A,参加者名簿!AA$1)</f>
        <v>0</v>
      </c>
      <c r="AB74" s="160">
        <f>SUMIFS(作業日報!$C:$C,作業日報!$B:$B,$A74,作業日報!$E:$E,"○",作業日報!$A:$A,参加者名簿!AB$1)+SUMIFS(作業日報!$G:$G,作業日報!$F:$F,$A74,作業日報!$I:$I,"○",作業日報!$A:$A,参加者名簿!AB$1)</f>
        <v>0</v>
      </c>
      <c r="AC74" s="160">
        <f>SUMIFS(作業日報!$C:$C,作業日報!$B:$B,$A74,作業日報!$E:$E,"○",作業日報!$A:$A,参加者名簿!AC$1)+SUMIFS(作業日報!$G:$G,作業日報!$F:$F,$A74,作業日報!$I:$I,"○",作業日報!$A:$A,参加者名簿!AC$1)</f>
        <v>0</v>
      </c>
      <c r="AD74" s="160">
        <f>SUMIFS(作業日報!$C:$C,作業日報!$B:$B,$A74,作業日報!$E:$E,"○",作業日報!$A:$A,参加者名簿!AD$1)+SUMIFS(作業日報!$G:$G,作業日報!$F:$F,$A74,作業日報!$I:$I,"○",作業日報!$A:$A,参加者名簿!AD$1)</f>
        <v>0</v>
      </c>
      <c r="AE74" s="160">
        <f>SUMIFS(作業日報!$C:$C,作業日報!$B:$B,$A74,作業日報!$E:$E,"○",作業日報!$A:$A,参加者名簿!AE$1)+SUMIFS(作業日報!$G:$G,作業日報!$F:$F,$A74,作業日報!$I:$I,"○",作業日報!$A:$A,参加者名簿!AE$1)</f>
        <v>0</v>
      </c>
      <c r="AF74" s="160">
        <f>SUMIFS(作業日報!$C:$C,作業日報!$B:$B,$A74,作業日報!$E:$E,"○",作業日報!$A:$A,参加者名簿!AF$1)+SUMIFS(作業日報!$G:$G,作業日報!$F:$F,$A74,作業日報!$I:$I,"○",作業日報!$A:$A,参加者名簿!AF$1)</f>
        <v>0</v>
      </c>
      <c r="AG74" s="160">
        <f>SUMIFS(作業日報!$C:$C,作業日報!$B:$B,$A74,作業日報!$E:$E,"○",作業日報!$A:$A,参加者名簿!AG$1)+SUMIFS(作業日報!$G:$G,作業日報!$F:$F,$A74,作業日報!$I:$I,"○",作業日報!$A:$A,参加者名簿!AG$1)</f>
        <v>0</v>
      </c>
      <c r="AH74" s="160">
        <f>SUMIFS(作業日報!$C:$C,作業日報!$B:$B,$A74,作業日報!$E:$E,"○",作業日報!$A:$A,参加者名簿!AH$1)+SUMIFS(作業日報!$G:$G,作業日報!$F:$F,$A74,作業日報!$I:$I,"○",作業日報!$A:$A,参加者名簿!AH$1)</f>
        <v>0</v>
      </c>
      <c r="AI74" s="160">
        <f>SUMIFS(作業日報!$C:$C,作業日報!$B:$B,$A74,作業日報!$E:$E,"○",作業日報!$A:$A,参加者名簿!AI$1)+SUMIFS(作業日報!$G:$G,作業日報!$F:$F,$A74,作業日報!$I:$I,"○",作業日報!$A:$A,参加者名簿!AI$1)</f>
        <v>0</v>
      </c>
      <c r="AJ74" s="160">
        <f>SUMIFS(作業日報!$C:$C,作業日報!$B:$B,$A74,作業日報!$E:$E,"○",作業日報!$A:$A,参加者名簿!AJ$1)+SUMIFS(作業日報!$G:$G,作業日報!$F:$F,$A74,作業日報!$I:$I,"○",作業日報!$A:$A,参加者名簿!AJ$1)</f>
        <v>0</v>
      </c>
      <c r="AK74" s="160">
        <f>SUMIFS(作業日報!$C:$C,作業日報!$B:$B,$A74,作業日報!$E:$E,"○",作業日報!$A:$A,参加者名簿!AK$1)+SUMIFS(作業日報!$G:$G,作業日報!$F:$F,$A74,作業日報!$I:$I,"○",作業日報!$A:$A,参加者名簿!AK$1)</f>
        <v>0</v>
      </c>
      <c r="AL74" s="160">
        <f>SUMIFS(作業日報!$C:$C,作業日報!$B:$B,$A74,作業日報!$E:$E,"○",作業日報!$A:$A,参加者名簿!AL$1)+SUMIFS(作業日報!$G:$G,作業日報!$F:$F,$A74,作業日報!$I:$I,"○",作業日報!$A:$A,参加者名簿!AL$1)</f>
        <v>0</v>
      </c>
      <c r="AM74" s="160">
        <f>SUMIFS(作業日報!$C:$C,作業日報!$B:$B,$A74,作業日報!$E:$E,"○",作業日報!$A:$A,参加者名簿!AM$1)+SUMIFS(作業日報!$G:$G,作業日報!$F:$F,$A74,作業日報!$I:$I,"○",作業日報!$A:$A,参加者名簿!AM$1)</f>
        <v>0</v>
      </c>
      <c r="AN74" s="160">
        <f>SUMIFS(作業日報!$C:$C,作業日報!$B:$B,$A74,作業日報!$E:$E,"○",作業日報!$A:$A,参加者名簿!AN$1)+SUMIFS(作業日報!$G:$G,作業日報!$F:$F,$A74,作業日報!$I:$I,"○",作業日報!$A:$A,参加者名簿!AN$1)</f>
        <v>0</v>
      </c>
      <c r="AO74" s="160">
        <f>SUMIFS(作業日報!$C:$C,作業日報!$B:$B,$A74,作業日報!$E:$E,"○",作業日報!$A:$A,参加者名簿!AO$1)+SUMIFS(作業日報!$G:$G,作業日報!$F:$F,$A74,作業日報!$I:$I,"○",作業日報!$A:$A,参加者名簿!AO$1)</f>
        <v>0</v>
      </c>
      <c r="AP74" s="160">
        <f>SUMIFS(作業日報!$C:$C,作業日報!$B:$B,$A74,作業日報!$E:$E,"○",作業日報!$A:$A,参加者名簿!AP$1)+SUMIFS(作業日報!$G:$G,作業日報!$F:$F,$A74,作業日報!$I:$I,"○",作業日報!$A:$A,参加者名簿!AP$1)</f>
        <v>0</v>
      </c>
      <c r="AQ74" s="160">
        <f>SUMIFS(作業日報!$C:$C,作業日報!$B:$B,$A74,作業日報!$E:$E,"○",作業日報!$A:$A,参加者名簿!AQ$1)+SUMIFS(作業日報!$G:$G,作業日報!$F:$F,$A74,作業日報!$I:$I,"○",作業日報!$A:$A,参加者名簿!AQ$1)</f>
        <v>0</v>
      </c>
      <c r="AR74" s="160">
        <f>SUMIFS(作業日報!$C:$C,作業日報!$B:$B,$A74,作業日報!$E:$E,"○",作業日報!$A:$A,参加者名簿!AR$1)+SUMIFS(作業日報!$G:$G,作業日報!$F:$F,$A74,作業日報!$I:$I,"○",作業日報!$A:$A,参加者名簿!AR$1)</f>
        <v>0</v>
      </c>
      <c r="AS74" s="160">
        <f>SUMIFS(作業日報!$C:$C,作業日報!$B:$B,$A74,作業日報!$E:$E,"○",作業日報!$A:$A,参加者名簿!AS$1)+SUMIFS(作業日報!$G:$G,作業日報!$F:$F,$A74,作業日報!$I:$I,"○",作業日報!$A:$A,参加者名簿!AS$1)</f>
        <v>0</v>
      </c>
      <c r="AT74" s="160">
        <f>SUMIFS(作業日報!$C:$C,作業日報!$B:$B,$A74,作業日報!$E:$E,"○",作業日報!$A:$A,参加者名簿!AT$1)+SUMIFS(作業日報!$G:$G,作業日報!$F:$F,$A74,作業日報!$I:$I,"○",作業日報!$A:$A,参加者名簿!AT$1)</f>
        <v>0</v>
      </c>
      <c r="AU74" s="160">
        <f>SUMIFS(作業日報!$C:$C,作業日報!$B:$B,$A74,作業日報!$E:$E,"○",作業日報!$A:$A,参加者名簿!AU$1)+SUMIFS(作業日報!$G:$G,作業日報!$F:$F,$A74,作業日報!$I:$I,"○",作業日報!$A:$A,参加者名簿!AU$1)</f>
        <v>0</v>
      </c>
      <c r="AV74" s="160">
        <f>SUMIFS(作業日報!$C:$C,作業日報!$B:$B,$A74,作業日報!$E:$E,"○",作業日報!$A:$A,参加者名簿!AV$1)+SUMIFS(作業日報!$G:$G,作業日報!$F:$F,$A74,作業日報!$I:$I,"○",作業日報!$A:$A,参加者名簿!AV$1)</f>
        <v>0</v>
      </c>
      <c r="AW74" s="160">
        <f>SUMIFS(作業日報!$C:$C,作業日報!$B:$B,$A74,作業日報!$E:$E,"○",作業日報!$A:$A,参加者名簿!AW$1)+SUMIFS(作業日報!$G:$G,作業日報!$F:$F,$A74,作業日報!$I:$I,"○",作業日報!$A:$A,参加者名簿!AW$1)</f>
        <v>0</v>
      </c>
      <c r="AX74" s="160">
        <f>SUMIFS(作業日報!$C:$C,作業日報!$B:$B,$A74,作業日報!$E:$E,"○",作業日報!$A:$A,参加者名簿!AX$1)+SUMIFS(作業日報!$G:$G,作業日報!$F:$F,$A74,作業日報!$I:$I,"○",作業日報!$A:$A,参加者名簿!AX$1)</f>
        <v>0</v>
      </c>
      <c r="AY74" s="160">
        <f>SUMIFS(作業日報!$C:$C,作業日報!$B:$B,$A74,作業日報!$E:$E,"○",作業日報!$A:$A,参加者名簿!AY$1)+SUMIFS(作業日報!$G:$G,作業日報!$F:$F,$A74,作業日報!$I:$I,"○",作業日報!$A:$A,参加者名簿!AY$1)</f>
        <v>0</v>
      </c>
      <c r="AZ74" s="160">
        <f>SUMIFS(作業日報!$C:$C,作業日報!$B:$B,$A74,作業日報!$E:$E,"○",作業日報!$A:$A,参加者名簿!AZ$1)+SUMIFS(作業日報!$G:$G,作業日報!$F:$F,$A74,作業日報!$I:$I,"○",作業日報!$A:$A,参加者名簿!AZ$1)</f>
        <v>0</v>
      </c>
      <c r="BA74" s="160">
        <f>SUMIFS(作業日報!$C:$C,作業日報!$B:$B,$A74,作業日報!$E:$E,"○",作業日報!$A:$A,参加者名簿!BA$1)+SUMIFS(作業日報!$G:$G,作業日報!$F:$F,$A74,作業日報!$I:$I,"○",作業日報!$A:$A,参加者名簿!BA$1)</f>
        <v>0</v>
      </c>
      <c r="BB74" s="160">
        <f>SUMIFS(作業日報!$C:$C,作業日報!$B:$B,$A74,作業日報!$E:$E,"○",作業日報!$A:$A,参加者名簿!BB$1)+SUMIFS(作業日報!$G:$G,作業日報!$F:$F,$A74,作業日報!$I:$I,"○",作業日報!$A:$A,参加者名簿!BB$1)</f>
        <v>0</v>
      </c>
      <c r="BC74" s="160">
        <f>SUMIFS(作業日報!$C:$C,作業日報!$B:$B,$A74,作業日報!$E:$E,"○",作業日報!$A:$A,参加者名簿!BC$1)+SUMIFS(作業日報!$G:$G,作業日報!$F:$F,$A74,作業日報!$I:$I,"○",作業日報!$A:$A,参加者名簿!BC$1)</f>
        <v>0</v>
      </c>
      <c r="BD74" s="160">
        <f>SUMIFS(作業日報!$C:$C,作業日報!$B:$B,$A74,作業日報!$E:$E,"○",作業日報!$A:$A,参加者名簿!BD$1)+SUMIFS(作業日報!$G:$G,作業日報!$F:$F,$A74,作業日報!$I:$I,"○",作業日報!$A:$A,参加者名簿!BD$1)</f>
        <v>0</v>
      </c>
      <c r="BE74" s="160">
        <f>SUMIFS(作業日報!$C:$C,作業日報!$B:$B,$A74,作業日報!$E:$E,"○",作業日報!$A:$A,参加者名簿!BE$1)+SUMIFS(作業日報!$G:$G,作業日報!$F:$F,$A74,作業日報!$I:$I,"○",作業日報!$A:$A,参加者名簿!BE$1)</f>
        <v>0</v>
      </c>
      <c r="BF74" s="160">
        <f>SUMIFS(作業日報!$C:$C,作業日報!$B:$B,$A74,作業日報!$E:$E,"○",作業日報!$A:$A,参加者名簿!BF$1)+SUMIFS(作業日報!$G:$G,作業日報!$F:$F,$A74,作業日報!$I:$I,"○",作業日報!$A:$A,参加者名簿!BF$1)</f>
        <v>0</v>
      </c>
      <c r="BG74" s="160">
        <f>SUMIFS(作業日報!$C:$C,作業日報!$B:$B,$A74,作業日報!$E:$E,"○",作業日報!$A:$A,参加者名簿!BG$1)+SUMIFS(作業日報!$G:$G,作業日報!$F:$F,$A74,作業日報!$I:$I,"○",作業日報!$A:$A,参加者名簿!BG$1)</f>
        <v>0</v>
      </c>
      <c r="BH74" s="160">
        <f>SUMIFS(作業日報!$C:$C,作業日報!$B:$B,$A74,作業日報!$E:$E,"○",作業日報!$A:$A,参加者名簿!BH$1)+SUMIFS(作業日報!$G:$G,作業日報!$F:$F,$A74,作業日報!$I:$I,"○",作業日報!$A:$A,参加者名簿!BH$1)</f>
        <v>0</v>
      </c>
      <c r="BI74" s="160">
        <f>SUMIFS(作業日報!$C:$C,作業日報!$B:$B,$A74,作業日報!$E:$E,"○",作業日報!$A:$A,参加者名簿!BI$1)+SUMIFS(作業日報!$G:$G,作業日報!$F:$F,$A74,作業日報!$I:$I,"○",作業日報!$A:$A,参加者名簿!BI$1)</f>
        <v>0</v>
      </c>
      <c r="BJ74" s="160">
        <f>SUMIFS(作業日報!$C:$C,作業日報!$B:$B,$A74,作業日報!$E:$E,"○",作業日報!$A:$A,参加者名簿!BJ$1)+SUMIFS(作業日報!$G:$G,作業日報!$F:$F,$A74,作業日報!$I:$I,"○",作業日報!$A:$A,参加者名簿!BJ$1)</f>
        <v>0</v>
      </c>
      <c r="BK74" s="160">
        <f>SUMIFS(作業日報!$C:$C,作業日報!$B:$B,$A74,作業日報!$E:$E,"○",作業日報!$A:$A,参加者名簿!BK$1)+SUMIFS(作業日報!$G:$G,作業日報!$F:$F,$A74,作業日報!$I:$I,"○",作業日報!$A:$A,参加者名簿!BK$1)</f>
        <v>0</v>
      </c>
      <c r="BL74" s="160">
        <f>SUMIFS(作業日報!$C:$C,作業日報!$B:$B,$A74,作業日報!$E:$E,"○",作業日報!$A:$A,参加者名簿!BL$1)+SUMIFS(作業日報!$G:$G,作業日報!$F:$F,$A74,作業日報!$I:$I,"○",作業日報!$A:$A,参加者名簿!BL$1)</f>
        <v>0</v>
      </c>
    </row>
    <row r="75" spans="1:64">
      <c r="A75" s="176"/>
      <c r="B75" s="177"/>
      <c r="C75" s="178"/>
      <c r="D75" s="120">
        <f t="shared" si="1"/>
        <v>0</v>
      </c>
      <c r="E75" s="159">
        <f>SUMIFS(作業日報!$C:$C,作業日報!$B:$B,$A75,作業日報!$E:$E,"○",作業日報!$A:$A,参加者名簿!E$1)+SUMIFS(作業日報!$G:$G,作業日報!$F:$F,$A75,作業日報!$I:$I,"○",作業日報!$A:$A,参加者名簿!E$1)</f>
        <v>0</v>
      </c>
      <c r="F75" s="160">
        <f>SUMIFS(作業日報!$C:$C,作業日報!$B:$B,$A75,作業日報!$E:$E,"○",作業日報!$A:$A,参加者名簿!F$1)+SUMIFS(作業日報!$G:$G,作業日報!$F:$F,$A75,作業日報!$I:$I,"○",作業日報!$A:$A,参加者名簿!F$1)</f>
        <v>0</v>
      </c>
      <c r="G75" s="160">
        <f>SUMIFS(作業日報!$C:$C,作業日報!$B:$B,$A75,作業日報!$E:$E,"○",作業日報!$A:$A,参加者名簿!G$1)+SUMIFS(作業日報!$G:$G,作業日報!$F:$F,$A75,作業日報!$I:$I,"○",作業日報!$A:$A,参加者名簿!G$1)</f>
        <v>0</v>
      </c>
      <c r="H75" s="160">
        <f>SUMIFS(作業日報!$C:$C,作業日報!$B:$B,$A75,作業日報!$E:$E,"○",作業日報!$A:$A,参加者名簿!H$1)+SUMIFS(作業日報!$G:$G,作業日報!$F:$F,$A75,作業日報!$I:$I,"○",作業日報!$A:$A,参加者名簿!H$1)</f>
        <v>0</v>
      </c>
      <c r="I75" s="160">
        <f>SUMIFS(作業日報!$C:$C,作業日報!$B:$B,$A75,作業日報!$E:$E,"○",作業日報!$A:$A,参加者名簿!I$1)+SUMIFS(作業日報!$G:$G,作業日報!$F:$F,$A75,作業日報!$I:$I,"○",作業日報!$A:$A,参加者名簿!I$1)</f>
        <v>0</v>
      </c>
      <c r="J75" s="160">
        <f>SUMIFS(作業日報!$C:$C,作業日報!$B:$B,$A75,作業日報!$E:$E,"○",作業日報!$A:$A,参加者名簿!J$1)+SUMIFS(作業日報!$G:$G,作業日報!$F:$F,$A75,作業日報!$I:$I,"○",作業日報!$A:$A,参加者名簿!J$1)</f>
        <v>0</v>
      </c>
      <c r="K75" s="160">
        <f>SUMIFS(作業日報!$C:$C,作業日報!$B:$B,$A75,作業日報!$E:$E,"○",作業日報!$A:$A,参加者名簿!K$1)+SUMIFS(作業日報!$G:$G,作業日報!$F:$F,$A75,作業日報!$I:$I,"○",作業日報!$A:$A,参加者名簿!K$1)</f>
        <v>0</v>
      </c>
      <c r="L75" s="160">
        <f>SUMIFS(作業日報!$C:$C,作業日報!$B:$B,$A75,作業日報!$E:$E,"○",作業日報!$A:$A,参加者名簿!L$1)+SUMIFS(作業日報!$G:$G,作業日報!$F:$F,$A75,作業日報!$I:$I,"○",作業日報!$A:$A,参加者名簿!L$1)</f>
        <v>0</v>
      </c>
      <c r="M75" s="160">
        <f>SUMIFS(作業日報!$C:$C,作業日報!$B:$B,$A75,作業日報!$E:$E,"○",作業日報!$A:$A,参加者名簿!M$1)+SUMIFS(作業日報!$G:$G,作業日報!$F:$F,$A75,作業日報!$I:$I,"○",作業日報!$A:$A,参加者名簿!M$1)</f>
        <v>0</v>
      </c>
      <c r="N75" s="160">
        <f>SUMIFS(作業日報!$C:$C,作業日報!$B:$B,$A75,作業日報!$E:$E,"○",作業日報!$A:$A,参加者名簿!N$1)+SUMIFS(作業日報!$G:$G,作業日報!$F:$F,$A75,作業日報!$I:$I,"○",作業日報!$A:$A,参加者名簿!N$1)</f>
        <v>0</v>
      </c>
      <c r="O75" s="160">
        <f>SUMIFS(作業日報!$C:$C,作業日報!$B:$B,$A75,作業日報!$E:$E,"○",作業日報!$A:$A,参加者名簿!O$1)+SUMIFS(作業日報!$G:$G,作業日報!$F:$F,$A75,作業日報!$I:$I,"○",作業日報!$A:$A,参加者名簿!O$1)</f>
        <v>0</v>
      </c>
      <c r="P75" s="160">
        <f>SUMIFS(作業日報!$C:$C,作業日報!$B:$B,$A75,作業日報!$E:$E,"○",作業日報!$A:$A,参加者名簿!P$1)+SUMIFS(作業日報!$G:$G,作業日報!$F:$F,$A75,作業日報!$I:$I,"○",作業日報!$A:$A,参加者名簿!P$1)</f>
        <v>0</v>
      </c>
      <c r="Q75" s="160">
        <f>SUMIFS(作業日報!$C:$C,作業日報!$B:$B,$A75,作業日報!$E:$E,"○",作業日報!$A:$A,参加者名簿!Q$1)+SUMIFS(作業日報!$G:$G,作業日報!$F:$F,$A75,作業日報!$I:$I,"○",作業日報!$A:$A,参加者名簿!Q$1)</f>
        <v>0</v>
      </c>
      <c r="R75" s="160">
        <f>SUMIFS(作業日報!$C:$C,作業日報!$B:$B,$A75,作業日報!$E:$E,"○",作業日報!$A:$A,参加者名簿!R$1)+SUMIFS(作業日報!$G:$G,作業日報!$F:$F,$A75,作業日報!$I:$I,"○",作業日報!$A:$A,参加者名簿!R$1)</f>
        <v>0</v>
      </c>
      <c r="S75" s="160">
        <f>SUMIFS(作業日報!$C:$C,作業日報!$B:$B,$A75,作業日報!$E:$E,"○",作業日報!$A:$A,参加者名簿!S$1)+SUMIFS(作業日報!$G:$G,作業日報!$F:$F,$A75,作業日報!$I:$I,"○",作業日報!$A:$A,参加者名簿!S$1)</f>
        <v>0</v>
      </c>
      <c r="T75" s="160">
        <f>SUMIFS(作業日報!$C:$C,作業日報!$B:$B,$A75,作業日報!$E:$E,"○",作業日報!$A:$A,参加者名簿!T$1)+SUMIFS(作業日報!$G:$G,作業日報!$F:$F,$A75,作業日報!$I:$I,"○",作業日報!$A:$A,参加者名簿!T$1)</f>
        <v>0</v>
      </c>
      <c r="U75" s="160">
        <f>SUMIFS(作業日報!$C:$C,作業日報!$B:$B,$A75,作業日報!$E:$E,"○",作業日報!$A:$A,参加者名簿!U$1)+SUMIFS(作業日報!$G:$G,作業日報!$F:$F,$A75,作業日報!$I:$I,"○",作業日報!$A:$A,参加者名簿!U$1)</f>
        <v>0</v>
      </c>
      <c r="V75" s="160">
        <f>SUMIFS(作業日報!$C:$C,作業日報!$B:$B,$A75,作業日報!$E:$E,"○",作業日報!$A:$A,参加者名簿!V$1)+SUMIFS(作業日報!$G:$G,作業日報!$F:$F,$A75,作業日報!$I:$I,"○",作業日報!$A:$A,参加者名簿!V$1)</f>
        <v>0</v>
      </c>
      <c r="W75" s="160">
        <f>SUMIFS(作業日報!$C:$C,作業日報!$B:$B,$A75,作業日報!$E:$E,"○",作業日報!$A:$A,参加者名簿!W$1)+SUMIFS(作業日報!$G:$G,作業日報!$F:$F,$A75,作業日報!$I:$I,"○",作業日報!$A:$A,参加者名簿!W$1)</f>
        <v>0</v>
      </c>
      <c r="X75" s="160">
        <f>SUMIFS(作業日報!$C:$C,作業日報!$B:$B,$A75,作業日報!$E:$E,"○",作業日報!$A:$A,参加者名簿!X$1)+SUMIFS(作業日報!$G:$G,作業日報!$F:$F,$A75,作業日報!$I:$I,"○",作業日報!$A:$A,参加者名簿!X$1)</f>
        <v>0</v>
      </c>
      <c r="Y75" s="160">
        <f>SUMIFS(作業日報!$C:$C,作業日報!$B:$B,$A75,作業日報!$E:$E,"○",作業日報!$A:$A,参加者名簿!Y$1)+SUMIFS(作業日報!$G:$G,作業日報!$F:$F,$A75,作業日報!$I:$I,"○",作業日報!$A:$A,参加者名簿!Y$1)</f>
        <v>0</v>
      </c>
      <c r="Z75" s="160">
        <f>SUMIFS(作業日報!$C:$C,作業日報!$B:$B,$A75,作業日報!$E:$E,"○",作業日報!$A:$A,参加者名簿!Z$1)+SUMIFS(作業日報!$G:$G,作業日報!$F:$F,$A75,作業日報!$I:$I,"○",作業日報!$A:$A,参加者名簿!Z$1)</f>
        <v>0</v>
      </c>
      <c r="AA75" s="160">
        <f>SUMIFS(作業日報!$C:$C,作業日報!$B:$B,$A75,作業日報!$E:$E,"○",作業日報!$A:$A,参加者名簿!AA$1)+SUMIFS(作業日報!$G:$G,作業日報!$F:$F,$A75,作業日報!$I:$I,"○",作業日報!$A:$A,参加者名簿!AA$1)</f>
        <v>0</v>
      </c>
      <c r="AB75" s="160">
        <f>SUMIFS(作業日報!$C:$C,作業日報!$B:$B,$A75,作業日報!$E:$E,"○",作業日報!$A:$A,参加者名簿!AB$1)+SUMIFS(作業日報!$G:$G,作業日報!$F:$F,$A75,作業日報!$I:$I,"○",作業日報!$A:$A,参加者名簿!AB$1)</f>
        <v>0</v>
      </c>
      <c r="AC75" s="160">
        <f>SUMIFS(作業日報!$C:$C,作業日報!$B:$B,$A75,作業日報!$E:$E,"○",作業日報!$A:$A,参加者名簿!AC$1)+SUMIFS(作業日報!$G:$G,作業日報!$F:$F,$A75,作業日報!$I:$I,"○",作業日報!$A:$A,参加者名簿!AC$1)</f>
        <v>0</v>
      </c>
      <c r="AD75" s="160">
        <f>SUMIFS(作業日報!$C:$C,作業日報!$B:$B,$A75,作業日報!$E:$E,"○",作業日報!$A:$A,参加者名簿!AD$1)+SUMIFS(作業日報!$G:$G,作業日報!$F:$F,$A75,作業日報!$I:$I,"○",作業日報!$A:$A,参加者名簿!AD$1)</f>
        <v>0</v>
      </c>
      <c r="AE75" s="160">
        <f>SUMIFS(作業日報!$C:$C,作業日報!$B:$B,$A75,作業日報!$E:$E,"○",作業日報!$A:$A,参加者名簿!AE$1)+SUMIFS(作業日報!$G:$G,作業日報!$F:$F,$A75,作業日報!$I:$I,"○",作業日報!$A:$A,参加者名簿!AE$1)</f>
        <v>0</v>
      </c>
      <c r="AF75" s="160">
        <f>SUMIFS(作業日報!$C:$C,作業日報!$B:$B,$A75,作業日報!$E:$E,"○",作業日報!$A:$A,参加者名簿!AF$1)+SUMIFS(作業日報!$G:$G,作業日報!$F:$F,$A75,作業日報!$I:$I,"○",作業日報!$A:$A,参加者名簿!AF$1)</f>
        <v>0</v>
      </c>
      <c r="AG75" s="160">
        <f>SUMIFS(作業日報!$C:$C,作業日報!$B:$B,$A75,作業日報!$E:$E,"○",作業日報!$A:$A,参加者名簿!AG$1)+SUMIFS(作業日報!$G:$G,作業日報!$F:$F,$A75,作業日報!$I:$I,"○",作業日報!$A:$A,参加者名簿!AG$1)</f>
        <v>0</v>
      </c>
      <c r="AH75" s="160">
        <f>SUMIFS(作業日報!$C:$C,作業日報!$B:$B,$A75,作業日報!$E:$E,"○",作業日報!$A:$A,参加者名簿!AH$1)+SUMIFS(作業日報!$G:$G,作業日報!$F:$F,$A75,作業日報!$I:$I,"○",作業日報!$A:$A,参加者名簿!AH$1)</f>
        <v>0</v>
      </c>
      <c r="AI75" s="160">
        <f>SUMIFS(作業日報!$C:$C,作業日報!$B:$B,$A75,作業日報!$E:$E,"○",作業日報!$A:$A,参加者名簿!AI$1)+SUMIFS(作業日報!$G:$G,作業日報!$F:$F,$A75,作業日報!$I:$I,"○",作業日報!$A:$A,参加者名簿!AI$1)</f>
        <v>0</v>
      </c>
      <c r="AJ75" s="160">
        <f>SUMIFS(作業日報!$C:$C,作業日報!$B:$B,$A75,作業日報!$E:$E,"○",作業日報!$A:$A,参加者名簿!AJ$1)+SUMIFS(作業日報!$G:$G,作業日報!$F:$F,$A75,作業日報!$I:$I,"○",作業日報!$A:$A,参加者名簿!AJ$1)</f>
        <v>0</v>
      </c>
      <c r="AK75" s="160">
        <f>SUMIFS(作業日報!$C:$C,作業日報!$B:$B,$A75,作業日報!$E:$E,"○",作業日報!$A:$A,参加者名簿!AK$1)+SUMIFS(作業日報!$G:$G,作業日報!$F:$F,$A75,作業日報!$I:$I,"○",作業日報!$A:$A,参加者名簿!AK$1)</f>
        <v>0</v>
      </c>
      <c r="AL75" s="160">
        <f>SUMIFS(作業日報!$C:$C,作業日報!$B:$B,$A75,作業日報!$E:$E,"○",作業日報!$A:$A,参加者名簿!AL$1)+SUMIFS(作業日報!$G:$G,作業日報!$F:$F,$A75,作業日報!$I:$I,"○",作業日報!$A:$A,参加者名簿!AL$1)</f>
        <v>0</v>
      </c>
      <c r="AM75" s="160">
        <f>SUMIFS(作業日報!$C:$C,作業日報!$B:$B,$A75,作業日報!$E:$E,"○",作業日報!$A:$A,参加者名簿!AM$1)+SUMIFS(作業日報!$G:$G,作業日報!$F:$F,$A75,作業日報!$I:$I,"○",作業日報!$A:$A,参加者名簿!AM$1)</f>
        <v>0</v>
      </c>
      <c r="AN75" s="160">
        <f>SUMIFS(作業日報!$C:$C,作業日報!$B:$B,$A75,作業日報!$E:$E,"○",作業日報!$A:$A,参加者名簿!AN$1)+SUMIFS(作業日報!$G:$G,作業日報!$F:$F,$A75,作業日報!$I:$I,"○",作業日報!$A:$A,参加者名簿!AN$1)</f>
        <v>0</v>
      </c>
      <c r="AO75" s="160">
        <f>SUMIFS(作業日報!$C:$C,作業日報!$B:$B,$A75,作業日報!$E:$E,"○",作業日報!$A:$A,参加者名簿!AO$1)+SUMIFS(作業日報!$G:$G,作業日報!$F:$F,$A75,作業日報!$I:$I,"○",作業日報!$A:$A,参加者名簿!AO$1)</f>
        <v>0</v>
      </c>
      <c r="AP75" s="160">
        <f>SUMIFS(作業日報!$C:$C,作業日報!$B:$B,$A75,作業日報!$E:$E,"○",作業日報!$A:$A,参加者名簿!AP$1)+SUMIFS(作業日報!$G:$G,作業日報!$F:$F,$A75,作業日報!$I:$I,"○",作業日報!$A:$A,参加者名簿!AP$1)</f>
        <v>0</v>
      </c>
      <c r="AQ75" s="160">
        <f>SUMIFS(作業日報!$C:$C,作業日報!$B:$B,$A75,作業日報!$E:$E,"○",作業日報!$A:$A,参加者名簿!AQ$1)+SUMIFS(作業日報!$G:$G,作業日報!$F:$F,$A75,作業日報!$I:$I,"○",作業日報!$A:$A,参加者名簿!AQ$1)</f>
        <v>0</v>
      </c>
      <c r="AR75" s="160">
        <f>SUMIFS(作業日報!$C:$C,作業日報!$B:$B,$A75,作業日報!$E:$E,"○",作業日報!$A:$A,参加者名簿!AR$1)+SUMIFS(作業日報!$G:$G,作業日報!$F:$F,$A75,作業日報!$I:$I,"○",作業日報!$A:$A,参加者名簿!AR$1)</f>
        <v>0</v>
      </c>
      <c r="AS75" s="160">
        <f>SUMIFS(作業日報!$C:$C,作業日報!$B:$B,$A75,作業日報!$E:$E,"○",作業日報!$A:$A,参加者名簿!AS$1)+SUMIFS(作業日報!$G:$G,作業日報!$F:$F,$A75,作業日報!$I:$I,"○",作業日報!$A:$A,参加者名簿!AS$1)</f>
        <v>0</v>
      </c>
      <c r="AT75" s="160">
        <f>SUMIFS(作業日報!$C:$C,作業日報!$B:$B,$A75,作業日報!$E:$E,"○",作業日報!$A:$A,参加者名簿!AT$1)+SUMIFS(作業日報!$G:$G,作業日報!$F:$F,$A75,作業日報!$I:$I,"○",作業日報!$A:$A,参加者名簿!AT$1)</f>
        <v>0</v>
      </c>
      <c r="AU75" s="160">
        <f>SUMIFS(作業日報!$C:$C,作業日報!$B:$B,$A75,作業日報!$E:$E,"○",作業日報!$A:$A,参加者名簿!AU$1)+SUMIFS(作業日報!$G:$G,作業日報!$F:$F,$A75,作業日報!$I:$I,"○",作業日報!$A:$A,参加者名簿!AU$1)</f>
        <v>0</v>
      </c>
      <c r="AV75" s="160">
        <f>SUMIFS(作業日報!$C:$C,作業日報!$B:$B,$A75,作業日報!$E:$E,"○",作業日報!$A:$A,参加者名簿!AV$1)+SUMIFS(作業日報!$G:$G,作業日報!$F:$F,$A75,作業日報!$I:$I,"○",作業日報!$A:$A,参加者名簿!AV$1)</f>
        <v>0</v>
      </c>
      <c r="AW75" s="160">
        <f>SUMIFS(作業日報!$C:$C,作業日報!$B:$B,$A75,作業日報!$E:$E,"○",作業日報!$A:$A,参加者名簿!AW$1)+SUMIFS(作業日報!$G:$G,作業日報!$F:$F,$A75,作業日報!$I:$I,"○",作業日報!$A:$A,参加者名簿!AW$1)</f>
        <v>0</v>
      </c>
      <c r="AX75" s="160">
        <f>SUMIFS(作業日報!$C:$C,作業日報!$B:$B,$A75,作業日報!$E:$E,"○",作業日報!$A:$A,参加者名簿!AX$1)+SUMIFS(作業日報!$G:$G,作業日報!$F:$F,$A75,作業日報!$I:$I,"○",作業日報!$A:$A,参加者名簿!AX$1)</f>
        <v>0</v>
      </c>
      <c r="AY75" s="160">
        <f>SUMIFS(作業日報!$C:$C,作業日報!$B:$B,$A75,作業日報!$E:$E,"○",作業日報!$A:$A,参加者名簿!AY$1)+SUMIFS(作業日報!$G:$G,作業日報!$F:$F,$A75,作業日報!$I:$I,"○",作業日報!$A:$A,参加者名簿!AY$1)</f>
        <v>0</v>
      </c>
      <c r="AZ75" s="160">
        <f>SUMIFS(作業日報!$C:$C,作業日報!$B:$B,$A75,作業日報!$E:$E,"○",作業日報!$A:$A,参加者名簿!AZ$1)+SUMIFS(作業日報!$G:$G,作業日報!$F:$F,$A75,作業日報!$I:$I,"○",作業日報!$A:$A,参加者名簿!AZ$1)</f>
        <v>0</v>
      </c>
      <c r="BA75" s="160">
        <f>SUMIFS(作業日報!$C:$C,作業日報!$B:$B,$A75,作業日報!$E:$E,"○",作業日報!$A:$A,参加者名簿!BA$1)+SUMIFS(作業日報!$G:$G,作業日報!$F:$F,$A75,作業日報!$I:$I,"○",作業日報!$A:$A,参加者名簿!BA$1)</f>
        <v>0</v>
      </c>
      <c r="BB75" s="160">
        <f>SUMIFS(作業日報!$C:$C,作業日報!$B:$B,$A75,作業日報!$E:$E,"○",作業日報!$A:$A,参加者名簿!BB$1)+SUMIFS(作業日報!$G:$G,作業日報!$F:$F,$A75,作業日報!$I:$I,"○",作業日報!$A:$A,参加者名簿!BB$1)</f>
        <v>0</v>
      </c>
      <c r="BC75" s="160">
        <f>SUMIFS(作業日報!$C:$C,作業日報!$B:$B,$A75,作業日報!$E:$E,"○",作業日報!$A:$A,参加者名簿!BC$1)+SUMIFS(作業日報!$G:$G,作業日報!$F:$F,$A75,作業日報!$I:$I,"○",作業日報!$A:$A,参加者名簿!BC$1)</f>
        <v>0</v>
      </c>
      <c r="BD75" s="160">
        <f>SUMIFS(作業日報!$C:$C,作業日報!$B:$B,$A75,作業日報!$E:$E,"○",作業日報!$A:$A,参加者名簿!BD$1)+SUMIFS(作業日報!$G:$G,作業日報!$F:$F,$A75,作業日報!$I:$I,"○",作業日報!$A:$A,参加者名簿!BD$1)</f>
        <v>0</v>
      </c>
      <c r="BE75" s="160">
        <f>SUMIFS(作業日報!$C:$C,作業日報!$B:$B,$A75,作業日報!$E:$E,"○",作業日報!$A:$A,参加者名簿!BE$1)+SUMIFS(作業日報!$G:$G,作業日報!$F:$F,$A75,作業日報!$I:$I,"○",作業日報!$A:$A,参加者名簿!BE$1)</f>
        <v>0</v>
      </c>
      <c r="BF75" s="160">
        <f>SUMIFS(作業日報!$C:$C,作業日報!$B:$B,$A75,作業日報!$E:$E,"○",作業日報!$A:$A,参加者名簿!BF$1)+SUMIFS(作業日報!$G:$G,作業日報!$F:$F,$A75,作業日報!$I:$I,"○",作業日報!$A:$A,参加者名簿!BF$1)</f>
        <v>0</v>
      </c>
      <c r="BG75" s="160">
        <f>SUMIFS(作業日報!$C:$C,作業日報!$B:$B,$A75,作業日報!$E:$E,"○",作業日報!$A:$A,参加者名簿!BG$1)+SUMIFS(作業日報!$G:$G,作業日報!$F:$F,$A75,作業日報!$I:$I,"○",作業日報!$A:$A,参加者名簿!BG$1)</f>
        <v>0</v>
      </c>
      <c r="BH75" s="160">
        <f>SUMIFS(作業日報!$C:$C,作業日報!$B:$B,$A75,作業日報!$E:$E,"○",作業日報!$A:$A,参加者名簿!BH$1)+SUMIFS(作業日報!$G:$G,作業日報!$F:$F,$A75,作業日報!$I:$I,"○",作業日報!$A:$A,参加者名簿!BH$1)</f>
        <v>0</v>
      </c>
      <c r="BI75" s="160">
        <f>SUMIFS(作業日報!$C:$C,作業日報!$B:$B,$A75,作業日報!$E:$E,"○",作業日報!$A:$A,参加者名簿!BI$1)+SUMIFS(作業日報!$G:$G,作業日報!$F:$F,$A75,作業日報!$I:$I,"○",作業日報!$A:$A,参加者名簿!BI$1)</f>
        <v>0</v>
      </c>
      <c r="BJ75" s="160">
        <f>SUMIFS(作業日報!$C:$C,作業日報!$B:$B,$A75,作業日報!$E:$E,"○",作業日報!$A:$A,参加者名簿!BJ$1)+SUMIFS(作業日報!$G:$G,作業日報!$F:$F,$A75,作業日報!$I:$I,"○",作業日報!$A:$A,参加者名簿!BJ$1)</f>
        <v>0</v>
      </c>
      <c r="BK75" s="160">
        <f>SUMIFS(作業日報!$C:$C,作業日報!$B:$B,$A75,作業日報!$E:$E,"○",作業日報!$A:$A,参加者名簿!BK$1)+SUMIFS(作業日報!$G:$G,作業日報!$F:$F,$A75,作業日報!$I:$I,"○",作業日報!$A:$A,参加者名簿!BK$1)</f>
        <v>0</v>
      </c>
      <c r="BL75" s="160">
        <f>SUMIFS(作業日報!$C:$C,作業日報!$B:$B,$A75,作業日報!$E:$E,"○",作業日報!$A:$A,参加者名簿!BL$1)+SUMIFS(作業日報!$G:$G,作業日報!$F:$F,$A75,作業日報!$I:$I,"○",作業日報!$A:$A,参加者名簿!BL$1)</f>
        <v>0</v>
      </c>
    </row>
    <row r="76" spans="1:64">
      <c r="A76" s="176"/>
      <c r="B76" s="177"/>
      <c r="C76" s="178"/>
      <c r="D76" s="120">
        <f t="shared" si="1"/>
        <v>0</v>
      </c>
      <c r="E76" s="159">
        <f>SUMIFS(作業日報!$C:$C,作業日報!$B:$B,$A76,作業日報!$E:$E,"○",作業日報!$A:$A,参加者名簿!E$1)+SUMIFS(作業日報!$G:$G,作業日報!$F:$F,$A76,作業日報!$I:$I,"○",作業日報!$A:$A,参加者名簿!E$1)</f>
        <v>0</v>
      </c>
      <c r="F76" s="160">
        <f>SUMIFS(作業日報!$C:$C,作業日報!$B:$B,$A76,作業日報!$E:$E,"○",作業日報!$A:$A,参加者名簿!F$1)+SUMIFS(作業日報!$G:$G,作業日報!$F:$F,$A76,作業日報!$I:$I,"○",作業日報!$A:$A,参加者名簿!F$1)</f>
        <v>0</v>
      </c>
      <c r="G76" s="160">
        <f>SUMIFS(作業日報!$C:$C,作業日報!$B:$B,$A76,作業日報!$E:$E,"○",作業日報!$A:$A,参加者名簿!G$1)+SUMIFS(作業日報!$G:$G,作業日報!$F:$F,$A76,作業日報!$I:$I,"○",作業日報!$A:$A,参加者名簿!G$1)</f>
        <v>0</v>
      </c>
      <c r="H76" s="160">
        <f>SUMIFS(作業日報!$C:$C,作業日報!$B:$B,$A76,作業日報!$E:$E,"○",作業日報!$A:$A,参加者名簿!H$1)+SUMIFS(作業日報!$G:$G,作業日報!$F:$F,$A76,作業日報!$I:$I,"○",作業日報!$A:$A,参加者名簿!H$1)</f>
        <v>0</v>
      </c>
      <c r="I76" s="160">
        <f>SUMIFS(作業日報!$C:$C,作業日報!$B:$B,$A76,作業日報!$E:$E,"○",作業日報!$A:$A,参加者名簿!I$1)+SUMIFS(作業日報!$G:$G,作業日報!$F:$F,$A76,作業日報!$I:$I,"○",作業日報!$A:$A,参加者名簿!I$1)</f>
        <v>0</v>
      </c>
      <c r="J76" s="160">
        <f>SUMIFS(作業日報!$C:$C,作業日報!$B:$B,$A76,作業日報!$E:$E,"○",作業日報!$A:$A,参加者名簿!J$1)+SUMIFS(作業日報!$G:$G,作業日報!$F:$F,$A76,作業日報!$I:$I,"○",作業日報!$A:$A,参加者名簿!J$1)</f>
        <v>0</v>
      </c>
      <c r="K76" s="160">
        <f>SUMIFS(作業日報!$C:$C,作業日報!$B:$B,$A76,作業日報!$E:$E,"○",作業日報!$A:$A,参加者名簿!K$1)+SUMIFS(作業日報!$G:$G,作業日報!$F:$F,$A76,作業日報!$I:$I,"○",作業日報!$A:$A,参加者名簿!K$1)</f>
        <v>0</v>
      </c>
      <c r="L76" s="160">
        <f>SUMIFS(作業日報!$C:$C,作業日報!$B:$B,$A76,作業日報!$E:$E,"○",作業日報!$A:$A,参加者名簿!L$1)+SUMIFS(作業日報!$G:$G,作業日報!$F:$F,$A76,作業日報!$I:$I,"○",作業日報!$A:$A,参加者名簿!L$1)</f>
        <v>0</v>
      </c>
      <c r="M76" s="160">
        <f>SUMIFS(作業日報!$C:$C,作業日報!$B:$B,$A76,作業日報!$E:$E,"○",作業日報!$A:$A,参加者名簿!M$1)+SUMIFS(作業日報!$G:$G,作業日報!$F:$F,$A76,作業日報!$I:$I,"○",作業日報!$A:$A,参加者名簿!M$1)</f>
        <v>0</v>
      </c>
      <c r="N76" s="160">
        <f>SUMIFS(作業日報!$C:$C,作業日報!$B:$B,$A76,作業日報!$E:$E,"○",作業日報!$A:$A,参加者名簿!N$1)+SUMIFS(作業日報!$G:$G,作業日報!$F:$F,$A76,作業日報!$I:$I,"○",作業日報!$A:$A,参加者名簿!N$1)</f>
        <v>0</v>
      </c>
      <c r="O76" s="160">
        <f>SUMIFS(作業日報!$C:$C,作業日報!$B:$B,$A76,作業日報!$E:$E,"○",作業日報!$A:$A,参加者名簿!O$1)+SUMIFS(作業日報!$G:$G,作業日報!$F:$F,$A76,作業日報!$I:$I,"○",作業日報!$A:$A,参加者名簿!O$1)</f>
        <v>0</v>
      </c>
      <c r="P76" s="160">
        <f>SUMIFS(作業日報!$C:$C,作業日報!$B:$B,$A76,作業日報!$E:$E,"○",作業日報!$A:$A,参加者名簿!P$1)+SUMIFS(作業日報!$G:$G,作業日報!$F:$F,$A76,作業日報!$I:$I,"○",作業日報!$A:$A,参加者名簿!P$1)</f>
        <v>0</v>
      </c>
      <c r="Q76" s="160">
        <f>SUMIFS(作業日報!$C:$C,作業日報!$B:$B,$A76,作業日報!$E:$E,"○",作業日報!$A:$A,参加者名簿!Q$1)+SUMIFS(作業日報!$G:$G,作業日報!$F:$F,$A76,作業日報!$I:$I,"○",作業日報!$A:$A,参加者名簿!Q$1)</f>
        <v>0</v>
      </c>
      <c r="R76" s="160">
        <f>SUMIFS(作業日報!$C:$C,作業日報!$B:$B,$A76,作業日報!$E:$E,"○",作業日報!$A:$A,参加者名簿!R$1)+SUMIFS(作業日報!$G:$G,作業日報!$F:$F,$A76,作業日報!$I:$I,"○",作業日報!$A:$A,参加者名簿!R$1)</f>
        <v>0</v>
      </c>
      <c r="S76" s="160">
        <f>SUMIFS(作業日報!$C:$C,作業日報!$B:$B,$A76,作業日報!$E:$E,"○",作業日報!$A:$A,参加者名簿!S$1)+SUMIFS(作業日報!$G:$G,作業日報!$F:$F,$A76,作業日報!$I:$I,"○",作業日報!$A:$A,参加者名簿!S$1)</f>
        <v>0</v>
      </c>
      <c r="T76" s="160">
        <f>SUMIFS(作業日報!$C:$C,作業日報!$B:$B,$A76,作業日報!$E:$E,"○",作業日報!$A:$A,参加者名簿!T$1)+SUMIFS(作業日報!$G:$G,作業日報!$F:$F,$A76,作業日報!$I:$I,"○",作業日報!$A:$A,参加者名簿!T$1)</f>
        <v>0</v>
      </c>
      <c r="U76" s="160">
        <f>SUMIFS(作業日報!$C:$C,作業日報!$B:$B,$A76,作業日報!$E:$E,"○",作業日報!$A:$A,参加者名簿!U$1)+SUMIFS(作業日報!$G:$G,作業日報!$F:$F,$A76,作業日報!$I:$I,"○",作業日報!$A:$A,参加者名簿!U$1)</f>
        <v>0</v>
      </c>
      <c r="V76" s="160">
        <f>SUMIFS(作業日報!$C:$C,作業日報!$B:$B,$A76,作業日報!$E:$E,"○",作業日報!$A:$A,参加者名簿!V$1)+SUMIFS(作業日報!$G:$G,作業日報!$F:$F,$A76,作業日報!$I:$I,"○",作業日報!$A:$A,参加者名簿!V$1)</f>
        <v>0</v>
      </c>
      <c r="W76" s="160">
        <f>SUMIFS(作業日報!$C:$C,作業日報!$B:$B,$A76,作業日報!$E:$E,"○",作業日報!$A:$A,参加者名簿!W$1)+SUMIFS(作業日報!$G:$G,作業日報!$F:$F,$A76,作業日報!$I:$I,"○",作業日報!$A:$A,参加者名簿!W$1)</f>
        <v>0</v>
      </c>
      <c r="X76" s="160">
        <f>SUMIFS(作業日報!$C:$C,作業日報!$B:$B,$A76,作業日報!$E:$E,"○",作業日報!$A:$A,参加者名簿!X$1)+SUMIFS(作業日報!$G:$G,作業日報!$F:$F,$A76,作業日報!$I:$I,"○",作業日報!$A:$A,参加者名簿!X$1)</f>
        <v>0</v>
      </c>
      <c r="Y76" s="160">
        <f>SUMIFS(作業日報!$C:$C,作業日報!$B:$B,$A76,作業日報!$E:$E,"○",作業日報!$A:$A,参加者名簿!Y$1)+SUMIFS(作業日報!$G:$G,作業日報!$F:$F,$A76,作業日報!$I:$I,"○",作業日報!$A:$A,参加者名簿!Y$1)</f>
        <v>0</v>
      </c>
      <c r="Z76" s="160">
        <f>SUMIFS(作業日報!$C:$C,作業日報!$B:$B,$A76,作業日報!$E:$E,"○",作業日報!$A:$A,参加者名簿!Z$1)+SUMIFS(作業日報!$G:$G,作業日報!$F:$F,$A76,作業日報!$I:$I,"○",作業日報!$A:$A,参加者名簿!Z$1)</f>
        <v>0</v>
      </c>
      <c r="AA76" s="160">
        <f>SUMIFS(作業日報!$C:$C,作業日報!$B:$B,$A76,作業日報!$E:$E,"○",作業日報!$A:$A,参加者名簿!AA$1)+SUMIFS(作業日報!$G:$G,作業日報!$F:$F,$A76,作業日報!$I:$I,"○",作業日報!$A:$A,参加者名簿!AA$1)</f>
        <v>0</v>
      </c>
      <c r="AB76" s="160">
        <f>SUMIFS(作業日報!$C:$C,作業日報!$B:$B,$A76,作業日報!$E:$E,"○",作業日報!$A:$A,参加者名簿!AB$1)+SUMIFS(作業日報!$G:$G,作業日報!$F:$F,$A76,作業日報!$I:$I,"○",作業日報!$A:$A,参加者名簿!AB$1)</f>
        <v>0</v>
      </c>
      <c r="AC76" s="160">
        <f>SUMIFS(作業日報!$C:$C,作業日報!$B:$B,$A76,作業日報!$E:$E,"○",作業日報!$A:$A,参加者名簿!AC$1)+SUMIFS(作業日報!$G:$G,作業日報!$F:$F,$A76,作業日報!$I:$I,"○",作業日報!$A:$A,参加者名簿!AC$1)</f>
        <v>0</v>
      </c>
      <c r="AD76" s="160">
        <f>SUMIFS(作業日報!$C:$C,作業日報!$B:$B,$A76,作業日報!$E:$E,"○",作業日報!$A:$A,参加者名簿!AD$1)+SUMIFS(作業日報!$G:$G,作業日報!$F:$F,$A76,作業日報!$I:$I,"○",作業日報!$A:$A,参加者名簿!AD$1)</f>
        <v>0</v>
      </c>
      <c r="AE76" s="160">
        <f>SUMIFS(作業日報!$C:$C,作業日報!$B:$B,$A76,作業日報!$E:$E,"○",作業日報!$A:$A,参加者名簿!AE$1)+SUMIFS(作業日報!$G:$G,作業日報!$F:$F,$A76,作業日報!$I:$I,"○",作業日報!$A:$A,参加者名簿!AE$1)</f>
        <v>0</v>
      </c>
      <c r="AF76" s="160">
        <f>SUMIFS(作業日報!$C:$C,作業日報!$B:$B,$A76,作業日報!$E:$E,"○",作業日報!$A:$A,参加者名簿!AF$1)+SUMIFS(作業日報!$G:$G,作業日報!$F:$F,$A76,作業日報!$I:$I,"○",作業日報!$A:$A,参加者名簿!AF$1)</f>
        <v>0</v>
      </c>
      <c r="AG76" s="160">
        <f>SUMIFS(作業日報!$C:$C,作業日報!$B:$B,$A76,作業日報!$E:$E,"○",作業日報!$A:$A,参加者名簿!AG$1)+SUMIFS(作業日報!$G:$G,作業日報!$F:$F,$A76,作業日報!$I:$I,"○",作業日報!$A:$A,参加者名簿!AG$1)</f>
        <v>0</v>
      </c>
      <c r="AH76" s="160">
        <f>SUMIFS(作業日報!$C:$C,作業日報!$B:$B,$A76,作業日報!$E:$E,"○",作業日報!$A:$A,参加者名簿!AH$1)+SUMIFS(作業日報!$G:$G,作業日報!$F:$F,$A76,作業日報!$I:$I,"○",作業日報!$A:$A,参加者名簿!AH$1)</f>
        <v>0</v>
      </c>
      <c r="AI76" s="160">
        <f>SUMIFS(作業日報!$C:$C,作業日報!$B:$B,$A76,作業日報!$E:$E,"○",作業日報!$A:$A,参加者名簿!AI$1)+SUMIFS(作業日報!$G:$G,作業日報!$F:$F,$A76,作業日報!$I:$I,"○",作業日報!$A:$A,参加者名簿!AI$1)</f>
        <v>0</v>
      </c>
      <c r="AJ76" s="160">
        <f>SUMIFS(作業日報!$C:$C,作業日報!$B:$B,$A76,作業日報!$E:$E,"○",作業日報!$A:$A,参加者名簿!AJ$1)+SUMIFS(作業日報!$G:$G,作業日報!$F:$F,$A76,作業日報!$I:$I,"○",作業日報!$A:$A,参加者名簿!AJ$1)</f>
        <v>0</v>
      </c>
      <c r="AK76" s="160">
        <f>SUMIFS(作業日報!$C:$C,作業日報!$B:$B,$A76,作業日報!$E:$E,"○",作業日報!$A:$A,参加者名簿!AK$1)+SUMIFS(作業日報!$G:$G,作業日報!$F:$F,$A76,作業日報!$I:$I,"○",作業日報!$A:$A,参加者名簿!AK$1)</f>
        <v>0</v>
      </c>
      <c r="AL76" s="160">
        <f>SUMIFS(作業日報!$C:$C,作業日報!$B:$B,$A76,作業日報!$E:$E,"○",作業日報!$A:$A,参加者名簿!AL$1)+SUMIFS(作業日報!$G:$G,作業日報!$F:$F,$A76,作業日報!$I:$I,"○",作業日報!$A:$A,参加者名簿!AL$1)</f>
        <v>0</v>
      </c>
      <c r="AM76" s="160">
        <f>SUMIFS(作業日報!$C:$C,作業日報!$B:$B,$A76,作業日報!$E:$E,"○",作業日報!$A:$A,参加者名簿!AM$1)+SUMIFS(作業日報!$G:$G,作業日報!$F:$F,$A76,作業日報!$I:$I,"○",作業日報!$A:$A,参加者名簿!AM$1)</f>
        <v>0</v>
      </c>
      <c r="AN76" s="160">
        <f>SUMIFS(作業日報!$C:$C,作業日報!$B:$B,$A76,作業日報!$E:$E,"○",作業日報!$A:$A,参加者名簿!AN$1)+SUMIFS(作業日報!$G:$G,作業日報!$F:$F,$A76,作業日報!$I:$I,"○",作業日報!$A:$A,参加者名簿!AN$1)</f>
        <v>0</v>
      </c>
      <c r="AO76" s="160">
        <f>SUMIFS(作業日報!$C:$C,作業日報!$B:$B,$A76,作業日報!$E:$E,"○",作業日報!$A:$A,参加者名簿!AO$1)+SUMIFS(作業日報!$G:$G,作業日報!$F:$F,$A76,作業日報!$I:$I,"○",作業日報!$A:$A,参加者名簿!AO$1)</f>
        <v>0</v>
      </c>
      <c r="AP76" s="160">
        <f>SUMIFS(作業日報!$C:$C,作業日報!$B:$B,$A76,作業日報!$E:$E,"○",作業日報!$A:$A,参加者名簿!AP$1)+SUMIFS(作業日報!$G:$G,作業日報!$F:$F,$A76,作業日報!$I:$I,"○",作業日報!$A:$A,参加者名簿!AP$1)</f>
        <v>0</v>
      </c>
      <c r="AQ76" s="160">
        <f>SUMIFS(作業日報!$C:$C,作業日報!$B:$B,$A76,作業日報!$E:$E,"○",作業日報!$A:$A,参加者名簿!AQ$1)+SUMIFS(作業日報!$G:$G,作業日報!$F:$F,$A76,作業日報!$I:$I,"○",作業日報!$A:$A,参加者名簿!AQ$1)</f>
        <v>0</v>
      </c>
      <c r="AR76" s="160">
        <f>SUMIFS(作業日報!$C:$C,作業日報!$B:$B,$A76,作業日報!$E:$E,"○",作業日報!$A:$A,参加者名簿!AR$1)+SUMIFS(作業日報!$G:$G,作業日報!$F:$F,$A76,作業日報!$I:$I,"○",作業日報!$A:$A,参加者名簿!AR$1)</f>
        <v>0</v>
      </c>
      <c r="AS76" s="160">
        <f>SUMIFS(作業日報!$C:$C,作業日報!$B:$B,$A76,作業日報!$E:$E,"○",作業日報!$A:$A,参加者名簿!AS$1)+SUMIFS(作業日報!$G:$G,作業日報!$F:$F,$A76,作業日報!$I:$I,"○",作業日報!$A:$A,参加者名簿!AS$1)</f>
        <v>0</v>
      </c>
      <c r="AT76" s="160">
        <f>SUMIFS(作業日報!$C:$C,作業日報!$B:$B,$A76,作業日報!$E:$E,"○",作業日報!$A:$A,参加者名簿!AT$1)+SUMIFS(作業日報!$G:$G,作業日報!$F:$F,$A76,作業日報!$I:$I,"○",作業日報!$A:$A,参加者名簿!AT$1)</f>
        <v>0</v>
      </c>
      <c r="AU76" s="160">
        <f>SUMIFS(作業日報!$C:$C,作業日報!$B:$B,$A76,作業日報!$E:$E,"○",作業日報!$A:$A,参加者名簿!AU$1)+SUMIFS(作業日報!$G:$G,作業日報!$F:$F,$A76,作業日報!$I:$I,"○",作業日報!$A:$A,参加者名簿!AU$1)</f>
        <v>0</v>
      </c>
      <c r="AV76" s="160">
        <f>SUMIFS(作業日報!$C:$C,作業日報!$B:$B,$A76,作業日報!$E:$E,"○",作業日報!$A:$A,参加者名簿!AV$1)+SUMIFS(作業日報!$G:$G,作業日報!$F:$F,$A76,作業日報!$I:$I,"○",作業日報!$A:$A,参加者名簿!AV$1)</f>
        <v>0</v>
      </c>
      <c r="AW76" s="160">
        <f>SUMIFS(作業日報!$C:$C,作業日報!$B:$B,$A76,作業日報!$E:$E,"○",作業日報!$A:$A,参加者名簿!AW$1)+SUMIFS(作業日報!$G:$G,作業日報!$F:$F,$A76,作業日報!$I:$I,"○",作業日報!$A:$A,参加者名簿!AW$1)</f>
        <v>0</v>
      </c>
      <c r="AX76" s="160">
        <f>SUMIFS(作業日報!$C:$C,作業日報!$B:$B,$A76,作業日報!$E:$E,"○",作業日報!$A:$A,参加者名簿!AX$1)+SUMIFS(作業日報!$G:$G,作業日報!$F:$F,$A76,作業日報!$I:$I,"○",作業日報!$A:$A,参加者名簿!AX$1)</f>
        <v>0</v>
      </c>
      <c r="AY76" s="160">
        <f>SUMIFS(作業日報!$C:$C,作業日報!$B:$B,$A76,作業日報!$E:$E,"○",作業日報!$A:$A,参加者名簿!AY$1)+SUMIFS(作業日報!$G:$G,作業日報!$F:$F,$A76,作業日報!$I:$I,"○",作業日報!$A:$A,参加者名簿!AY$1)</f>
        <v>0</v>
      </c>
      <c r="AZ76" s="160">
        <f>SUMIFS(作業日報!$C:$C,作業日報!$B:$B,$A76,作業日報!$E:$E,"○",作業日報!$A:$A,参加者名簿!AZ$1)+SUMIFS(作業日報!$G:$G,作業日報!$F:$F,$A76,作業日報!$I:$I,"○",作業日報!$A:$A,参加者名簿!AZ$1)</f>
        <v>0</v>
      </c>
      <c r="BA76" s="160">
        <f>SUMIFS(作業日報!$C:$C,作業日報!$B:$B,$A76,作業日報!$E:$E,"○",作業日報!$A:$A,参加者名簿!BA$1)+SUMIFS(作業日報!$G:$G,作業日報!$F:$F,$A76,作業日報!$I:$I,"○",作業日報!$A:$A,参加者名簿!BA$1)</f>
        <v>0</v>
      </c>
      <c r="BB76" s="160">
        <f>SUMIFS(作業日報!$C:$C,作業日報!$B:$B,$A76,作業日報!$E:$E,"○",作業日報!$A:$A,参加者名簿!BB$1)+SUMIFS(作業日報!$G:$G,作業日報!$F:$F,$A76,作業日報!$I:$I,"○",作業日報!$A:$A,参加者名簿!BB$1)</f>
        <v>0</v>
      </c>
      <c r="BC76" s="160">
        <f>SUMIFS(作業日報!$C:$C,作業日報!$B:$B,$A76,作業日報!$E:$E,"○",作業日報!$A:$A,参加者名簿!BC$1)+SUMIFS(作業日報!$G:$G,作業日報!$F:$F,$A76,作業日報!$I:$I,"○",作業日報!$A:$A,参加者名簿!BC$1)</f>
        <v>0</v>
      </c>
      <c r="BD76" s="160">
        <f>SUMIFS(作業日報!$C:$C,作業日報!$B:$B,$A76,作業日報!$E:$E,"○",作業日報!$A:$A,参加者名簿!BD$1)+SUMIFS(作業日報!$G:$G,作業日報!$F:$F,$A76,作業日報!$I:$I,"○",作業日報!$A:$A,参加者名簿!BD$1)</f>
        <v>0</v>
      </c>
      <c r="BE76" s="160">
        <f>SUMIFS(作業日報!$C:$C,作業日報!$B:$B,$A76,作業日報!$E:$E,"○",作業日報!$A:$A,参加者名簿!BE$1)+SUMIFS(作業日報!$G:$G,作業日報!$F:$F,$A76,作業日報!$I:$I,"○",作業日報!$A:$A,参加者名簿!BE$1)</f>
        <v>0</v>
      </c>
      <c r="BF76" s="160">
        <f>SUMIFS(作業日報!$C:$C,作業日報!$B:$B,$A76,作業日報!$E:$E,"○",作業日報!$A:$A,参加者名簿!BF$1)+SUMIFS(作業日報!$G:$G,作業日報!$F:$F,$A76,作業日報!$I:$I,"○",作業日報!$A:$A,参加者名簿!BF$1)</f>
        <v>0</v>
      </c>
      <c r="BG76" s="160">
        <f>SUMIFS(作業日報!$C:$C,作業日報!$B:$B,$A76,作業日報!$E:$E,"○",作業日報!$A:$A,参加者名簿!BG$1)+SUMIFS(作業日報!$G:$G,作業日報!$F:$F,$A76,作業日報!$I:$I,"○",作業日報!$A:$A,参加者名簿!BG$1)</f>
        <v>0</v>
      </c>
      <c r="BH76" s="160">
        <f>SUMIFS(作業日報!$C:$C,作業日報!$B:$B,$A76,作業日報!$E:$E,"○",作業日報!$A:$A,参加者名簿!BH$1)+SUMIFS(作業日報!$G:$G,作業日報!$F:$F,$A76,作業日報!$I:$I,"○",作業日報!$A:$A,参加者名簿!BH$1)</f>
        <v>0</v>
      </c>
      <c r="BI76" s="160">
        <f>SUMIFS(作業日報!$C:$C,作業日報!$B:$B,$A76,作業日報!$E:$E,"○",作業日報!$A:$A,参加者名簿!BI$1)+SUMIFS(作業日報!$G:$G,作業日報!$F:$F,$A76,作業日報!$I:$I,"○",作業日報!$A:$A,参加者名簿!BI$1)</f>
        <v>0</v>
      </c>
      <c r="BJ76" s="160">
        <f>SUMIFS(作業日報!$C:$C,作業日報!$B:$B,$A76,作業日報!$E:$E,"○",作業日報!$A:$A,参加者名簿!BJ$1)+SUMIFS(作業日報!$G:$G,作業日報!$F:$F,$A76,作業日報!$I:$I,"○",作業日報!$A:$A,参加者名簿!BJ$1)</f>
        <v>0</v>
      </c>
      <c r="BK76" s="160">
        <f>SUMIFS(作業日報!$C:$C,作業日報!$B:$B,$A76,作業日報!$E:$E,"○",作業日報!$A:$A,参加者名簿!BK$1)+SUMIFS(作業日報!$G:$G,作業日報!$F:$F,$A76,作業日報!$I:$I,"○",作業日報!$A:$A,参加者名簿!BK$1)</f>
        <v>0</v>
      </c>
      <c r="BL76" s="160">
        <f>SUMIFS(作業日報!$C:$C,作業日報!$B:$B,$A76,作業日報!$E:$E,"○",作業日報!$A:$A,参加者名簿!BL$1)+SUMIFS(作業日報!$G:$G,作業日報!$F:$F,$A76,作業日報!$I:$I,"○",作業日報!$A:$A,参加者名簿!BL$1)</f>
        <v>0</v>
      </c>
    </row>
    <row r="77" spans="1:64">
      <c r="A77" s="176"/>
      <c r="B77" s="177"/>
      <c r="C77" s="178"/>
      <c r="D77" s="120">
        <f t="shared" si="1"/>
        <v>0</v>
      </c>
      <c r="E77" s="159">
        <f>SUMIFS(作業日報!$C:$C,作業日報!$B:$B,$A77,作業日報!$E:$E,"○",作業日報!$A:$A,参加者名簿!E$1)+SUMIFS(作業日報!$G:$G,作業日報!$F:$F,$A77,作業日報!$I:$I,"○",作業日報!$A:$A,参加者名簿!E$1)</f>
        <v>0</v>
      </c>
      <c r="F77" s="160">
        <f>SUMIFS(作業日報!$C:$C,作業日報!$B:$B,$A77,作業日報!$E:$E,"○",作業日報!$A:$A,参加者名簿!F$1)+SUMIFS(作業日報!$G:$G,作業日報!$F:$F,$A77,作業日報!$I:$I,"○",作業日報!$A:$A,参加者名簿!F$1)</f>
        <v>0</v>
      </c>
      <c r="G77" s="160">
        <f>SUMIFS(作業日報!$C:$C,作業日報!$B:$B,$A77,作業日報!$E:$E,"○",作業日報!$A:$A,参加者名簿!G$1)+SUMIFS(作業日報!$G:$G,作業日報!$F:$F,$A77,作業日報!$I:$I,"○",作業日報!$A:$A,参加者名簿!G$1)</f>
        <v>0</v>
      </c>
      <c r="H77" s="160">
        <f>SUMIFS(作業日報!$C:$C,作業日報!$B:$B,$A77,作業日報!$E:$E,"○",作業日報!$A:$A,参加者名簿!H$1)+SUMIFS(作業日報!$G:$G,作業日報!$F:$F,$A77,作業日報!$I:$I,"○",作業日報!$A:$A,参加者名簿!H$1)</f>
        <v>0</v>
      </c>
      <c r="I77" s="160">
        <f>SUMIFS(作業日報!$C:$C,作業日報!$B:$B,$A77,作業日報!$E:$E,"○",作業日報!$A:$A,参加者名簿!I$1)+SUMIFS(作業日報!$G:$G,作業日報!$F:$F,$A77,作業日報!$I:$I,"○",作業日報!$A:$A,参加者名簿!I$1)</f>
        <v>0</v>
      </c>
      <c r="J77" s="160">
        <f>SUMIFS(作業日報!$C:$C,作業日報!$B:$B,$A77,作業日報!$E:$E,"○",作業日報!$A:$A,参加者名簿!J$1)+SUMIFS(作業日報!$G:$G,作業日報!$F:$F,$A77,作業日報!$I:$I,"○",作業日報!$A:$A,参加者名簿!J$1)</f>
        <v>0</v>
      </c>
      <c r="K77" s="160">
        <f>SUMIFS(作業日報!$C:$C,作業日報!$B:$B,$A77,作業日報!$E:$E,"○",作業日報!$A:$A,参加者名簿!K$1)+SUMIFS(作業日報!$G:$G,作業日報!$F:$F,$A77,作業日報!$I:$I,"○",作業日報!$A:$A,参加者名簿!K$1)</f>
        <v>0</v>
      </c>
      <c r="L77" s="160">
        <f>SUMIFS(作業日報!$C:$C,作業日報!$B:$B,$A77,作業日報!$E:$E,"○",作業日報!$A:$A,参加者名簿!L$1)+SUMIFS(作業日報!$G:$G,作業日報!$F:$F,$A77,作業日報!$I:$I,"○",作業日報!$A:$A,参加者名簿!L$1)</f>
        <v>0</v>
      </c>
      <c r="M77" s="160">
        <f>SUMIFS(作業日報!$C:$C,作業日報!$B:$B,$A77,作業日報!$E:$E,"○",作業日報!$A:$A,参加者名簿!M$1)+SUMIFS(作業日報!$G:$G,作業日報!$F:$F,$A77,作業日報!$I:$I,"○",作業日報!$A:$A,参加者名簿!M$1)</f>
        <v>0</v>
      </c>
      <c r="N77" s="160">
        <f>SUMIFS(作業日報!$C:$C,作業日報!$B:$B,$A77,作業日報!$E:$E,"○",作業日報!$A:$A,参加者名簿!N$1)+SUMIFS(作業日報!$G:$G,作業日報!$F:$F,$A77,作業日報!$I:$I,"○",作業日報!$A:$A,参加者名簿!N$1)</f>
        <v>0</v>
      </c>
      <c r="O77" s="160">
        <f>SUMIFS(作業日報!$C:$C,作業日報!$B:$B,$A77,作業日報!$E:$E,"○",作業日報!$A:$A,参加者名簿!O$1)+SUMIFS(作業日報!$G:$G,作業日報!$F:$F,$A77,作業日報!$I:$I,"○",作業日報!$A:$A,参加者名簿!O$1)</f>
        <v>0</v>
      </c>
      <c r="P77" s="160">
        <f>SUMIFS(作業日報!$C:$C,作業日報!$B:$B,$A77,作業日報!$E:$E,"○",作業日報!$A:$A,参加者名簿!P$1)+SUMIFS(作業日報!$G:$G,作業日報!$F:$F,$A77,作業日報!$I:$I,"○",作業日報!$A:$A,参加者名簿!P$1)</f>
        <v>0</v>
      </c>
      <c r="Q77" s="160">
        <f>SUMIFS(作業日報!$C:$C,作業日報!$B:$B,$A77,作業日報!$E:$E,"○",作業日報!$A:$A,参加者名簿!Q$1)+SUMIFS(作業日報!$G:$G,作業日報!$F:$F,$A77,作業日報!$I:$I,"○",作業日報!$A:$A,参加者名簿!Q$1)</f>
        <v>0</v>
      </c>
      <c r="R77" s="160">
        <f>SUMIFS(作業日報!$C:$C,作業日報!$B:$B,$A77,作業日報!$E:$E,"○",作業日報!$A:$A,参加者名簿!R$1)+SUMIFS(作業日報!$G:$G,作業日報!$F:$F,$A77,作業日報!$I:$I,"○",作業日報!$A:$A,参加者名簿!R$1)</f>
        <v>0</v>
      </c>
      <c r="S77" s="160">
        <f>SUMIFS(作業日報!$C:$C,作業日報!$B:$B,$A77,作業日報!$E:$E,"○",作業日報!$A:$A,参加者名簿!S$1)+SUMIFS(作業日報!$G:$G,作業日報!$F:$F,$A77,作業日報!$I:$I,"○",作業日報!$A:$A,参加者名簿!S$1)</f>
        <v>0</v>
      </c>
      <c r="T77" s="160">
        <f>SUMIFS(作業日報!$C:$C,作業日報!$B:$B,$A77,作業日報!$E:$E,"○",作業日報!$A:$A,参加者名簿!T$1)+SUMIFS(作業日報!$G:$G,作業日報!$F:$F,$A77,作業日報!$I:$I,"○",作業日報!$A:$A,参加者名簿!T$1)</f>
        <v>0</v>
      </c>
      <c r="U77" s="160">
        <f>SUMIFS(作業日報!$C:$C,作業日報!$B:$B,$A77,作業日報!$E:$E,"○",作業日報!$A:$A,参加者名簿!U$1)+SUMIFS(作業日報!$G:$G,作業日報!$F:$F,$A77,作業日報!$I:$I,"○",作業日報!$A:$A,参加者名簿!U$1)</f>
        <v>0</v>
      </c>
      <c r="V77" s="160">
        <f>SUMIFS(作業日報!$C:$C,作業日報!$B:$B,$A77,作業日報!$E:$E,"○",作業日報!$A:$A,参加者名簿!V$1)+SUMIFS(作業日報!$G:$G,作業日報!$F:$F,$A77,作業日報!$I:$I,"○",作業日報!$A:$A,参加者名簿!V$1)</f>
        <v>0</v>
      </c>
      <c r="W77" s="160">
        <f>SUMIFS(作業日報!$C:$C,作業日報!$B:$B,$A77,作業日報!$E:$E,"○",作業日報!$A:$A,参加者名簿!W$1)+SUMIFS(作業日報!$G:$G,作業日報!$F:$F,$A77,作業日報!$I:$I,"○",作業日報!$A:$A,参加者名簿!W$1)</f>
        <v>0</v>
      </c>
      <c r="X77" s="160">
        <f>SUMIFS(作業日報!$C:$C,作業日報!$B:$B,$A77,作業日報!$E:$E,"○",作業日報!$A:$A,参加者名簿!X$1)+SUMIFS(作業日報!$G:$G,作業日報!$F:$F,$A77,作業日報!$I:$I,"○",作業日報!$A:$A,参加者名簿!X$1)</f>
        <v>0</v>
      </c>
      <c r="Y77" s="160">
        <f>SUMIFS(作業日報!$C:$C,作業日報!$B:$B,$A77,作業日報!$E:$E,"○",作業日報!$A:$A,参加者名簿!Y$1)+SUMIFS(作業日報!$G:$G,作業日報!$F:$F,$A77,作業日報!$I:$I,"○",作業日報!$A:$A,参加者名簿!Y$1)</f>
        <v>0</v>
      </c>
      <c r="Z77" s="160">
        <f>SUMIFS(作業日報!$C:$C,作業日報!$B:$B,$A77,作業日報!$E:$E,"○",作業日報!$A:$A,参加者名簿!Z$1)+SUMIFS(作業日報!$G:$G,作業日報!$F:$F,$A77,作業日報!$I:$I,"○",作業日報!$A:$A,参加者名簿!Z$1)</f>
        <v>0</v>
      </c>
      <c r="AA77" s="160">
        <f>SUMIFS(作業日報!$C:$C,作業日報!$B:$B,$A77,作業日報!$E:$E,"○",作業日報!$A:$A,参加者名簿!AA$1)+SUMIFS(作業日報!$G:$G,作業日報!$F:$F,$A77,作業日報!$I:$I,"○",作業日報!$A:$A,参加者名簿!AA$1)</f>
        <v>0</v>
      </c>
      <c r="AB77" s="160">
        <f>SUMIFS(作業日報!$C:$C,作業日報!$B:$B,$A77,作業日報!$E:$E,"○",作業日報!$A:$A,参加者名簿!AB$1)+SUMIFS(作業日報!$G:$G,作業日報!$F:$F,$A77,作業日報!$I:$I,"○",作業日報!$A:$A,参加者名簿!AB$1)</f>
        <v>0</v>
      </c>
      <c r="AC77" s="160">
        <f>SUMIFS(作業日報!$C:$C,作業日報!$B:$B,$A77,作業日報!$E:$E,"○",作業日報!$A:$A,参加者名簿!AC$1)+SUMIFS(作業日報!$G:$G,作業日報!$F:$F,$A77,作業日報!$I:$I,"○",作業日報!$A:$A,参加者名簿!AC$1)</f>
        <v>0</v>
      </c>
      <c r="AD77" s="160">
        <f>SUMIFS(作業日報!$C:$C,作業日報!$B:$B,$A77,作業日報!$E:$E,"○",作業日報!$A:$A,参加者名簿!AD$1)+SUMIFS(作業日報!$G:$G,作業日報!$F:$F,$A77,作業日報!$I:$I,"○",作業日報!$A:$A,参加者名簿!AD$1)</f>
        <v>0</v>
      </c>
      <c r="AE77" s="160">
        <f>SUMIFS(作業日報!$C:$C,作業日報!$B:$B,$A77,作業日報!$E:$E,"○",作業日報!$A:$A,参加者名簿!AE$1)+SUMIFS(作業日報!$G:$G,作業日報!$F:$F,$A77,作業日報!$I:$I,"○",作業日報!$A:$A,参加者名簿!AE$1)</f>
        <v>0</v>
      </c>
      <c r="AF77" s="160">
        <f>SUMIFS(作業日報!$C:$C,作業日報!$B:$B,$A77,作業日報!$E:$E,"○",作業日報!$A:$A,参加者名簿!AF$1)+SUMIFS(作業日報!$G:$G,作業日報!$F:$F,$A77,作業日報!$I:$I,"○",作業日報!$A:$A,参加者名簿!AF$1)</f>
        <v>0</v>
      </c>
      <c r="AG77" s="160">
        <f>SUMIFS(作業日報!$C:$C,作業日報!$B:$B,$A77,作業日報!$E:$E,"○",作業日報!$A:$A,参加者名簿!AG$1)+SUMIFS(作業日報!$G:$G,作業日報!$F:$F,$A77,作業日報!$I:$I,"○",作業日報!$A:$A,参加者名簿!AG$1)</f>
        <v>0</v>
      </c>
      <c r="AH77" s="160">
        <f>SUMIFS(作業日報!$C:$C,作業日報!$B:$B,$A77,作業日報!$E:$E,"○",作業日報!$A:$A,参加者名簿!AH$1)+SUMIFS(作業日報!$G:$G,作業日報!$F:$F,$A77,作業日報!$I:$I,"○",作業日報!$A:$A,参加者名簿!AH$1)</f>
        <v>0</v>
      </c>
      <c r="AI77" s="160">
        <f>SUMIFS(作業日報!$C:$C,作業日報!$B:$B,$A77,作業日報!$E:$E,"○",作業日報!$A:$A,参加者名簿!AI$1)+SUMIFS(作業日報!$G:$G,作業日報!$F:$F,$A77,作業日報!$I:$I,"○",作業日報!$A:$A,参加者名簿!AI$1)</f>
        <v>0</v>
      </c>
      <c r="AJ77" s="160">
        <f>SUMIFS(作業日報!$C:$C,作業日報!$B:$B,$A77,作業日報!$E:$E,"○",作業日報!$A:$A,参加者名簿!AJ$1)+SUMIFS(作業日報!$G:$G,作業日報!$F:$F,$A77,作業日報!$I:$I,"○",作業日報!$A:$A,参加者名簿!AJ$1)</f>
        <v>0</v>
      </c>
      <c r="AK77" s="160">
        <f>SUMIFS(作業日報!$C:$C,作業日報!$B:$B,$A77,作業日報!$E:$E,"○",作業日報!$A:$A,参加者名簿!AK$1)+SUMIFS(作業日報!$G:$G,作業日報!$F:$F,$A77,作業日報!$I:$I,"○",作業日報!$A:$A,参加者名簿!AK$1)</f>
        <v>0</v>
      </c>
      <c r="AL77" s="160">
        <f>SUMIFS(作業日報!$C:$C,作業日報!$B:$B,$A77,作業日報!$E:$E,"○",作業日報!$A:$A,参加者名簿!AL$1)+SUMIFS(作業日報!$G:$G,作業日報!$F:$F,$A77,作業日報!$I:$I,"○",作業日報!$A:$A,参加者名簿!AL$1)</f>
        <v>0</v>
      </c>
      <c r="AM77" s="160">
        <f>SUMIFS(作業日報!$C:$C,作業日報!$B:$B,$A77,作業日報!$E:$E,"○",作業日報!$A:$A,参加者名簿!AM$1)+SUMIFS(作業日報!$G:$G,作業日報!$F:$F,$A77,作業日報!$I:$I,"○",作業日報!$A:$A,参加者名簿!AM$1)</f>
        <v>0</v>
      </c>
      <c r="AN77" s="160">
        <f>SUMIFS(作業日報!$C:$C,作業日報!$B:$B,$A77,作業日報!$E:$E,"○",作業日報!$A:$A,参加者名簿!AN$1)+SUMIFS(作業日報!$G:$G,作業日報!$F:$F,$A77,作業日報!$I:$I,"○",作業日報!$A:$A,参加者名簿!AN$1)</f>
        <v>0</v>
      </c>
      <c r="AO77" s="160">
        <f>SUMIFS(作業日報!$C:$C,作業日報!$B:$B,$A77,作業日報!$E:$E,"○",作業日報!$A:$A,参加者名簿!AO$1)+SUMIFS(作業日報!$G:$G,作業日報!$F:$F,$A77,作業日報!$I:$I,"○",作業日報!$A:$A,参加者名簿!AO$1)</f>
        <v>0</v>
      </c>
      <c r="AP77" s="160">
        <f>SUMIFS(作業日報!$C:$C,作業日報!$B:$B,$A77,作業日報!$E:$E,"○",作業日報!$A:$A,参加者名簿!AP$1)+SUMIFS(作業日報!$G:$G,作業日報!$F:$F,$A77,作業日報!$I:$I,"○",作業日報!$A:$A,参加者名簿!AP$1)</f>
        <v>0</v>
      </c>
      <c r="AQ77" s="160">
        <f>SUMIFS(作業日報!$C:$C,作業日報!$B:$B,$A77,作業日報!$E:$E,"○",作業日報!$A:$A,参加者名簿!AQ$1)+SUMIFS(作業日報!$G:$G,作業日報!$F:$F,$A77,作業日報!$I:$I,"○",作業日報!$A:$A,参加者名簿!AQ$1)</f>
        <v>0</v>
      </c>
      <c r="AR77" s="160">
        <f>SUMIFS(作業日報!$C:$C,作業日報!$B:$B,$A77,作業日報!$E:$E,"○",作業日報!$A:$A,参加者名簿!AR$1)+SUMIFS(作業日報!$G:$G,作業日報!$F:$F,$A77,作業日報!$I:$I,"○",作業日報!$A:$A,参加者名簿!AR$1)</f>
        <v>0</v>
      </c>
      <c r="AS77" s="160">
        <f>SUMIFS(作業日報!$C:$C,作業日報!$B:$B,$A77,作業日報!$E:$E,"○",作業日報!$A:$A,参加者名簿!AS$1)+SUMIFS(作業日報!$G:$G,作業日報!$F:$F,$A77,作業日報!$I:$I,"○",作業日報!$A:$A,参加者名簿!AS$1)</f>
        <v>0</v>
      </c>
      <c r="AT77" s="160">
        <f>SUMIFS(作業日報!$C:$C,作業日報!$B:$B,$A77,作業日報!$E:$E,"○",作業日報!$A:$A,参加者名簿!AT$1)+SUMIFS(作業日報!$G:$G,作業日報!$F:$F,$A77,作業日報!$I:$I,"○",作業日報!$A:$A,参加者名簿!AT$1)</f>
        <v>0</v>
      </c>
      <c r="AU77" s="160">
        <f>SUMIFS(作業日報!$C:$C,作業日報!$B:$B,$A77,作業日報!$E:$E,"○",作業日報!$A:$A,参加者名簿!AU$1)+SUMIFS(作業日報!$G:$G,作業日報!$F:$F,$A77,作業日報!$I:$I,"○",作業日報!$A:$A,参加者名簿!AU$1)</f>
        <v>0</v>
      </c>
      <c r="AV77" s="160">
        <f>SUMIFS(作業日報!$C:$C,作業日報!$B:$B,$A77,作業日報!$E:$E,"○",作業日報!$A:$A,参加者名簿!AV$1)+SUMIFS(作業日報!$G:$G,作業日報!$F:$F,$A77,作業日報!$I:$I,"○",作業日報!$A:$A,参加者名簿!AV$1)</f>
        <v>0</v>
      </c>
      <c r="AW77" s="160">
        <f>SUMIFS(作業日報!$C:$C,作業日報!$B:$B,$A77,作業日報!$E:$E,"○",作業日報!$A:$A,参加者名簿!AW$1)+SUMIFS(作業日報!$G:$G,作業日報!$F:$F,$A77,作業日報!$I:$I,"○",作業日報!$A:$A,参加者名簿!AW$1)</f>
        <v>0</v>
      </c>
      <c r="AX77" s="160">
        <f>SUMIFS(作業日報!$C:$C,作業日報!$B:$B,$A77,作業日報!$E:$E,"○",作業日報!$A:$A,参加者名簿!AX$1)+SUMIFS(作業日報!$G:$G,作業日報!$F:$F,$A77,作業日報!$I:$I,"○",作業日報!$A:$A,参加者名簿!AX$1)</f>
        <v>0</v>
      </c>
      <c r="AY77" s="160">
        <f>SUMIFS(作業日報!$C:$C,作業日報!$B:$B,$A77,作業日報!$E:$E,"○",作業日報!$A:$A,参加者名簿!AY$1)+SUMIFS(作業日報!$G:$G,作業日報!$F:$F,$A77,作業日報!$I:$I,"○",作業日報!$A:$A,参加者名簿!AY$1)</f>
        <v>0</v>
      </c>
      <c r="AZ77" s="160">
        <f>SUMIFS(作業日報!$C:$C,作業日報!$B:$B,$A77,作業日報!$E:$E,"○",作業日報!$A:$A,参加者名簿!AZ$1)+SUMIFS(作業日報!$G:$G,作業日報!$F:$F,$A77,作業日報!$I:$I,"○",作業日報!$A:$A,参加者名簿!AZ$1)</f>
        <v>0</v>
      </c>
      <c r="BA77" s="160">
        <f>SUMIFS(作業日報!$C:$C,作業日報!$B:$B,$A77,作業日報!$E:$E,"○",作業日報!$A:$A,参加者名簿!BA$1)+SUMIFS(作業日報!$G:$G,作業日報!$F:$F,$A77,作業日報!$I:$I,"○",作業日報!$A:$A,参加者名簿!BA$1)</f>
        <v>0</v>
      </c>
      <c r="BB77" s="160">
        <f>SUMIFS(作業日報!$C:$C,作業日報!$B:$B,$A77,作業日報!$E:$E,"○",作業日報!$A:$A,参加者名簿!BB$1)+SUMIFS(作業日報!$G:$G,作業日報!$F:$F,$A77,作業日報!$I:$I,"○",作業日報!$A:$A,参加者名簿!BB$1)</f>
        <v>0</v>
      </c>
      <c r="BC77" s="160">
        <f>SUMIFS(作業日報!$C:$C,作業日報!$B:$B,$A77,作業日報!$E:$E,"○",作業日報!$A:$A,参加者名簿!BC$1)+SUMIFS(作業日報!$G:$G,作業日報!$F:$F,$A77,作業日報!$I:$I,"○",作業日報!$A:$A,参加者名簿!BC$1)</f>
        <v>0</v>
      </c>
      <c r="BD77" s="160">
        <f>SUMIFS(作業日報!$C:$C,作業日報!$B:$B,$A77,作業日報!$E:$E,"○",作業日報!$A:$A,参加者名簿!BD$1)+SUMIFS(作業日報!$G:$G,作業日報!$F:$F,$A77,作業日報!$I:$I,"○",作業日報!$A:$A,参加者名簿!BD$1)</f>
        <v>0</v>
      </c>
      <c r="BE77" s="160">
        <f>SUMIFS(作業日報!$C:$C,作業日報!$B:$B,$A77,作業日報!$E:$E,"○",作業日報!$A:$A,参加者名簿!BE$1)+SUMIFS(作業日報!$G:$G,作業日報!$F:$F,$A77,作業日報!$I:$I,"○",作業日報!$A:$A,参加者名簿!BE$1)</f>
        <v>0</v>
      </c>
      <c r="BF77" s="160">
        <f>SUMIFS(作業日報!$C:$C,作業日報!$B:$B,$A77,作業日報!$E:$E,"○",作業日報!$A:$A,参加者名簿!BF$1)+SUMIFS(作業日報!$G:$G,作業日報!$F:$F,$A77,作業日報!$I:$I,"○",作業日報!$A:$A,参加者名簿!BF$1)</f>
        <v>0</v>
      </c>
      <c r="BG77" s="160">
        <f>SUMIFS(作業日報!$C:$C,作業日報!$B:$B,$A77,作業日報!$E:$E,"○",作業日報!$A:$A,参加者名簿!BG$1)+SUMIFS(作業日報!$G:$G,作業日報!$F:$F,$A77,作業日報!$I:$I,"○",作業日報!$A:$A,参加者名簿!BG$1)</f>
        <v>0</v>
      </c>
      <c r="BH77" s="160">
        <f>SUMIFS(作業日報!$C:$C,作業日報!$B:$B,$A77,作業日報!$E:$E,"○",作業日報!$A:$A,参加者名簿!BH$1)+SUMIFS(作業日報!$G:$G,作業日報!$F:$F,$A77,作業日報!$I:$I,"○",作業日報!$A:$A,参加者名簿!BH$1)</f>
        <v>0</v>
      </c>
      <c r="BI77" s="160">
        <f>SUMIFS(作業日報!$C:$C,作業日報!$B:$B,$A77,作業日報!$E:$E,"○",作業日報!$A:$A,参加者名簿!BI$1)+SUMIFS(作業日報!$G:$G,作業日報!$F:$F,$A77,作業日報!$I:$I,"○",作業日報!$A:$A,参加者名簿!BI$1)</f>
        <v>0</v>
      </c>
      <c r="BJ77" s="160">
        <f>SUMIFS(作業日報!$C:$C,作業日報!$B:$B,$A77,作業日報!$E:$E,"○",作業日報!$A:$A,参加者名簿!BJ$1)+SUMIFS(作業日報!$G:$G,作業日報!$F:$F,$A77,作業日報!$I:$I,"○",作業日報!$A:$A,参加者名簿!BJ$1)</f>
        <v>0</v>
      </c>
      <c r="BK77" s="160">
        <f>SUMIFS(作業日報!$C:$C,作業日報!$B:$B,$A77,作業日報!$E:$E,"○",作業日報!$A:$A,参加者名簿!BK$1)+SUMIFS(作業日報!$G:$G,作業日報!$F:$F,$A77,作業日報!$I:$I,"○",作業日報!$A:$A,参加者名簿!BK$1)</f>
        <v>0</v>
      </c>
      <c r="BL77" s="160">
        <f>SUMIFS(作業日報!$C:$C,作業日報!$B:$B,$A77,作業日報!$E:$E,"○",作業日報!$A:$A,参加者名簿!BL$1)+SUMIFS(作業日報!$G:$G,作業日報!$F:$F,$A77,作業日報!$I:$I,"○",作業日報!$A:$A,参加者名簿!BL$1)</f>
        <v>0</v>
      </c>
    </row>
    <row r="78" spans="1:64">
      <c r="A78" s="176"/>
      <c r="B78" s="177"/>
      <c r="C78" s="178"/>
      <c r="D78" s="120">
        <f t="shared" si="1"/>
        <v>0</v>
      </c>
      <c r="E78" s="159">
        <f>SUMIFS(作業日報!$C:$C,作業日報!$B:$B,$A78,作業日報!$E:$E,"○",作業日報!$A:$A,参加者名簿!E$1)+SUMIFS(作業日報!$G:$G,作業日報!$F:$F,$A78,作業日報!$I:$I,"○",作業日報!$A:$A,参加者名簿!E$1)</f>
        <v>0</v>
      </c>
      <c r="F78" s="160">
        <f>SUMIFS(作業日報!$C:$C,作業日報!$B:$B,$A78,作業日報!$E:$E,"○",作業日報!$A:$A,参加者名簿!F$1)+SUMIFS(作業日報!$G:$G,作業日報!$F:$F,$A78,作業日報!$I:$I,"○",作業日報!$A:$A,参加者名簿!F$1)</f>
        <v>0</v>
      </c>
      <c r="G78" s="160">
        <f>SUMIFS(作業日報!$C:$C,作業日報!$B:$B,$A78,作業日報!$E:$E,"○",作業日報!$A:$A,参加者名簿!G$1)+SUMIFS(作業日報!$G:$G,作業日報!$F:$F,$A78,作業日報!$I:$I,"○",作業日報!$A:$A,参加者名簿!G$1)</f>
        <v>0</v>
      </c>
      <c r="H78" s="160">
        <f>SUMIFS(作業日報!$C:$C,作業日報!$B:$B,$A78,作業日報!$E:$E,"○",作業日報!$A:$A,参加者名簿!H$1)+SUMIFS(作業日報!$G:$G,作業日報!$F:$F,$A78,作業日報!$I:$I,"○",作業日報!$A:$A,参加者名簿!H$1)</f>
        <v>0</v>
      </c>
      <c r="I78" s="160">
        <f>SUMIFS(作業日報!$C:$C,作業日報!$B:$B,$A78,作業日報!$E:$E,"○",作業日報!$A:$A,参加者名簿!I$1)+SUMIFS(作業日報!$G:$G,作業日報!$F:$F,$A78,作業日報!$I:$I,"○",作業日報!$A:$A,参加者名簿!I$1)</f>
        <v>0</v>
      </c>
      <c r="J78" s="160">
        <f>SUMIFS(作業日報!$C:$C,作業日報!$B:$B,$A78,作業日報!$E:$E,"○",作業日報!$A:$A,参加者名簿!J$1)+SUMIFS(作業日報!$G:$G,作業日報!$F:$F,$A78,作業日報!$I:$I,"○",作業日報!$A:$A,参加者名簿!J$1)</f>
        <v>0</v>
      </c>
      <c r="K78" s="160">
        <f>SUMIFS(作業日報!$C:$C,作業日報!$B:$B,$A78,作業日報!$E:$E,"○",作業日報!$A:$A,参加者名簿!K$1)+SUMIFS(作業日報!$G:$G,作業日報!$F:$F,$A78,作業日報!$I:$I,"○",作業日報!$A:$A,参加者名簿!K$1)</f>
        <v>0</v>
      </c>
      <c r="L78" s="160">
        <f>SUMIFS(作業日報!$C:$C,作業日報!$B:$B,$A78,作業日報!$E:$E,"○",作業日報!$A:$A,参加者名簿!L$1)+SUMIFS(作業日報!$G:$G,作業日報!$F:$F,$A78,作業日報!$I:$I,"○",作業日報!$A:$A,参加者名簿!L$1)</f>
        <v>0</v>
      </c>
      <c r="M78" s="160">
        <f>SUMIFS(作業日報!$C:$C,作業日報!$B:$B,$A78,作業日報!$E:$E,"○",作業日報!$A:$A,参加者名簿!M$1)+SUMIFS(作業日報!$G:$G,作業日報!$F:$F,$A78,作業日報!$I:$I,"○",作業日報!$A:$A,参加者名簿!M$1)</f>
        <v>0</v>
      </c>
      <c r="N78" s="160">
        <f>SUMIFS(作業日報!$C:$C,作業日報!$B:$B,$A78,作業日報!$E:$E,"○",作業日報!$A:$A,参加者名簿!N$1)+SUMIFS(作業日報!$G:$G,作業日報!$F:$F,$A78,作業日報!$I:$I,"○",作業日報!$A:$A,参加者名簿!N$1)</f>
        <v>0</v>
      </c>
      <c r="O78" s="160">
        <f>SUMIFS(作業日報!$C:$C,作業日報!$B:$B,$A78,作業日報!$E:$E,"○",作業日報!$A:$A,参加者名簿!O$1)+SUMIFS(作業日報!$G:$G,作業日報!$F:$F,$A78,作業日報!$I:$I,"○",作業日報!$A:$A,参加者名簿!O$1)</f>
        <v>0</v>
      </c>
      <c r="P78" s="160">
        <f>SUMIFS(作業日報!$C:$C,作業日報!$B:$B,$A78,作業日報!$E:$E,"○",作業日報!$A:$A,参加者名簿!P$1)+SUMIFS(作業日報!$G:$G,作業日報!$F:$F,$A78,作業日報!$I:$I,"○",作業日報!$A:$A,参加者名簿!P$1)</f>
        <v>0</v>
      </c>
      <c r="Q78" s="160">
        <f>SUMIFS(作業日報!$C:$C,作業日報!$B:$B,$A78,作業日報!$E:$E,"○",作業日報!$A:$A,参加者名簿!Q$1)+SUMIFS(作業日報!$G:$G,作業日報!$F:$F,$A78,作業日報!$I:$I,"○",作業日報!$A:$A,参加者名簿!Q$1)</f>
        <v>0</v>
      </c>
      <c r="R78" s="160">
        <f>SUMIFS(作業日報!$C:$C,作業日報!$B:$B,$A78,作業日報!$E:$E,"○",作業日報!$A:$A,参加者名簿!R$1)+SUMIFS(作業日報!$G:$G,作業日報!$F:$F,$A78,作業日報!$I:$I,"○",作業日報!$A:$A,参加者名簿!R$1)</f>
        <v>0</v>
      </c>
      <c r="S78" s="160">
        <f>SUMIFS(作業日報!$C:$C,作業日報!$B:$B,$A78,作業日報!$E:$E,"○",作業日報!$A:$A,参加者名簿!S$1)+SUMIFS(作業日報!$G:$G,作業日報!$F:$F,$A78,作業日報!$I:$I,"○",作業日報!$A:$A,参加者名簿!S$1)</f>
        <v>0</v>
      </c>
      <c r="T78" s="160">
        <f>SUMIFS(作業日報!$C:$C,作業日報!$B:$B,$A78,作業日報!$E:$E,"○",作業日報!$A:$A,参加者名簿!T$1)+SUMIFS(作業日報!$G:$G,作業日報!$F:$F,$A78,作業日報!$I:$I,"○",作業日報!$A:$A,参加者名簿!T$1)</f>
        <v>0</v>
      </c>
      <c r="U78" s="160">
        <f>SUMIFS(作業日報!$C:$C,作業日報!$B:$B,$A78,作業日報!$E:$E,"○",作業日報!$A:$A,参加者名簿!U$1)+SUMIFS(作業日報!$G:$G,作業日報!$F:$F,$A78,作業日報!$I:$I,"○",作業日報!$A:$A,参加者名簿!U$1)</f>
        <v>0</v>
      </c>
      <c r="V78" s="160">
        <f>SUMIFS(作業日報!$C:$C,作業日報!$B:$B,$A78,作業日報!$E:$E,"○",作業日報!$A:$A,参加者名簿!V$1)+SUMIFS(作業日報!$G:$G,作業日報!$F:$F,$A78,作業日報!$I:$I,"○",作業日報!$A:$A,参加者名簿!V$1)</f>
        <v>0</v>
      </c>
      <c r="W78" s="160">
        <f>SUMIFS(作業日報!$C:$C,作業日報!$B:$B,$A78,作業日報!$E:$E,"○",作業日報!$A:$A,参加者名簿!W$1)+SUMIFS(作業日報!$G:$G,作業日報!$F:$F,$A78,作業日報!$I:$I,"○",作業日報!$A:$A,参加者名簿!W$1)</f>
        <v>0</v>
      </c>
      <c r="X78" s="160">
        <f>SUMIFS(作業日報!$C:$C,作業日報!$B:$B,$A78,作業日報!$E:$E,"○",作業日報!$A:$A,参加者名簿!X$1)+SUMIFS(作業日報!$G:$G,作業日報!$F:$F,$A78,作業日報!$I:$I,"○",作業日報!$A:$A,参加者名簿!X$1)</f>
        <v>0</v>
      </c>
      <c r="Y78" s="160">
        <f>SUMIFS(作業日報!$C:$C,作業日報!$B:$B,$A78,作業日報!$E:$E,"○",作業日報!$A:$A,参加者名簿!Y$1)+SUMIFS(作業日報!$G:$G,作業日報!$F:$F,$A78,作業日報!$I:$I,"○",作業日報!$A:$A,参加者名簿!Y$1)</f>
        <v>0</v>
      </c>
      <c r="Z78" s="160">
        <f>SUMIFS(作業日報!$C:$C,作業日報!$B:$B,$A78,作業日報!$E:$E,"○",作業日報!$A:$A,参加者名簿!Z$1)+SUMIFS(作業日報!$G:$G,作業日報!$F:$F,$A78,作業日報!$I:$I,"○",作業日報!$A:$A,参加者名簿!Z$1)</f>
        <v>0</v>
      </c>
      <c r="AA78" s="160">
        <f>SUMIFS(作業日報!$C:$C,作業日報!$B:$B,$A78,作業日報!$E:$E,"○",作業日報!$A:$A,参加者名簿!AA$1)+SUMIFS(作業日報!$G:$G,作業日報!$F:$F,$A78,作業日報!$I:$I,"○",作業日報!$A:$A,参加者名簿!AA$1)</f>
        <v>0</v>
      </c>
      <c r="AB78" s="160">
        <f>SUMIFS(作業日報!$C:$C,作業日報!$B:$B,$A78,作業日報!$E:$E,"○",作業日報!$A:$A,参加者名簿!AB$1)+SUMIFS(作業日報!$G:$G,作業日報!$F:$F,$A78,作業日報!$I:$I,"○",作業日報!$A:$A,参加者名簿!AB$1)</f>
        <v>0</v>
      </c>
      <c r="AC78" s="160">
        <f>SUMIFS(作業日報!$C:$C,作業日報!$B:$B,$A78,作業日報!$E:$E,"○",作業日報!$A:$A,参加者名簿!AC$1)+SUMIFS(作業日報!$G:$G,作業日報!$F:$F,$A78,作業日報!$I:$I,"○",作業日報!$A:$A,参加者名簿!AC$1)</f>
        <v>0</v>
      </c>
      <c r="AD78" s="160">
        <f>SUMIFS(作業日報!$C:$C,作業日報!$B:$B,$A78,作業日報!$E:$E,"○",作業日報!$A:$A,参加者名簿!AD$1)+SUMIFS(作業日報!$G:$G,作業日報!$F:$F,$A78,作業日報!$I:$I,"○",作業日報!$A:$A,参加者名簿!AD$1)</f>
        <v>0</v>
      </c>
      <c r="AE78" s="160">
        <f>SUMIFS(作業日報!$C:$C,作業日報!$B:$B,$A78,作業日報!$E:$E,"○",作業日報!$A:$A,参加者名簿!AE$1)+SUMIFS(作業日報!$G:$G,作業日報!$F:$F,$A78,作業日報!$I:$I,"○",作業日報!$A:$A,参加者名簿!AE$1)</f>
        <v>0</v>
      </c>
      <c r="AF78" s="160">
        <f>SUMIFS(作業日報!$C:$C,作業日報!$B:$B,$A78,作業日報!$E:$E,"○",作業日報!$A:$A,参加者名簿!AF$1)+SUMIFS(作業日報!$G:$G,作業日報!$F:$F,$A78,作業日報!$I:$I,"○",作業日報!$A:$A,参加者名簿!AF$1)</f>
        <v>0</v>
      </c>
      <c r="AG78" s="160">
        <f>SUMIFS(作業日報!$C:$C,作業日報!$B:$B,$A78,作業日報!$E:$E,"○",作業日報!$A:$A,参加者名簿!AG$1)+SUMIFS(作業日報!$G:$G,作業日報!$F:$F,$A78,作業日報!$I:$I,"○",作業日報!$A:$A,参加者名簿!AG$1)</f>
        <v>0</v>
      </c>
      <c r="AH78" s="160">
        <f>SUMIFS(作業日報!$C:$C,作業日報!$B:$B,$A78,作業日報!$E:$E,"○",作業日報!$A:$A,参加者名簿!AH$1)+SUMIFS(作業日報!$G:$G,作業日報!$F:$F,$A78,作業日報!$I:$I,"○",作業日報!$A:$A,参加者名簿!AH$1)</f>
        <v>0</v>
      </c>
      <c r="AI78" s="160">
        <f>SUMIFS(作業日報!$C:$C,作業日報!$B:$B,$A78,作業日報!$E:$E,"○",作業日報!$A:$A,参加者名簿!AI$1)+SUMIFS(作業日報!$G:$G,作業日報!$F:$F,$A78,作業日報!$I:$I,"○",作業日報!$A:$A,参加者名簿!AI$1)</f>
        <v>0</v>
      </c>
      <c r="AJ78" s="160">
        <f>SUMIFS(作業日報!$C:$C,作業日報!$B:$B,$A78,作業日報!$E:$E,"○",作業日報!$A:$A,参加者名簿!AJ$1)+SUMIFS(作業日報!$G:$G,作業日報!$F:$F,$A78,作業日報!$I:$I,"○",作業日報!$A:$A,参加者名簿!AJ$1)</f>
        <v>0</v>
      </c>
      <c r="AK78" s="160">
        <f>SUMIFS(作業日報!$C:$C,作業日報!$B:$B,$A78,作業日報!$E:$E,"○",作業日報!$A:$A,参加者名簿!AK$1)+SUMIFS(作業日報!$G:$G,作業日報!$F:$F,$A78,作業日報!$I:$I,"○",作業日報!$A:$A,参加者名簿!AK$1)</f>
        <v>0</v>
      </c>
      <c r="AL78" s="160">
        <f>SUMIFS(作業日報!$C:$C,作業日報!$B:$B,$A78,作業日報!$E:$E,"○",作業日報!$A:$A,参加者名簿!AL$1)+SUMIFS(作業日報!$G:$G,作業日報!$F:$F,$A78,作業日報!$I:$I,"○",作業日報!$A:$A,参加者名簿!AL$1)</f>
        <v>0</v>
      </c>
      <c r="AM78" s="160">
        <f>SUMIFS(作業日報!$C:$C,作業日報!$B:$B,$A78,作業日報!$E:$E,"○",作業日報!$A:$A,参加者名簿!AM$1)+SUMIFS(作業日報!$G:$G,作業日報!$F:$F,$A78,作業日報!$I:$I,"○",作業日報!$A:$A,参加者名簿!AM$1)</f>
        <v>0</v>
      </c>
      <c r="AN78" s="160">
        <f>SUMIFS(作業日報!$C:$C,作業日報!$B:$B,$A78,作業日報!$E:$E,"○",作業日報!$A:$A,参加者名簿!AN$1)+SUMIFS(作業日報!$G:$G,作業日報!$F:$F,$A78,作業日報!$I:$I,"○",作業日報!$A:$A,参加者名簿!AN$1)</f>
        <v>0</v>
      </c>
      <c r="AO78" s="160">
        <f>SUMIFS(作業日報!$C:$C,作業日報!$B:$B,$A78,作業日報!$E:$E,"○",作業日報!$A:$A,参加者名簿!AO$1)+SUMIFS(作業日報!$G:$G,作業日報!$F:$F,$A78,作業日報!$I:$I,"○",作業日報!$A:$A,参加者名簿!AO$1)</f>
        <v>0</v>
      </c>
      <c r="AP78" s="160">
        <f>SUMIFS(作業日報!$C:$C,作業日報!$B:$B,$A78,作業日報!$E:$E,"○",作業日報!$A:$A,参加者名簿!AP$1)+SUMIFS(作業日報!$G:$G,作業日報!$F:$F,$A78,作業日報!$I:$I,"○",作業日報!$A:$A,参加者名簿!AP$1)</f>
        <v>0</v>
      </c>
      <c r="AQ78" s="160">
        <f>SUMIFS(作業日報!$C:$C,作業日報!$B:$B,$A78,作業日報!$E:$E,"○",作業日報!$A:$A,参加者名簿!AQ$1)+SUMIFS(作業日報!$G:$G,作業日報!$F:$F,$A78,作業日報!$I:$I,"○",作業日報!$A:$A,参加者名簿!AQ$1)</f>
        <v>0</v>
      </c>
      <c r="AR78" s="160">
        <f>SUMIFS(作業日報!$C:$C,作業日報!$B:$B,$A78,作業日報!$E:$E,"○",作業日報!$A:$A,参加者名簿!AR$1)+SUMIFS(作業日報!$G:$G,作業日報!$F:$F,$A78,作業日報!$I:$I,"○",作業日報!$A:$A,参加者名簿!AR$1)</f>
        <v>0</v>
      </c>
      <c r="AS78" s="160">
        <f>SUMIFS(作業日報!$C:$C,作業日報!$B:$B,$A78,作業日報!$E:$E,"○",作業日報!$A:$A,参加者名簿!AS$1)+SUMIFS(作業日報!$G:$G,作業日報!$F:$F,$A78,作業日報!$I:$I,"○",作業日報!$A:$A,参加者名簿!AS$1)</f>
        <v>0</v>
      </c>
      <c r="AT78" s="160">
        <f>SUMIFS(作業日報!$C:$C,作業日報!$B:$B,$A78,作業日報!$E:$E,"○",作業日報!$A:$A,参加者名簿!AT$1)+SUMIFS(作業日報!$G:$G,作業日報!$F:$F,$A78,作業日報!$I:$I,"○",作業日報!$A:$A,参加者名簿!AT$1)</f>
        <v>0</v>
      </c>
      <c r="AU78" s="160">
        <f>SUMIFS(作業日報!$C:$C,作業日報!$B:$B,$A78,作業日報!$E:$E,"○",作業日報!$A:$A,参加者名簿!AU$1)+SUMIFS(作業日報!$G:$G,作業日報!$F:$F,$A78,作業日報!$I:$I,"○",作業日報!$A:$A,参加者名簿!AU$1)</f>
        <v>0</v>
      </c>
      <c r="AV78" s="160">
        <f>SUMIFS(作業日報!$C:$C,作業日報!$B:$B,$A78,作業日報!$E:$E,"○",作業日報!$A:$A,参加者名簿!AV$1)+SUMIFS(作業日報!$G:$G,作業日報!$F:$F,$A78,作業日報!$I:$I,"○",作業日報!$A:$A,参加者名簿!AV$1)</f>
        <v>0</v>
      </c>
      <c r="AW78" s="160">
        <f>SUMIFS(作業日報!$C:$C,作業日報!$B:$B,$A78,作業日報!$E:$E,"○",作業日報!$A:$A,参加者名簿!AW$1)+SUMIFS(作業日報!$G:$G,作業日報!$F:$F,$A78,作業日報!$I:$I,"○",作業日報!$A:$A,参加者名簿!AW$1)</f>
        <v>0</v>
      </c>
      <c r="AX78" s="160">
        <f>SUMIFS(作業日報!$C:$C,作業日報!$B:$B,$A78,作業日報!$E:$E,"○",作業日報!$A:$A,参加者名簿!AX$1)+SUMIFS(作業日報!$G:$G,作業日報!$F:$F,$A78,作業日報!$I:$I,"○",作業日報!$A:$A,参加者名簿!AX$1)</f>
        <v>0</v>
      </c>
      <c r="AY78" s="160">
        <f>SUMIFS(作業日報!$C:$C,作業日報!$B:$B,$A78,作業日報!$E:$E,"○",作業日報!$A:$A,参加者名簿!AY$1)+SUMIFS(作業日報!$G:$G,作業日報!$F:$F,$A78,作業日報!$I:$I,"○",作業日報!$A:$A,参加者名簿!AY$1)</f>
        <v>0</v>
      </c>
      <c r="AZ78" s="160">
        <f>SUMIFS(作業日報!$C:$C,作業日報!$B:$B,$A78,作業日報!$E:$E,"○",作業日報!$A:$A,参加者名簿!AZ$1)+SUMIFS(作業日報!$G:$G,作業日報!$F:$F,$A78,作業日報!$I:$I,"○",作業日報!$A:$A,参加者名簿!AZ$1)</f>
        <v>0</v>
      </c>
      <c r="BA78" s="160">
        <f>SUMIFS(作業日報!$C:$C,作業日報!$B:$B,$A78,作業日報!$E:$E,"○",作業日報!$A:$A,参加者名簿!BA$1)+SUMIFS(作業日報!$G:$G,作業日報!$F:$F,$A78,作業日報!$I:$I,"○",作業日報!$A:$A,参加者名簿!BA$1)</f>
        <v>0</v>
      </c>
      <c r="BB78" s="160">
        <f>SUMIFS(作業日報!$C:$C,作業日報!$B:$B,$A78,作業日報!$E:$E,"○",作業日報!$A:$A,参加者名簿!BB$1)+SUMIFS(作業日報!$G:$G,作業日報!$F:$F,$A78,作業日報!$I:$I,"○",作業日報!$A:$A,参加者名簿!BB$1)</f>
        <v>0</v>
      </c>
      <c r="BC78" s="160">
        <f>SUMIFS(作業日報!$C:$C,作業日報!$B:$B,$A78,作業日報!$E:$E,"○",作業日報!$A:$A,参加者名簿!BC$1)+SUMIFS(作業日報!$G:$G,作業日報!$F:$F,$A78,作業日報!$I:$I,"○",作業日報!$A:$A,参加者名簿!BC$1)</f>
        <v>0</v>
      </c>
      <c r="BD78" s="160">
        <f>SUMIFS(作業日報!$C:$C,作業日報!$B:$B,$A78,作業日報!$E:$E,"○",作業日報!$A:$A,参加者名簿!BD$1)+SUMIFS(作業日報!$G:$G,作業日報!$F:$F,$A78,作業日報!$I:$I,"○",作業日報!$A:$A,参加者名簿!BD$1)</f>
        <v>0</v>
      </c>
      <c r="BE78" s="160">
        <f>SUMIFS(作業日報!$C:$C,作業日報!$B:$B,$A78,作業日報!$E:$E,"○",作業日報!$A:$A,参加者名簿!BE$1)+SUMIFS(作業日報!$G:$G,作業日報!$F:$F,$A78,作業日報!$I:$I,"○",作業日報!$A:$A,参加者名簿!BE$1)</f>
        <v>0</v>
      </c>
      <c r="BF78" s="160">
        <f>SUMIFS(作業日報!$C:$C,作業日報!$B:$B,$A78,作業日報!$E:$E,"○",作業日報!$A:$A,参加者名簿!BF$1)+SUMIFS(作業日報!$G:$G,作業日報!$F:$F,$A78,作業日報!$I:$I,"○",作業日報!$A:$A,参加者名簿!BF$1)</f>
        <v>0</v>
      </c>
      <c r="BG78" s="160">
        <f>SUMIFS(作業日報!$C:$C,作業日報!$B:$B,$A78,作業日報!$E:$E,"○",作業日報!$A:$A,参加者名簿!BG$1)+SUMIFS(作業日報!$G:$G,作業日報!$F:$F,$A78,作業日報!$I:$I,"○",作業日報!$A:$A,参加者名簿!BG$1)</f>
        <v>0</v>
      </c>
      <c r="BH78" s="160">
        <f>SUMIFS(作業日報!$C:$C,作業日報!$B:$B,$A78,作業日報!$E:$E,"○",作業日報!$A:$A,参加者名簿!BH$1)+SUMIFS(作業日報!$G:$G,作業日報!$F:$F,$A78,作業日報!$I:$I,"○",作業日報!$A:$A,参加者名簿!BH$1)</f>
        <v>0</v>
      </c>
      <c r="BI78" s="160">
        <f>SUMIFS(作業日報!$C:$C,作業日報!$B:$B,$A78,作業日報!$E:$E,"○",作業日報!$A:$A,参加者名簿!BI$1)+SUMIFS(作業日報!$G:$G,作業日報!$F:$F,$A78,作業日報!$I:$I,"○",作業日報!$A:$A,参加者名簿!BI$1)</f>
        <v>0</v>
      </c>
      <c r="BJ78" s="160">
        <f>SUMIFS(作業日報!$C:$C,作業日報!$B:$B,$A78,作業日報!$E:$E,"○",作業日報!$A:$A,参加者名簿!BJ$1)+SUMIFS(作業日報!$G:$G,作業日報!$F:$F,$A78,作業日報!$I:$I,"○",作業日報!$A:$A,参加者名簿!BJ$1)</f>
        <v>0</v>
      </c>
      <c r="BK78" s="160">
        <f>SUMIFS(作業日報!$C:$C,作業日報!$B:$B,$A78,作業日報!$E:$E,"○",作業日報!$A:$A,参加者名簿!BK$1)+SUMIFS(作業日報!$G:$G,作業日報!$F:$F,$A78,作業日報!$I:$I,"○",作業日報!$A:$A,参加者名簿!BK$1)</f>
        <v>0</v>
      </c>
      <c r="BL78" s="160">
        <f>SUMIFS(作業日報!$C:$C,作業日報!$B:$B,$A78,作業日報!$E:$E,"○",作業日報!$A:$A,参加者名簿!BL$1)+SUMIFS(作業日報!$G:$G,作業日報!$F:$F,$A78,作業日報!$I:$I,"○",作業日報!$A:$A,参加者名簿!BL$1)</f>
        <v>0</v>
      </c>
    </row>
    <row r="79" spans="1:64">
      <c r="A79" s="176"/>
      <c r="B79" s="177"/>
      <c r="C79" s="178"/>
      <c r="D79" s="120">
        <f t="shared" si="1"/>
        <v>0</v>
      </c>
      <c r="E79" s="159">
        <f>SUMIFS(作業日報!$C:$C,作業日報!$B:$B,$A79,作業日報!$E:$E,"○",作業日報!$A:$A,参加者名簿!E$1)+SUMIFS(作業日報!$G:$G,作業日報!$F:$F,$A79,作業日報!$I:$I,"○",作業日報!$A:$A,参加者名簿!E$1)</f>
        <v>0</v>
      </c>
      <c r="F79" s="160">
        <f>SUMIFS(作業日報!$C:$C,作業日報!$B:$B,$A79,作業日報!$E:$E,"○",作業日報!$A:$A,参加者名簿!F$1)+SUMIFS(作業日報!$G:$G,作業日報!$F:$F,$A79,作業日報!$I:$I,"○",作業日報!$A:$A,参加者名簿!F$1)</f>
        <v>0</v>
      </c>
      <c r="G79" s="160">
        <f>SUMIFS(作業日報!$C:$C,作業日報!$B:$B,$A79,作業日報!$E:$E,"○",作業日報!$A:$A,参加者名簿!G$1)+SUMIFS(作業日報!$G:$G,作業日報!$F:$F,$A79,作業日報!$I:$I,"○",作業日報!$A:$A,参加者名簿!G$1)</f>
        <v>0</v>
      </c>
      <c r="H79" s="160">
        <f>SUMIFS(作業日報!$C:$C,作業日報!$B:$B,$A79,作業日報!$E:$E,"○",作業日報!$A:$A,参加者名簿!H$1)+SUMIFS(作業日報!$G:$G,作業日報!$F:$F,$A79,作業日報!$I:$I,"○",作業日報!$A:$A,参加者名簿!H$1)</f>
        <v>0</v>
      </c>
      <c r="I79" s="160">
        <f>SUMIFS(作業日報!$C:$C,作業日報!$B:$B,$A79,作業日報!$E:$E,"○",作業日報!$A:$A,参加者名簿!I$1)+SUMIFS(作業日報!$G:$G,作業日報!$F:$F,$A79,作業日報!$I:$I,"○",作業日報!$A:$A,参加者名簿!I$1)</f>
        <v>0</v>
      </c>
      <c r="J79" s="160">
        <f>SUMIFS(作業日報!$C:$C,作業日報!$B:$B,$A79,作業日報!$E:$E,"○",作業日報!$A:$A,参加者名簿!J$1)+SUMIFS(作業日報!$G:$G,作業日報!$F:$F,$A79,作業日報!$I:$I,"○",作業日報!$A:$A,参加者名簿!J$1)</f>
        <v>0</v>
      </c>
      <c r="K79" s="160">
        <f>SUMIFS(作業日報!$C:$C,作業日報!$B:$B,$A79,作業日報!$E:$E,"○",作業日報!$A:$A,参加者名簿!K$1)+SUMIFS(作業日報!$G:$G,作業日報!$F:$F,$A79,作業日報!$I:$I,"○",作業日報!$A:$A,参加者名簿!K$1)</f>
        <v>0</v>
      </c>
      <c r="L79" s="160">
        <f>SUMIFS(作業日報!$C:$C,作業日報!$B:$B,$A79,作業日報!$E:$E,"○",作業日報!$A:$A,参加者名簿!L$1)+SUMIFS(作業日報!$G:$G,作業日報!$F:$F,$A79,作業日報!$I:$I,"○",作業日報!$A:$A,参加者名簿!L$1)</f>
        <v>0</v>
      </c>
      <c r="M79" s="160">
        <f>SUMIFS(作業日報!$C:$C,作業日報!$B:$B,$A79,作業日報!$E:$E,"○",作業日報!$A:$A,参加者名簿!M$1)+SUMIFS(作業日報!$G:$G,作業日報!$F:$F,$A79,作業日報!$I:$I,"○",作業日報!$A:$A,参加者名簿!M$1)</f>
        <v>0</v>
      </c>
      <c r="N79" s="160">
        <f>SUMIFS(作業日報!$C:$C,作業日報!$B:$B,$A79,作業日報!$E:$E,"○",作業日報!$A:$A,参加者名簿!N$1)+SUMIFS(作業日報!$G:$G,作業日報!$F:$F,$A79,作業日報!$I:$I,"○",作業日報!$A:$A,参加者名簿!N$1)</f>
        <v>0</v>
      </c>
      <c r="O79" s="160">
        <f>SUMIFS(作業日報!$C:$C,作業日報!$B:$B,$A79,作業日報!$E:$E,"○",作業日報!$A:$A,参加者名簿!O$1)+SUMIFS(作業日報!$G:$G,作業日報!$F:$F,$A79,作業日報!$I:$I,"○",作業日報!$A:$A,参加者名簿!O$1)</f>
        <v>0</v>
      </c>
      <c r="P79" s="160">
        <f>SUMIFS(作業日報!$C:$C,作業日報!$B:$B,$A79,作業日報!$E:$E,"○",作業日報!$A:$A,参加者名簿!P$1)+SUMIFS(作業日報!$G:$G,作業日報!$F:$F,$A79,作業日報!$I:$I,"○",作業日報!$A:$A,参加者名簿!P$1)</f>
        <v>0</v>
      </c>
      <c r="Q79" s="160">
        <f>SUMIFS(作業日報!$C:$C,作業日報!$B:$B,$A79,作業日報!$E:$E,"○",作業日報!$A:$A,参加者名簿!Q$1)+SUMIFS(作業日報!$G:$G,作業日報!$F:$F,$A79,作業日報!$I:$I,"○",作業日報!$A:$A,参加者名簿!Q$1)</f>
        <v>0</v>
      </c>
      <c r="R79" s="160">
        <f>SUMIFS(作業日報!$C:$C,作業日報!$B:$B,$A79,作業日報!$E:$E,"○",作業日報!$A:$A,参加者名簿!R$1)+SUMIFS(作業日報!$G:$G,作業日報!$F:$F,$A79,作業日報!$I:$I,"○",作業日報!$A:$A,参加者名簿!R$1)</f>
        <v>0</v>
      </c>
      <c r="S79" s="160">
        <f>SUMIFS(作業日報!$C:$C,作業日報!$B:$B,$A79,作業日報!$E:$E,"○",作業日報!$A:$A,参加者名簿!S$1)+SUMIFS(作業日報!$G:$G,作業日報!$F:$F,$A79,作業日報!$I:$I,"○",作業日報!$A:$A,参加者名簿!S$1)</f>
        <v>0</v>
      </c>
      <c r="T79" s="160">
        <f>SUMIFS(作業日報!$C:$C,作業日報!$B:$B,$A79,作業日報!$E:$E,"○",作業日報!$A:$A,参加者名簿!T$1)+SUMIFS(作業日報!$G:$G,作業日報!$F:$F,$A79,作業日報!$I:$I,"○",作業日報!$A:$A,参加者名簿!T$1)</f>
        <v>0</v>
      </c>
      <c r="U79" s="160">
        <f>SUMIFS(作業日報!$C:$C,作業日報!$B:$B,$A79,作業日報!$E:$E,"○",作業日報!$A:$A,参加者名簿!U$1)+SUMIFS(作業日報!$G:$G,作業日報!$F:$F,$A79,作業日報!$I:$I,"○",作業日報!$A:$A,参加者名簿!U$1)</f>
        <v>0</v>
      </c>
      <c r="V79" s="160">
        <f>SUMIFS(作業日報!$C:$C,作業日報!$B:$B,$A79,作業日報!$E:$E,"○",作業日報!$A:$A,参加者名簿!V$1)+SUMIFS(作業日報!$G:$G,作業日報!$F:$F,$A79,作業日報!$I:$I,"○",作業日報!$A:$A,参加者名簿!V$1)</f>
        <v>0</v>
      </c>
      <c r="W79" s="160">
        <f>SUMIFS(作業日報!$C:$C,作業日報!$B:$B,$A79,作業日報!$E:$E,"○",作業日報!$A:$A,参加者名簿!W$1)+SUMIFS(作業日報!$G:$G,作業日報!$F:$F,$A79,作業日報!$I:$I,"○",作業日報!$A:$A,参加者名簿!W$1)</f>
        <v>0</v>
      </c>
      <c r="X79" s="160">
        <f>SUMIFS(作業日報!$C:$C,作業日報!$B:$B,$A79,作業日報!$E:$E,"○",作業日報!$A:$A,参加者名簿!X$1)+SUMIFS(作業日報!$G:$G,作業日報!$F:$F,$A79,作業日報!$I:$I,"○",作業日報!$A:$A,参加者名簿!X$1)</f>
        <v>0</v>
      </c>
      <c r="Y79" s="160">
        <f>SUMIFS(作業日報!$C:$C,作業日報!$B:$B,$A79,作業日報!$E:$E,"○",作業日報!$A:$A,参加者名簿!Y$1)+SUMIFS(作業日報!$G:$G,作業日報!$F:$F,$A79,作業日報!$I:$I,"○",作業日報!$A:$A,参加者名簿!Y$1)</f>
        <v>0</v>
      </c>
      <c r="Z79" s="160">
        <f>SUMIFS(作業日報!$C:$C,作業日報!$B:$B,$A79,作業日報!$E:$E,"○",作業日報!$A:$A,参加者名簿!Z$1)+SUMIFS(作業日報!$G:$G,作業日報!$F:$F,$A79,作業日報!$I:$I,"○",作業日報!$A:$A,参加者名簿!Z$1)</f>
        <v>0</v>
      </c>
      <c r="AA79" s="160">
        <f>SUMIFS(作業日報!$C:$C,作業日報!$B:$B,$A79,作業日報!$E:$E,"○",作業日報!$A:$A,参加者名簿!AA$1)+SUMIFS(作業日報!$G:$G,作業日報!$F:$F,$A79,作業日報!$I:$I,"○",作業日報!$A:$A,参加者名簿!AA$1)</f>
        <v>0</v>
      </c>
      <c r="AB79" s="160">
        <f>SUMIFS(作業日報!$C:$C,作業日報!$B:$B,$A79,作業日報!$E:$E,"○",作業日報!$A:$A,参加者名簿!AB$1)+SUMIFS(作業日報!$G:$G,作業日報!$F:$F,$A79,作業日報!$I:$I,"○",作業日報!$A:$A,参加者名簿!AB$1)</f>
        <v>0</v>
      </c>
      <c r="AC79" s="160">
        <f>SUMIFS(作業日報!$C:$C,作業日報!$B:$B,$A79,作業日報!$E:$E,"○",作業日報!$A:$A,参加者名簿!AC$1)+SUMIFS(作業日報!$G:$G,作業日報!$F:$F,$A79,作業日報!$I:$I,"○",作業日報!$A:$A,参加者名簿!AC$1)</f>
        <v>0</v>
      </c>
      <c r="AD79" s="160">
        <f>SUMIFS(作業日報!$C:$C,作業日報!$B:$B,$A79,作業日報!$E:$E,"○",作業日報!$A:$A,参加者名簿!AD$1)+SUMIFS(作業日報!$G:$G,作業日報!$F:$F,$A79,作業日報!$I:$I,"○",作業日報!$A:$A,参加者名簿!AD$1)</f>
        <v>0</v>
      </c>
      <c r="AE79" s="160">
        <f>SUMIFS(作業日報!$C:$C,作業日報!$B:$B,$A79,作業日報!$E:$E,"○",作業日報!$A:$A,参加者名簿!AE$1)+SUMIFS(作業日報!$G:$G,作業日報!$F:$F,$A79,作業日報!$I:$I,"○",作業日報!$A:$A,参加者名簿!AE$1)</f>
        <v>0</v>
      </c>
      <c r="AF79" s="160">
        <f>SUMIFS(作業日報!$C:$C,作業日報!$B:$B,$A79,作業日報!$E:$E,"○",作業日報!$A:$A,参加者名簿!AF$1)+SUMIFS(作業日報!$G:$G,作業日報!$F:$F,$A79,作業日報!$I:$I,"○",作業日報!$A:$A,参加者名簿!AF$1)</f>
        <v>0</v>
      </c>
      <c r="AG79" s="160">
        <f>SUMIFS(作業日報!$C:$C,作業日報!$B:$B,$A79,作業日報!$E:$E,"○",作業日報!$A:$A,参加者名簿!AG$1)+SUMIFS(作業日報!$G:$G,作業日報!$F:$F,$A79,作業日報!$I:$I,"○",作業日報!$A:$A,参加者名簿!AG$1)</f>
        <v>0</v>
      </c>
      <c r="AH79" s="160">
        <f>SUMIFS(作業日報!$C:$C,作業日報!$B:$B,$A79,作業日報!$E:$E,"○",作業日報!$A:$A,参加者名簿!AH$1)+SUMIFS(作業日報!$G:$G,作業日報!$F:$F,$A79,作業日報!$I:$I,"○",作業日報!$A:$A,参加者名簿!AH$1)</f>
        <v>0</v>
      </c>
      <c r="AI79" s="160">
        <f>SUMIFS(作業日報!$C:$C,作業日報!$B:$B,$A79,作業日報!$E:$E,"○",作業日報!$A:$A,参加者名簿!AI$1)+SUMIFS(作業日報!$G:$G,作業日報!$F:$F,$A79,作業日報!$I:$I,"○",作業日報!$A:$A,参加者名簿!AI$1)</f>
        <v>0</v>
      </c>
      <c r="AJ79" s="160">
        <f>SUMIFS(作業日報!$C:$C,作業日報!$B:$B,$A79,作業日報!$E:$E,"○",作業日報!$A:$A,参加者名簿!AJ$1)+SUMIFS(作業日報!$G:$G,作業日報!$F:$F,$A79,作業日報!$I:$I,"○",作業日報!$A:$A,参加者名簿!AJ$1)</f>
        <v>0</v>
      </c>
      <c r="AK79" s="160">
        <f>SUMIFS(作業日報!$C:$C,作業日報!$B:$B,$A79,作業日報!$E:$E,"○",作業日報!$A:$A,参加者名簿!AK$1)+SUMIFS(作業日報!$G:$G,作業日報!$F:$F,$A79,作業日報!$I:$I,"○",作業日報!$A:$A,参加者名簿!AK$1)</f>
        <v>0</v>
      </c>
      <c r="AL79" s="160">
        <f>SUMIFS(作業日報!$C:$C,作業日報!$B:$B,$A79,作業日報!$E:$E,"○",作業日報!$A:$A,参加者名簿!AL$1)+SUMIFS(作業日報!$G:$G,作業日報!$F:$F,$A79,作業日報!$I:$I,"○",作業日報!$A:$A,参加者名簿!AL$1)</f>
        <v>0</v>
      </c>
      <c r="AM79" s="160">
        <f>SUMIFS(作業日報!$C:$C,作業日報!$B:$B,$A79,作業日報!$E:$E,"○",作業日報!$A:$A,参加者名簿!AM$1)+SUMIFS(作業日報!$G:$G,作業日報!$F:$F,$A79,作業日報!$I:$I,"○",作業日報!$A:$A,参加者名簿!AM$1)</f>
        <v>0</v>
      </c>
      <c r="AN79" s="160">
        <f>SUMIFS(作業日報!$C:$C,作業日報!$B:$B,$A79,作業日報!$E:$E,"○",作業日報!$A:$A,参加者名簿!AN$1)+SUMIFS(作業日報!$G:$G,作業日報!$F:$F,$A79,作業日報!$I:$I,"○",作業日報!$A:$A,参加者名簿!AN$1)</f>
        <v>0</v>
      </c>
      <c r="AO79" s="160">
        <f>SUMIFS(作業日報!$C:$C,作業日報!$B:$B,$A79,作業日報!$E:$E,"○",作業日報!$A:$A,参加者名簿!AO$1)+SUMIFS(作業日報!$G:$G,作業日報!$F:$F,$A79,作業日報!$I:$I,"○",作業日報!$A:$A,参加者名簿!AO$1)</f>
        <v>0</v>
      </c>
      <c r="AP79" s="160">
        <f>SUMIFS(作業日報!$C:$C,作業日報!$B:$B,$A79,作業日報!$E:$E,"○",作業日報!$A:$A,参加者名簿!AP$1)+SUMIFS(作業日報!$G:$G,作業日報!$F:$F,$A79,作業日報!$I:$I,"○",作業日報!$A:$A,参加者名簿!AP$1)</f>
        <v>0</v>
      </c>
      <c r="AQ79" s="160">
        <f>SUMIFS(作業日報!$C:$C,作業日報!$B:$B,$A79,作業日報!$E:$E,"○",作業日報!$A:$A,参加者名簿!AQ$1)+SUMIFS(作業日報!$G:$G,作業日報!$F:$F,$A79,作業日報!$I:$I,"○",作業日報!$A:$A,参加者名簿!AQ$1)</f>
        <v>0</v>
      </c>
      <c r="AR79" s="160">
        <f>SUMIFS(作業日報!$C:$C,作業日報!$B:$B,$A79,作業日報!$E:$E,"○",作業日報!$A:$A,参加者名簿!AR$1)+SUMIFS(作業日報!$G:$G,作業日報!$F:$F,$A79,作業日報!$I:$I,"○",作業日報!$A:$A,参加者名簿!AR$1)</f>
        <v>0</v>
      </c>
      <c r="AS79" s="160">
        <f>SUMIFS(作業日報!$C:$C,作業日報!$B:$B,$A79,作業日報!$E:$E,"○",作業日報!$A:$A,参加者名簿!AS$1)+SUMIFS(作業日報!$G:$G,作業日報!$F:$F,$A79,作業日報!$I:$I,"○",作業日報!$A:$A,参加者名簿!AS$1)</f>
        <v>0</v>
      </c>
      <c r="AT79" s="160">
        <f>SUMIFS(作業日報!$C:$C,作業日報!$B:$B,$A79,作業日報!$E:$E,"○",作業日報!$A:$A,参加者名簿!AT$1)+SUMIFS(作業日報!$G:$G,作業日報!$F:$F,$A79,作業日報!$I:$I,"○",作業日報!$A:$A,参加者名簿!AT$1)</f>
        <v>0</v>
      </c>
      <c r="AU79" s="160">
        <f>SUMIFS(作業日報!$C:$C,作業日報!$B:$B,$A79,作業日報!$E:$E,"○",作業日報!$A:$A,参加者名簿!AU$1)+SUMIFS(作業日報!$G:$G,作業日報!$F:$F,$A79,作業日報!$I:$I,"○",作業日報!$A:$A,参加者名簿!AU$1)</f>
        <v>0</v>
      </c>
      <c r="AV79" s="160">
        <f>SUMIFS(作業日報!$C:$C,作業日報!$B:$B,$A79,作業日報!$E:$E,"○",作業日報!$A:$A,参加者名簿!AV$1)+SUMIFS(作業日報!$G:$G,作業日報!$F:$F,$A79,作業日報!$I:$I,"○",作業日報!$A:$A,参加者名簿!AV$1)</f>
        <v>0</v>
      </c>
      <c r="AW79" s="160">
        <f>SUMIFS(作業日報!$C:$C,作業日報!$B:$B,$A79,作業日報!$E:$E,"○",作業日報!$A:$A,参加者名簿!AW$1)+SUMIFS(作業日報!$G:$G,作業日報!$F:$F,$A79,作業日報!$I:$I,"○",作業日報!$A:$A,参加者名簿!AW$1)</f>
        <v>0</v>
      </c>
      <c r="AX79" s="160">
        <f>SUMIFS(作業日報!$C:$C,作業日報!$B:$B,$A79,作業日報!$E:$E,"○",作業日報!$A:$A,参加者名簿!AX$1)+SUMIFS(作業日報!$G:$G,作業日報!$F:$F,$A79,作業日報!$I:$I,"○",作業日報!$A:$A,参加者名簿!AX$1)</f>
        <v>0</v>
      </c>
      <c r="AY79" s="160">
        <f>SUMIFS(作業日報!$C:$C,作業日報!$B:$B,$A79,作業日報!$E:$E,"○",作業日報!$A:$A,参加者名簿!AY$1)+SUMIFS(作業日報!$G:$G,作業日報!$F:$F,$A79,作業日報!$I:$I,"○",作業日報!$A:$A,参加者名簿!AY$1)</f>
        <v>0</v>
      </c>
      <c r="AZ79" s="160">
        <f>SUMIFS(作業日報!$C:$C,作業日報!$B:$B,$A79,作業日報!$E:$E,"○",作業日報!$A:$A,参加者名簿!AZ$1)+SUMIFS(作業日報!$G:$G,作業日報!$F:$F,$A79,作業日報!$I:$I,"○",作業日報!$A:$A,参加者名簿!AZ$1)</f>
        <v>0</v>
      </c>
      <c r="BA79" s="160">
        <f>SUMIFS(作業日報!$C:$C,作業日報!$B:$B,$A79,作業日報!$E:$E,"○",作業日報!$A:$A,参加者名簿!BA$1)+SUMIFS(作業日報!$G:$G,作業日報!$F:$F,$A79,作業日報!$I:$I,"○",作業日報!$A:$A,参加者名簿!BA$1)</f>
        <v>0</v>
      </c>
      <c r="BB79" s="160">
        <f>SUMIFS(作業日報!$C:$C,作業日報!$B:$B,$A79,作業日報!$E:$E,"○",作業日報!$A:$A,参加者名簿!BB$1)+SUMIFS(作業日報!$G:$G,作業日報!$F:$F,$A79,作業日報!$I:$I,"○",作業日報!$A:$A,参加者名簿!BB$1)</f>
        <v>0</v>
      </c>
      <c r="BC79" s="160">
        <f>SUMIFS(作業日報!$C:$C,作業日報!$B:$B,$A79,作業日報!$E:$E,"○",作業日報!$A:$A,参加者名簿!BC$1)+SUMIFS(作業日報!$G:$G,作業日報!$F:$F,$A79,作業日報!$I:$I,"○",作業日報!$A:$A,参加者名簿!BC$1)</f>
        <v>0</v>
      </c>
      <c r="BD79" s="160">
        <f>SUMIFS(作業日報!$C:$C,作業日報!$B:$B,$A79,作業日報!$E:$E,"○",作業日報!$A:$A,参加者名簿!BD$1)+SUMIFS(作業日報!$G:$G,作業日報!$F:$F,$A79,作業日報!$I:$I,"○",作業日報!$A:$A,参加者名簿!BD$1)</f>
        <v>0</v>
      </c>
      <c r="BE79" s="160">
        <f>SUMIFS(作業日報!$C:$C,作業日報!$B:$B,$A79,作業日報!$E:$E,"○",作業日報!$A:$A,参加者名簿!BE$1)+SUMIFS(作業日報!$G:$G,作業日報!$F:$F,$A79,作業日報!$I:$I,"○",作業日報!$A:$A,参加者名簿!BE$1)</f>
        <v>0</v>
      </c>
      <c r="BF79" s="160">
        <f>SUMIFS(作業日報!$C:$C,作業日報!$B:$B,$A79,作業日報!$E:$E,"○",作業日報!$A:$A,参加者名簿!BF$1)+SUMIFS(作業日報!$G:$G,作業日報!$F:$F,$A79,作業日報!$I:$I,"○",作業日報!$A:$A,参加者名簿!BF$1)</f>
        <v>0</v>
      </c>
      <c r="BG79" s="160">
        <f>SUMIFS(作業日報!$C:$C,作業日報!$B:$B,$A79,作業日報!$E:$E,"○",作業日報!$A:$A,参加者名簿!BG$1)+SUMIFS(作業日報!$G:$G,作業日報!$F:$F,$A79,作業日報!$I:$I,"○",作業日報!$A:$A,参加者名簿!BG$1)</f>
        <v>0</v>
      </c>
      <c r="BH79" s="160">
        <f>SUMIFS(作業日報!$C:$C,作業日報!$B:$B,$A79,作業日報!$E:$E,"○",作業日報!$A:$A,参加者名簿!BH$1)+SUMIFS(作業日報!$G:$G,作業日報!$F:$F,$A79,作業日報!$I:$I,"○",作業日報!$A:$A,参加者名簿!BH$1)</f>
        <v>0</v>
      </c>
      <c r="BI79" s="160">
        <f>SUMIFS(作業日報!$C:$C,作業日報!$B:$B,$A79,作業日報!$E:$E,"○",作業日報!$A:$A,参加者名簿!BI$1)+SUMIFS(作業日報!$G:$G,作業日報!$F:$F,$A79,作業日報!$I:$I,"○",作業日報!$A:$A,参加者名簿!BI$1)</f>
        <v>0</v>
      </c>
      <c r="BJ79" s="160">
        <f>SUMIFS(作業日報!$C:$C,作業日報!$B:$B,$A79,作業日報!$E:$E,"○",作業日報!$A:$A,参加者名簿!BJ$1)+SUMIFS(作業日報!$G:$G,作業日報!$F:$F,$A79,作業日報!$I:$I,"○",作業日報!$A:$A,参加者名簿!BJ$1)</f>
        <v>0</v>
      </c>
      <c r="BK79" s="160">
        <f>SUMIFS(作業日報!$C:$C,作業日報!$B:$B,$A79,作業日報!$E:$E,"○",作業日報!$A:$A,参加者名簿!BK$1)+SUMIFS(作業日報!$G:$G,作業日報!$F:$F,$A79,作業日報!$I:$I,"○",作業日報!$A:$A,参加者名簿!BK$1)</f>
        <v>0</v>
      </c>
      <c r="BL79" s="160">
        <f>SUMIFS(作業日報!$C:$C,作業日報!$B:$B,$A79,作業日報!$E:$E,"○",作業日報!$A:$A,参加者名簿!BL$1)+SUMIFS(作業日報!$G:$G,作業日報!$F:$F,$A79,作業日報!$I:$I,"○",作業日報!$A:$A,参加者名簿!BL$1)</f>
        <v>0</v>
      </c>
    </row>
    <row r="80" spans="1:64">
      <c r="A80" s="176"/>
      <c r="B80" s="177"/>
      <c r="C80" s="178"/>
      <c r="D80" s="120">
        <f t="shared" si="1"/>
        <v>0</v>
      </c>
      <c r="E80" s="159">
        <f>SUMIFS(作業日報!$C:$C,作業日報!$B:$B,$A80,作業日報!$E:$E,"○",作業日報!$A:$A,参加者名簿!E$1)+SUMIFS(作業日報!$G:$G,作業日報!$F:$F,$A80,作業日報!$I:$I,"○",作業日報!$A:$A,参加者名簿!E$1)</f>
        <v>0</v>
      </c>
      <c r="F80" s="160">
        <f>SUMIFS(作業日報!$C:$C,作業日報!$B:$B,$A80,作業日報!$E:$E,"○",作業日報!$A:$A,参加者名簿!F$1)+SUMIFS(作業日報!$G:$G,作業日報!$F:$F,$A80,作業日報!$I:$I,"○",作業日報!$A:$A,参加者名簿!F$1)</f>
        <v>0</v>
      </c>
      <c r="G80" s="160">
        <f>SUMIFS(作業日報!$C:$C,作業日報!$B:$B,$A80,作業日報!$E:$E,"○",作業日報!$A:$A,参加者名簿!G$1)+SUMIFS(作業日報!$G:$G,作業日報!$F:$F,$A80,作業日報!$I:$I,"○",作業日報!$A:$A,参加者名簿!G$1)</f>
        <v>0</v>
      </c>
      <c r="H80" s="160">
        <f>SUMIFS(作業日報!$C:$C,作業日報!$B:$B,$A80,作業日報!$E:$E,"○",作業日報!$A:$A,参加者名簿!H$1)+SUMIFS(作業日報!$G:$G,作業日報!$F:$F,$A80,作業日報!$I:$I,"○",作業日報!$A:$A,参加者名簿!H$1)</f>
        <v>0</v>
      </c>
      <c r="I80" s="160">
        <f>SUMIFS(作業日報!$C:$C,作業日報!$B:$B,$A80,作業日報!$E:$E,"○",作業日報!$A:$A,参加者名簿!I$1)+SUMIFS(作業日報!$G:$G,作業日報!$F:$F,$A80,作業日報!$I:$I,"○",作業日報!$A:$A,参加者名簿!I$1)</f>
        <v>0</v>
      </c>
      <c r="J80" s="160">
        <f>SUMIFS(作業日報!$C:$C,作業日報!$B:$B,$A80,作業日報!$E:$E,"○",作業日報!$A:$A,参加者名簿!J$1)+SUMIFS(作業日報!$G:$G,作業日報!$F:$F,$A80,作業日報!$I:$I,"○",作業日報!$A:$A,参加者名簿!J$1)</f>
        <v>0</v>
      </c>
      <c r="K80" s="160">
        <f>SUMIFS(作業日報!$C:$C,作業日報!$B:$B,$A80,作業日報!$E:$E,"○",作業日報!$A:$A,参加者名簿!K$1)+SUMIFS(作業日報!$G:$G,作業日報!$F:$F,$A80,作業日報!$I:$I,"○",作業日報!$A:$A,参加者名簿!K$1)</f>
        <v>0</v>
      </c>
      <c r="L80" s="160">
        <f>SUMIFS(作業日報!$C:$C,作業日報!$B:$B,$A80,作業日報!$E:$E,"○",作業日報!$A:$A,参加者名簿!L$1)+SUMIFS(作業日報!$G:$G,作業日報!$F:$F,$A80,作業日報!$I:$I,"○",作業日報!$A:$A,参加者名簿!L$1)</f>
        <v>0</v>
      </c>
      <c r="M80" s="160">
        <f>SUMIFS(作業日報!$C:$C,作業日報!$B:$B,$A80,作業日報!$E:$E,"○",作業日報!$A:$A,参加者名簿!M$1)+SUMIFS(作業日報!$G:$G,作業日報!$F:$F,$A80,作業日報!$I:$I,"○",作業日報!$A:$A,参加者名簿!M$1)</f>
        <v>0</v>
      </c>
      <c r="N80" s="160">
        <f>SUMIFS(作業日報!$C:$C,作業日報!$B:$B,$A80,作業日報!$E:$E,"○",作業日報!$A:$A,参加者名簿!N$1)+SUMIFS(作業日報!$G:$G,作業日報!$F:$F,$A80,作業日報!$I:$I,"○",作業日報!$A:$A,参加者名簿!N$1)</f>
        <v>0</v>
      </c>
      <c r="O80" s="160">
        <f>SUMIFS(作業日報!$C:$C,作業日報!$B:$B,$A80,作業日報!$E:$E,"○",作業日報!$A:$A,参加者名簿!O$1)+SUMIFS(作業日報!$G:$G,作業日報!$F:$F,$A80,作業日報!$I:$I,"○",作業日報!$A:$A,参加者名簿!O$1)</f>
        <v>0</v>
      </c>
      <c r="P80" s="160">
        <f>SUMIFS(作業日報!$C:$C,作業日報!$B:$B,$A80,作業日報!$E:$E,"○",作業日報!$A:$A,参加者名簿!P$1)+SUMIFS(作業日報!$G:$G,作業日報!$F:$F,$A80,作業日報!$I:$I,"○",作業日報!$A:$A,参加者名簿!P$1)</f>
        <v>0</v>
      </c>
      <c r="Q80" s="160">
        <f>SUMIFS(作業日報!$C:$C,作業日報!$B:$B,$A80,作業日報!$E:$E,"○",作業日報!$A:$A,参加者名簿!Q$1)+SUMIFS(作業日報!$G:$G,作業日報!$F:$F,$A80,作業日報!$I:$I,"○",作業日報!$A:$A,参加者名簿!Q$1)</f>
        <v>0</v>
      </c>
      <c r="R80" s="160">
        <f>SUMIFS(作業日報!$C:$C,作業日報!$B:$B,$A80,作業日報!$E:$E,"○",作業日報!$A:$A,参加者名簿!R$1)+SUMIFS(作業日報!$G:$G,作業日報!$F:$F,$A80,作業日報!$I:$I,"○",作業日報!$A:$A,参加者名簿!R$1)</f>
        <v>0</v>
      </c>
      <c r="S80" s="160">
        <f>SUMIFS(作業日報!$C:$C,作業日報!$B:$B,$A80,作業日報!$E:$E,"○",作業日報!$A:$A,参加者名簿!S$1)+SUMIFS(作業日報!$G:$G,作業日報!$F:$F,$A80,作業日報!$I:$I,"○",作業日報!$A:$A,参加者名簿!S$1)</f>
        <v>0</v>
      </c>
      <c r="T80" s="160">
        <f>SUMIFS(作業日報!$C:$C,作業日報!$B:$B,$A80,作業日報!$E:$E,"○",作業日報!$A:$A,参加者名簿!T$1)+SUMIFS(作業日報!$G:$G,作業日報!$F:$F,$A80,作業日報!$I:$I,"○",作業日報!$A:$A,参加者名簿!T$1)</f>
        <v>0</v>
      </c>
      <c r="U80" s="160">
        <f>SUMIFS(作業日報!$C:$C,作業日報!$B:$B,$A80,作業日報!$E:$E,"○",作業日報!$A:$A,参加者名簿!U$1)+SUMIFS(作業日報!$G:$G,作業日報!$F:$F,$A80,作業日報!$I:$I,"○",作業日報!$A:$A,参加者名簿!U$1)</f>
        <v>0</v>
      </c>
      <c r="V80" s="160">
        <f>SUMIFS(作業日報!$C:$C,作業日報!$B:$B,$A80,作業日報!$E:$E,"○",作業日報!$A:$A,参加者名簿!V$1)+SUMIFS(作業日報!$G:$G,作業日報!$F:$F,$A80,作業日報!$I:$I,"○",作業日報!$A:$A,参加者名簿!V$1)</f>
        <v>0</v>
      </c>
      <c r="W80" s="160">
        <f>SUMIFS(作業日報!$C:$C,作業日報!$B:$B,$A80,作業日報!$E:$E,"○",作業日報!$A:$A,参加者名簿!W$1)+SUMIFS(作業日報!$G:$G,作業日報!$F:$F,$A80,作業日報!$I:$I,"○",作業日報!$A:$A,参加者名簿!W$1)</f>
        <v>0</v>
      </c>
      <c r="X80" s="160">
        <f>SUMIFS(作業日報!$C:$C,作業日報!$B:$B,$A80,作業日報!$E:$E,"○",作業日報!$A:$A,参加者名簿!X$1)+SUMIFS(作業日報!$G:$G,作業日報!$F:$F,$A80,作業日報!$I:$I,"○",作業日報!$A:$A,参加者名簿!X$1)</f>
        <v>0</v>
      </c>
      <c r="Y80" s="160">
        <f>SUMIFS(作業日報!$C:$C,作業日報!$B:$B,$A80,作業日報!$E:$E,"○",作業日報!$A:$A,参加者名簿!Y$1)+SUMIFS(作業日報!$G:$G,作業日報!$F:$F,$A80,作業日報!$I:$I,"○",作業日報!$A:$A,参加者名簿!Y$1)</f>
        <v>0</v>
      </c>
      <c r="Z80" s="160">
        <f>SUMIFS(作業日報!$C:$C,作業日報!$B:$B,$A80,作業日報!$E:$E,"○",作業日報!$A:$A,参加者名簿!Z$1)+SUMIFS(作業日報!$G:$G,作業日報!$F:$F,$A80,作業日報!$I:$I,"○",作業日報!$A:$A,参加者名簿!Z$1)</f>
        <v>0</v>
      </c>
      <c r="AA80" s="160">
        <f>SUMIFS(作業日報!$C:$C,作業日報!$B:$B,$A80,作業日報!$E:$E,"○",作業日報!$A:$A,参加者名簿!AA$1)+SUMIFS(作業日報!$G:$G,作業日報!$F:$F,$A80,作業日報!$I:$I,"○",作業日報!$A:$A,参加者名簿!AA$1)</f>
        <v>0</v>
      </c>
      <c r="AB80" s="160">
        <f>SUMIFS(作業日報!$C:$C,作業日報!$B:$B,$A80,作業日報!$E:$E,"○",作業日報!$A:$A,参加者名簿!AB$1)+SUMIFS(作業日報!$G:$G,作業日報!$F:$F,$A80,作業日報!$I:$I,"○",作業日報!$A:$A,参加者名簿!AB$1)</f>
        <v>0</v>
      </c>
      <c r="AC80" s="160">
        <f>SUMIFS(作業日報!$C:$C,作業日報!$B:$B,$A80,作業日報!$E:$E,"○",作業日報!$A:$A,参加者名簿!AC$1)+SUMIFS(作業日報!$G:$G,作業日報!$F:$F,$A80,作業日報!$I:$I,"○",作業日報!$A:$A,参加者名簿!AC$1)</f>
        <v>0</v>
      </c>
      <c r="AD80" s="160">
        <f>SUMIFS(作業日報!$C:$C,作業日報!$B:$B,$A80,作業日報!$E:$E,"○",作業日報!$A:$A,参加者名簿!AD$1)+SUMIFS(作業日報!$G:$G,作業日報!$F:$F,$A80,作業日報!$I:$I,"○",作業日報!$A:$A,参加者名簿!AD$1)</f>
        <v>0</v>
      </c>
      <c r="AE80" s="160">
        <f>SUMIFS(作業日報!$C:$C,作業日報!$B:$B,$A80,作業日報!$E:$E,"○",作業日報!$A:$A,参加者名簿!AE$1)+SUMIFS(作業日報!$G:$G,作業日報!$F:$F,$A80,作業日報!$I:$I,"○",作業日報!$A:$A,参加者名簿!AE$1)</f>
        <v>0</v>
      </c>
      <c r="AF80" s="160">
        <f>SUMIFS(作業日報!$C:$C,作業日報!$B:$B,$A80,作業日報!$E:$E,"○",作業日報!$A:$A,参加者名簿!AF$1)+SUMIFS(作業日報!$G:$G,作業日報!$F:$F,$A80,作業日報!$I:$I,"○",作業日報!$A:$A,参加者名簿!AF$1)</f>
        <v>0</v>
      </c>
      <c r="AG80" s="160">
        <f>SUMIFS(作業日報!$C:$C,作業日報!$B:$B,$A80,作業日報!$E:$E,"○",作業日報!$A:$A,参加者名簿!AG$1)+SUMIFS(作業日報!$G:$G,作業日報!$F:$F,$A80,作業日報!$I:$I,"○",作業日報!$A:$A,参加者名簿!AG$1)</f>
        <v>0</v>
      </c>
      <c r="AH80" s="160">
        <f>SUMIFS(作業日報!$C:$C,作業日報!$B:$B,$A80,作業日報!$E:$E,"○",作業日報!$A:$A,参加者名簿!AH$1)+SUMIFS(作業日報!$G:$G,作業日報!$F:$F,$A80,作業日報!$I:$I,"○",作業日報!$A:$A,参加者名簿!AH$1)</f>
        <v>0</v>
      </c>
      <c r="AI80" s="160">
        <f>SUMIFS(作業日報!$C:$C,作業日報!$B:$B,$A80,作業日報!$E:$E,"○",作業日報!$A:$A,参加者名簿!AI$1)+SUMIFS(作業日報!$G:$G,作業日報!$F:$F,$A80,作業日報!$I:$I,"○",作業日報!$A:$A,参加者名簿!AI$1)</f>
        <v>0</v>
      </c>
      <c r="AJ80" s="160">
        <f>SUMIFS(作業日報!$C:$C,作業日報!$B:$B,$A80,作業日報!$E:$E,"○",作業日報!$A:$A,参加者名簿!AJ$1)+SUMIFS(作業日報!$G:$G,作業日報!$F:$F,$A80,作業日報!$I:$I,"○",作業日報!$A:$A,参加者名簿!AJ$1)</f>
        <v>0</v>
      </c>
      <c r="AK80" s="160">
        <f>SUMIFS(作業日報!$C:$C,作業日報!$B:$B,$A80,作業日報!$E:$E,"○",作業日報!$A:$A,参加者名簿!AK$1)+SUMIFS(作業日報!$G:$G,作業日報!$F:$F,$A80,作業日報!$I:$I,"○",作業日報!$A:$A,参加者名簿!AK$1)</f>
        <v>0</v>
      </c>
      <c r="AL80" s="160">
        <f>SUMIFS(作業日報!$C:$C,作業日報!$B:$B,$A80,作業日報!$E:$E,"○",作業日報!$A:$A,参加者名簿!AL$1)+SUMIFS(作業日報!$G:$G,作業日報!$F:$F,$A80,作業日報!$I:$I,"○",作業日報!$A:$A,参加者名簿!AL$1)</f>
        <v>0</v>
      </c>
      <c r="AM80" s="160">
        <f>SUMIFS(作業日報!$C:$C,作業日報!$B:$B,$A80,作業日報!$E:$E,"○",作業日報!$A:$A,参加者名簿!AM$1)+SUMIFS(作業日報!$G:$G,作業日報!$F:$F,$A80,作業日報!$I:$I,"○",作業日報!$A:$A,参加者名簿!AM$1)</f>
        <v>0</v>
      </c>
      <c r="AN80" s="160">
        <f>SUMIFS(作業日報!$C:$C,作業日報!$B:$B,$A80,作業日報!$E:$E,"○",作業日報!$A:$A,参加者名簿!AN$1)+SUMIFS(作業日報!$G:$G,作業日報!$F:$F,$A80,作業日報!$I:$I,"○",作業日報!$A:$A,参加者名簿!AN$1)</f>
        <v>0</v>
      </c>
      <c r="AO80" s="160">
        <f>SUMIFS(作業日報!$C:$C,作業日報!$B:$B,$A80,作業日報!$E:$E,"○",作業日報!$A:$A,参加者名簿!AO$1)+SUMIFS(作業日報!$G:$G,作業日報!$F:$F,$A80,作業日報!$I:$I,"○",作業日報!$A:$A,参加者名簿!AO$1)</f>
        <v>0</v>
      </c>
      <c r="AP80" s="160">
        <f>SUMIFS(作業日報!$C:$C,作業日報!$B:$B,$A80,作業日報!$E:$E,"○",作業日報!$A:$A,参加者名簿!AP$1)+SUMIFS(作業日報!$G:$G,作業日報!$F:$F,$A80,作業日報!$I:$I,"○",作業日報!$A:$A,参加者名簿!AP$1)</f>
        <v>0</v>
      </c>
      <c r="AQ80" s="160">
        <f>SUMIFS(作業日報!$C:$C,作業日報!$B:$B,$A80,作業日報!$E:$E,"○",作業日報!$A:$A,参加者名簿!AQ$1)+SUMIFS(作業日報!$G:$G,作業日報!$F:$F,$A80,作業日報!$I:$I,"○",作業日報!$A:$A,参加者名簿!AQ$1)</f>
        <v>0</v>
      </c>
      <c r="AR80" s="160">
        <f>SUMIFS(作業日報!$C:$C,作業日報!$B:$B,$A80,作業日報!$E:$E,"○",作業日報!$A:$A,参加者名簿!AR$1)+SUMIFS(作業日報!$G:$G,作業日報!$F:$F,$A80,作業日報!$I:$I,"○",作業日報!$A:$A,参加者名簿!AR$1)</f>
        <v>0</v>
      </c>
      <c r="AS80" s="160">
        <f>SUMIFS(作業日報!$C:$C,作業日報!$B:$B,$A80,作業日報!$E:$E,"○",作業日報!$A:$A,参加者名簿!AS$1)+SUMIFS(作業日報!$G:$G,作業日報!$F:$F,$A80,作業日報!$I:$I,"○",作業日報!$A:$A,参加者名簿!AS$1)</f>
        <v>0</v>
      </c>
      <c r="AT80" s="160">
        <f>SUMIFS(作業日報!$C:$C,作業日報!$B:$B,$A80,作業日報!$E:$E,"○",作業日報!$A:$A,参加者名簿!AT$1)+SUMIFS(作業日報!$G:$G,作業日報!$F:$F,$A80,作業日報!$I:$I,"○",作業日報!$A:$A,参加者名簿!AT$1)</f>
        <v>0</v>
      </c>
      <c r="AU80" s="160">
        <f>SUMIFS(作業日報!$C:$C,作業日報!$B:$B,$A80,作業日報!$E:$E,"○",作業日報!$A:$A,参加者名簿!AU$1)+SUMIFS(作業日報!$G:$G,作業日報!$F:$F,$A80,作業日報!$I:$I,"○",作業日報!$A:$A,参加者名簿!AU$1)</f>
        <v>0</v>
      </c>
      <c r="AV80" s="160">
        <f>SUMIFS(作業日報!$C:$C,作業日報!$B:$B,$A80,作業日報!$E:$E,"○",作業日報!$A:$A,参加者名簿!AV$1)+SUMIFS(作業日報!$G:$G,作業日報!$F:$F,$A80,作業日報!$I:$I,"○",作業日報!$A:$A,参加者名簿!AV$1)</f>
        <v>0</v>
      </c>
      <c r="AW80" s="160">
        <f>SUMIFS(作業日報!$C:$C,作業日報!$B:$B,$A80,作業日報!$E:$E,"○",作業日報!$A:$A,参加者名簿!AW$1)+SUMIFS(作業日報!$G:$G,作業日報!$F:$F,$A80,作業日報!$I:$I,"○",作業日報!$A:$A,参加者名簿!AW$1)</f>
        <v>0</v>
      </c>
      <c r="AX80" s="160">
        <f>SUMIFS(作業日報!$C:$C,作業日報!$B:$B,$A80,作業日報!$E:$E,"○",作業日報!$A:$A,参加者名簿!AX$1)+SUMIFS(作業日報!$G:$G,作業日報!$F:$F,$A80,作業日報!$I:$I,"○",作業日報!$A:$A,参加者名簿!AX$1)</f>
        <v>0</v>
      </c>
      <c r="AY80" s="160">
        <f>SUMIFS(作業日報!$C:$C,作業日報!$B:$B,$A80,作業日報!$E:$E,"○",作業日報!$A:$A,参加者名簿!AY$1)+SUMIFS(作業日報!$G:$G,作業日報!$F:$F,$A80,作業日報!$I:$I,"○",作業日報!$A:$A,参加者名簿!AY$1)</f>
        <v>0</v>
      </c>
      <c r="AZ80" s="160">
        <f>SUMIFS(作業日報!$C:$C,作業日報!$B:$B,$A80,作業日報!$E:$E,"○",作業日報!$A:$A,参加者名簿!AZ$1)+SUMIFS(作業日報!$G:$G,作業日報!$F:$F,$A80,作業日報!$I:$I,"○",作業日報!$A:$A,参加者名簿!AZ$1)</f>
        <v>0</v>
      </c>
      <c r="BA80" s="160">
        <f>SUMIFS(作業日報!$C:$C,作業日報!$B:$B,$A80,作業日報!$E:$E,"○",作業日報!$A:$A,参加者名簿!BA$1)+SUMIFS(作業日報!$G:$G,作業日報!$F:$F,$A80,作業日報!$I:$I,"○",作業日報!$A:$A,参加者名簿!BA$1)</f>
        <v>0</v>
      </c>
      <c r="BB80" s="160">
        <f>SUMIFS(作業日報!$C:$C,作業日報!$B:$B,$A80,作業日報!$E:$E,"○",作業日報!$A:$A,参加者名簿!BB$1)+SUMIFS(作業日報!$G:$G,作業日報!$F:$F,$A80,作業日報!$I:$I,"○",作業日報!$A:$A,参加者名簿!BB$1)</f>
        <v>0</v>
      </c>
      <c r="BC80" s="160">
        <f>SUMIFS(作業日報!$C:$C,作業日報!$B:$B,$A80,作業日報!$E:$E,"○",作業日報!$A:$A,参加者名簿!BC$1)+SUMIFS(作業日報!$G:$G,作業日報!$F:$F,$A80,作業日報!$I:$I,"○",作業日報!$A:$A,参加者名簿!BC$1)</f>
        <v>0</v>
      </c>
      <c r="BD80" s="160">
        <f>SUMIFS(作業日報!$C:$C,作業日報!$B:$B,$A80,作業日報!$E:$E,"○",作業日報!$A:$A,参加者名簿!BD$1)+SUMIFS(作業日報!$G:$G,作業日報!$F:$F,$A80,作業日報!$I:$I,"○",作業日報!$A:$A,参加者名簿!BD$1)</f>
        <v>0</v>
      </c>
      <c r="BE80" s="160">
        <f>SUMIFS(作業日報!$C:$C,作業日報!$B:$B,$A80,作業日報!$E:$E,"○",作業日報!$A:$A,参加者名簿!BE$1)+SUMIFS(作業日報!$G:$G,作業日報!$F:$F,$A80,作業日報!$I:$I,"○",作業日報!$A:$A,参加者名簿!BE$1)</f>
        <v>0</v>
      </c>
      <c r="BF80" s="160">
        <f>SUMIFS(作業日報!$C:$C,作業日報!$B:$B,$A80,作業日報!$E:$E,"○",作業日報!$A:$A,参加者名簿!BF$1)+SUMIFS(作業日報!$G:$G,作業日報!$F:$F,$A80,作業日報!$I:$I,"○",作業日報!$A:$A,参加者名簿!BF$1)</f>
        <v>0</v>
      </c>
      <c r="BG80" s="160">
        <f>SUMIFS(作業日報!$C:$C,作業日報!$B:$B,$A80,作業日報!$E:$E,"○",作業日報!$A:$A,参加者名簿!BG$1)+SUMIFS(作業日報!$G:$G,作業日報!$F:$F,$A80,作業日報!$I:$I,"○",作業日報!$A:$A,参加者名簿!BG$1)</f>
        <v>0</v>
      </c>
      <c r="BH80" s="160">
        <f>SUMIFS(作業日報!$C:$C,作業日報!$B:$B,$A80,作業日報!$E:$E,"○",作業日報!$A:$A,参加者名簿!BH$1)+SUMIFS(作業日報!$G:$G,作業日報!$F:$F,$A80,作業日報!$I:$I,"○",作業日報!$A:$A,参加者名簿!BH$1)</f>
        <v>0</v>
      </c>
      <c r="BI80" s="160">
        <f>SUMIFS(作業日報!$C:$C,作業日報!$B:$B,$A80,作業日報!$E:$E,"○",作業日報!$A:$A,参加者名簿!BI$1)+SUMIFS(作業日報!$G:$G,作業日報!$F:$F,$A80,作業日報!$I:$I,"○",作業日報!$A:$A,参加者名簿!BI$1)</f>
        <v>0</v>
      </c>
      <c r="BJ80" s="160">
        <f>SUMIFS(作業日報!$C:$C,作業日報!$B:$B,$A80,作業日報!$E:$E,"○",作業日報!$A:$A,参加者名簿!BJ$1)+SUMIFS(作業日報!$G:$G,作業日報!$F:$F,$A80,作業日報!$I:$I,"○",作業日報!$A:$A,参加者名簿!BJ$1)</f>
        <v>0</v>
      </c>
      <c r="BK80" s="160">
        <f>SUMIFS(作業日報!$C:$C,作業日報!$B:$B,$A80,作業日報!$E:$E,"○",作業日報!$A:$A,参加者名簿!BK$1)+SUMIFS(作業日報!$G:$G,作業日報!$F:$F,$A80,作業日報!$I:$I,"○",作業日報!$A:$A,参加者名簿!BK$1)</f>
        <v>0</v>
      </c>
      <c r="BL80" s="160">
        <f>SUMIFS(作業日報!$C:$C,作業日報!$B:$B,$A80,作業日報!$E:$E,"○",作業日報!$A:$A,参加者名簿!BL$1)+SUMIFS(作業日報!$G:$G,作業日報!$F:$F,$A80,作業日報!$I:$I,"○",作業日報!$A:$A,参加者名簿!BL$1)</f>
        <v>0</v>
      </c>
    </row>
    <row r="81" spans="1:64">
      <c r="A81" s="176"/>
      <c r="B81" s="177"/>
      <c r="C81" s="178"/>
      <c r="D81" s="120">
        <f t="shared" si="1"/>
        <v>0</v>
      </c>
      <c r="E81" s="159">
        <f>SUMIFS(作業日報!$C:$C,作業日報!$B:$B,$A81,作業日報!$E:$E,"○",作業日報!$A:$A,参加者名簿!E$1)+SUMIFS(作業日報!$G:$G,作業日報!$F:$F,$A81,作業日報!$I:$I,"○",作業日報!$A:$A,参加者名簿!E$1)</f>
        <v>0</v>
      </c>
      <c r="F81" s="160">
        <f>SUMIFS(作業日報!$C:$C,作業日報!$B:$B,$A81,作業日報!$E:$E,"○",作業日報!$A:$A,参加者名簿!F$1)+SUMIFS(作業日報!$G:$G,作業日報!$F:$F,$A81,作業日報!$I:$I,"○",作業日報!$A:$A,参加者名簿!F$1)</f>
        <v>0</v>
      </c>
      <c r="G81" s="160">
        <f>SUMIFS(作業日報!$C:$C,作業日報!$B:$B,$A81,作業日報!$E:$E,"○",作業日報!$A:$A,参加者名簿!G$1)+SUMIFS(作業日報!$G:$G,作業日報!$F:$F,$A81,作業日報!$I:$I,"○",作業日報!$A:$A,参加者名簿!G$1)</f>
        <v>0</v>
      </c>
      <c r="H81" s="160">
        <f>SUMIFS(作業日報!$C:$C,作業日報!$B:$B,$A81,作業日報!$E:$E,"○",作業日報!$A:$A,参加者名簿!H$1)+SUMIFS(作業日報!$G:$G,作業日報!$F:$F,$A81,作業日報!$I:$I,"○",作業日報!$A:$A,参加者名簿!H$1)</f>
        <v>0</v>
      </c>
      <c r="I81" s="160">
        <f>SUMIFS(作業日報!$C:$C,作業日報!$B:$B,$A81,作業日報!$E:$E,"○",作業日報!$A:$A,参加者名簿!I$1)+SUMIFS(作業日報!$G:$G,作業日報!$F:$F,$A81,作業日報!$I:$I,"○",作業日報!$A:$A,参加者名簿!I$1)</f>
        <v>0</v>
      </c>
      <c r="J81" s="160">
        <f>SUMIFS(作業日報!$C:$C,作業日報!$B:$B,$A81,作業日報!$E:$E,"○",作業日報!$A:$A,参加者名簿!J$1)+SUMIFS(作業日報!$G:$G,作業日報!$F:$F,$A81,作業日報!$I:$I,"○",作業日報!$A:$A,参加者名簿!J$1)</f>
        <v>0</v>
      </c>
      <c r="K81" s="160">
        <f>SUMIFS(作業日報!$C:$C,作業日報!$B:$B,$A81,作業日報!$E:$E,"○",作業日報!$A:$A,参加者名簿!K$1)+SUMIFS(作業日報!$G:$G,作業日報!$F:$F,$A81,作業日報!$I:$I,"○",作業日報!$A:$A,参加者名簿!K$1)</f>
        <v>0</v>
      </c>
      <c r="L81" s="160">
        <f>SUMIFS(作業日報!$C:$C,作業日報!$B:$B,$A81,作業日報!$E:$E,"○",作業日報!$A:$A,参加者名簿!L$1)+SUMIFS(作業日報!$G:$G,作業日報!$F:$F,$A81,作業日報!$I:$I,"○",作業日報!$A:$A,参加者名簿!L$1)</f>
        <v>0</v>
      </c>
      <c r="M81" s="160">
        <f>SUMIFS(作業日報!$C:$C,作業日報!$B:$B,$A81,作業日報!$E:$E,"○",作業日報!$A:$A,参加者名簿!M$1)+SUMIFS(作業日報!$G:$G,作業日報!$F:$F,$A81,作業日報!$I:$I,"○",作業日報!$A:$A,参加者名簿!M$1)</f>
        <v>0</v>
      </c>
      <c r="N81" s="160">
        <f>SUMIFS(作業日報!$C:$C,作業日報!$B:$B,$A81,作業日報!$E:$E,"○",作業日報!$A:$A,参加者名簿!N$1)+SUMIFS(作業日報!$G:$G,作業日報!$F:$F,$A81,作業日報!$I:$I,"○",作業日報!$A:$A,参加者名簿!N$1)</f>
        <v>0</v>
      </c>
      <c r="O81" s="160">
        <f>SUMIFS(作業日報!$C:$C,作業日報!$B:$B,$A81,作業日報!$E:$E,"○",作業日報!$A:$A,参加者名簿!O$1)+SUMIFS(作業日報!$G:$G,作業日報!$F:$F,$A81,作業日報!$I:$I,"○",作業日報!$A:$A,参加者名簿!O$1)</f>
        <v>0</v>
      </c>
      <c r="P81" s="160">
        <f>SUMIFS(作業日報!$C:$C,作業日報!$B:$B,$A81,作業日報!$E:$E,"○",作業日報!$A:$A,参加者名簿!P$1)+SUMIFS(作業日報!$G:$G,作業日報!$F:$F,$A81,作業日報!$I:$I,"○",作業日報!$A:$A,参加者名簿!P$1)</f>
        <v>0</v>
      </c>
      <c r="Q81" s="160">
        <f>SUMIFS(作業日報!$C:$C,作業日報!$B:$B,$A81,作業日報!$E:$E,"○",作業日報!$A:$A,参加者名簿!Q$1)+SUMIFS(作業日報!$G:$G,作業日報!$F:$F,$A81,作業日報!$I:$I,"○",作業日報!$A:$A,参加者名簿!Q$1)</f>
        <v>0</v>
      </c>
      <c r="R81" s="160">
        <f>SUMIFS(作業日報!$C:$C,作業日報!$B:$B,$A81,作業日報!$E:$E,"○",作業日報!$A:$A,参加者名簿!R$1)+SUMIFS(作業日報!$G:$G,作業日報!$F:$F,$A81,作業日報!$I:$I,"○",作業日報!$A:$A,参加者名簿!R$1)</f>
        <v>0</v>
      </c>
      <c r="S81" s="160">
        <f>SUMIFS(作業日報!$C:$C,作業日報!$B:$B,$A81,作業日報!$E:$E,"○",作業日報!$A:$A,参加者名簿!S$1)+SUMIFS(作業日報!$G:$G,作業日報!$F:$F,$A81,作業日報!$I:$I,"○",作業日報!$A:$A,参加者名簿!S$1)</f>
        <v>0</v>
      </c>
      <c r="T81" s="160">
        <f>SUMIFS(作業日報!$C:$C,作業日報!$B:$B,$A81,作業日報!$E:$E,"○",作業日報!$A:$A,参加者名簿!T$1)+SUMIFS(作業日報!$G:$G,作業日報!$F:$F,$A81,作業日報!$I:$I,"○",作業日報!$A:$A,参加者名簿!T$1)</f>
        <v>0</v>
      </c>
      <c r="U81" s="160">
        <f>SUMIFS(作業日報!$C:$C,作業日報!$B:$B,$A81,作業日報!$E:$E,"○",作業日報!$A:$A,参加者名簿!U$1)+SUMIFS(作業日報!$G:$G,作業日報!$F:$F,$A81,作業日報!$I:$I,"○",作業日報!$A:$A,参加者名簿!U$1)</f>
        <v>0</v>
      </c>
      <c r="V81" s="160">
        <f>SUMIFS(作業日報!$C:$C,作業日報!$B:$B,$A81,作業日報!$E:$E,"○",作業日報!$A:$A,参加者名簿!V$1)+SUMIFS(作業日報!$G:$G,作業日報!$F:$F,$A81,作業日報!$I:$I,"○",作業日報!$A:$A,参加者名簿!V$1)</f>
        <v>0</v>
      </c>
      <c r="W81" s="160">
        <f>SUMIFS(作業日報!$C:$C,作業日報!$B:$B,$A81,作業日報!$E:$E,"○",作業日報!$A:$A,参加者名簿!W$1)+SUMIFS(作業日報!$G:$G,作業日報!$F:$F,$A81,作業日報!$I:$I,"○",作業日報!$A:$A,参加者名簿!W$1)</f>
        <v>0</v>
      </c>
      <c r="X81" s="160">
        <f>SUMIFS(作業日報!$C:$C,作業日報!$B:$B,$A81,作業日報!$E:$E,"○",作業日報!$A:$A,参加者名簿!X$1)+SUMIFS(作業日報!$G:$G,作業日報!$F:$F,$A81,作業日報!$I:$I,"○",作業日報!$A:$A,参加者名簿!X$1)</f>
        <v>0</v>
      </c>
      <c r="Y81" s="160">
        <f>SUMIFS(作業日報!$C:$C,作業日報!$B:$B,$A81,作業日報!$E:$E,"○",作業日報!$A:$A,参加者名簿!Y$1)+SUMIFS(作業日報!$G:$G,作業日報!$F:$F,$A81,作業日報!$I:$I,"○",作業日報!$A:$A,参加者名簿!Y$1)</f>
        <v>0</v>
      </c>
      <c r="Z81" s="160">
        <f>SUMIFS(作業日報!$C:$C,作業日報!$B:$B,$A81,作業日報!$E:$E,"○",作業日報!$A:$A,参加者名簿!Z$1)+SUMIFS(作業日報!$G:$G,作業日報!$F:$F,$A81,作業日報!$I:$I,"○",作業日報!$A:$A,参加者名簿!Z$1)</f>
        <v>0</v>
      </c>
      <c r="AA81" s="160">
        <f>SUMIFS(作業日報!$C:$C,作業日報!$B:$B,$A81,作業日報!$E:$E,"○",作業日報!$A:$A,参加者名簿!AA$1)+SUMIFS(作業日報!$G:$G,作業日報!$F:$F,$A81,作業日報!$I:$I,"○",作業日報!$A:$A,参加者名簿!AA$1)</f>
        <v>0</v>
      </c>
      <c r="AB81" s="160">
        <f>SUMIFS(作業日報!$C:$C,作業日報!$B:$B,$A81,作業日報!$E:$E,"○",作業日報!$A:$A,参加者名簿!AB$1)+SUMIFS(作業日報!$G:$G,作業日報!$F:$F,$A81,作業日報!$I:$I,"○",作業日報!$A:$A,参加者名簿!AB$1)</f>
        <v>0</v>
      </c>
      <c r="AC81" s="160">
        <f>SUMIFS(作業日報!$C:$C,作業日報!$B:$B,$A81,作業日報!$E:$E,"○",作業日報!$A:$A,参加者名簿!AC$1)+SUMIFS(作業日報!$G:$G,作業日報!$F:$F,$A81,作業日報!$I:$I,"○",作業日報!$A:$A,参加者名簿!AC$1)</f>
        <v>0</v>
      </c>
      <c r="AD81" s="160">
        <f>SUMIFS(作業日報!$C:$C,作業日報!$B:$B,$A81,作業日報!$E:$E,"○",作業日報!$A:$A,参加者名簿!AD$1)+SUMIFS(作業日報!$G:$G,作業日報!$F:$F,$A81,作業日報!$I:$I,"○",作業日報!$A:$A,参加者名簿!AD$1)</f>
        <v>0</v>
      </c>
      <c r="AE81" s="160">
        <f>SUMIFS(作業日報!$C:$C,作業日報!$B:$B,$A81,作業日報!$E:$E,"○",作業日報!$A:$A,参加者名簿!AE$1)+SUMIFS(作業日報!$G:$G,作業日報!$F:$F,$A81,作業日報!$I:$I,"○",作業日報!$A:$A,参加者名簿!AE$1)</f>
        <v>0</v>
      </c>
      <c r="AF81" s="160">
        <f>SUMIFS(作業日報!$C:$C,作業日報!$B:$B,$A81,作業日報!$E:$E,"○",作業日報!$A:$A,参加者名簿!AF$1)+SUMIFS(作業日報!$G:$G,作業日報!$F:$F,$A81,作業日報!$I:$I,"○",作業日報!$A:$A,参加者名簿!AF$1)</f>
        <v>0</v>
      </c>
      <c r="AG81" s="160">
        <f>SUMIFS(作業日報!$C:$C,作業日報!$B:$B,$A81,作業日報!$E:$E,"○",作業日報!$A:$A,参加者名簿!AG$1)+SUMIFS(作業日報!$G:$G,作業日報!$F:$F,$A81,作業日報!$I:$I,"○",作業日報!$A:$A,参加者名簿!AG$1)</f>
        <v>0</v>
      </c>
      <c r="AH81" s="160">
        <f>SUMIFS(作業日報!$C:$C,作業日報!$B:$B,$A81,作業日報!$E:$E,"○",作業日報!$A:$A,参加者名簿!AH$1)+SUMIFS(作業日報!$G:$G,作業日報!$F:$F,$A81,作業日報!$I:$I,"○",作業日報!$A:$A,参加者名簿!AH$1)</f>
        <v>0</v>
      </c>
      <c r="AI81" s="160">
        <f>SUMIFS(作業日報!$C:$C,作業日報!$B:$B,$A81,作業日報!$E:$E,"○",作業日報!$A:$A,参加者名簿!AI$1)+SUMIFS(作業日報!$G:$G,作業日報!$F:$F,$A81,作業日報!$I:$I,"○",作業日報!$A:$A,参加者名簿!AI$1)</f>
        <v>0</v>
      </c>
      <c r="AJ81" s="160">
        <f>SUMIFS(作業日報!$C:$C,作業日報!$B:$B,$A81,作業日報!$E:$E,"○",作業日報!$A:$A,参加者名簿!AJ$1)+SUMIFS(作業日報!$G:$G,作業日報!$F:$F,$A81,作業日報!$I:$I,"○",作業日報!$A:$A,参加者名簿!AJ$1)</f>
        <v>0</v>
      </c>
      <c r="AK81" s="160">
        <f>SUMIFS(作業日報!$C:$C,作業日報!$B:$B,$A81,作業日報!$E:$E,"○",作業日報!$A:$A,参加者名簿!AK$1)+SUMIFS(作業日報!$G:$G,作業日報!$F:$F,$A81,作業日報!$I:$I,"○",作業日報!$A:$A,参加者名簿!AK$1)</f>
        <v>0</v>
      </c>
      <c r="AL81" s="160">
        <f>SUMIFS(作業日報!$C:$C,作業日報!$B:$B,$A81,作業日報!$E:$E,"○",作業日報!$A:$A,参加者名簿!AL$1)+SUMIFS(作業日報!$G:$G,作業日報!$F:$F,$A81,作業日報!$I:$I,"○",作業日報!$A:$A,参加者名簿!AL$1)</f>
        <v>0</v>
      </c>
      <c r="AM81" s="160">
        <f>SUMIFS(作業日報!$C:$C,作業日報!$B:$B,$A81,作業日報!$E:$E,"○",作業日報!$A:$A,参加者名簿!AM$1)+SUMIFS(作業日報!$G:$G,作業日報!$F:$F,$A81,作業日報!$I:$I,"○",作業日報!$A:$A,参加者名簿!AM$1)</f>
        <v>0</v>
      </c>
      <c r="AN81" s="160">
        <f>SUMIFS(作業日報!$C:$C,作業日報!$B:$B,$A81,作業日報!$E:$E,"○",作業日報!$A:$A,参加者名簿!AN$1)+SUMIFS(作業日報!$G:$G,作業日報!$F:$F,$A81,作業日報!$I:$I,"○",作業日報!$A:$A,参加者名簿!AN$1)</f>
        <v>0</v>
      </c>
      <c r="AO81" s="160">
        <f>SUMIFS(作業日報!$C:$C,作業日報!$B:$B,$A81,作業日報!$E:$E,"○",作業日報!$A:$A,参加者名簿!AO$1)+SUMIFS(作業日報!$G:$G,作業日報!$F:$F,$A81,作業日報!$I:$I,"○",作業日報!$A:$A,参加者名簿!AO$1)</f>
        <v>0</v>
      </c>
      <c r="AP81" s="160">
        <f>SUMIFS(作業日報!$C:$C,作業日報!$B:$B,$A81,作業日報!$E:$E,"○",作業日報!$A:$A,参加者名簿!AP$1)+SUMIFS(作業日報!$G:$G,作業日報!$F:$F,$A81,作業日報!$I:$I,"○",作業日報!$A:$A,参加者名簿!AP$1)</f>
        <v>0</v>
      </c>
      <c r="AQ81" s="160">
        <f>SUMIFS(作業日報!$C:$C,作業日報!$B:$B,$A81,作業日報!$E:$E,"○",作業日報!$A:$A,参加者名簿!AQ$1)+SUMIFS(作業日報!$G:$G,作業日報!$F:$F,$A81,作業日報!$I:$I,"○",作業日報!$A:$A,参加者名簿!AQ$1)</f>
        <v>0</v>
      </c>
      <c r="AR81" s="160">
        <f>SUMIFS(作業日報!$C:$C,作業日報!$B:$B,$A81,作業日報!$E:$E,"○",作業日報!$A:$A,参加者名簿!AR$1)+SUMIFS(作業日報!$G:$G,作業日報!$F:$F,$A81,作業日報!$I:$I,"○",作業日報!$A:$A,参加者名簿!AR$1)</f>
        <v>0</v>
      </c>
      <c r="AS81" s="160">
        <f>SUMIFS(作業日報!$C:$C,作業日報!$B:$B,$A81,作業日報!$E:$E,"○",作業日報!$A:$A,参加者名簿!AS$1)+SUMIFS(作業日報!$G:$G,作業日報!$F:$F,$A81,作業日報!$I:$I,"○",作業日報!$A:$A,参加者名簿!AS$1)</f>
        <v>0</v>
      </c>
      <c r="AT81" s="160">
        <f>SUMIFS(作業日報!$C:$C,作業日報!$B:$B,$A81,作業日報!$E:$E,"○",作業日報!$A:$A,参加者名簿!AT$1)+SUMIFS(作業日報!$G:$G,作業日報!$F:$F,$A81,作業日報!$I:$I,"○",作業日報!$A:$A,参加者名簿!AT$1)</f>
        <v>0</v>
      </c>
      <c r="AU81" s="160">
        <f>SUMIFS(作業日報!$C:$C,作業日報!$B:$B,$A81,作業日報!$E:$E,"○",作業日報!$A:$A,参加者名簿!AU$1)+SUMIFS(作業日報!$G:$G,作業日報!$F:$F,$A81,作業日報!$I:$I,"○",作業日報!$A:$A,参加者名簿!AU$1)</f>
        <v>0</v>
      </c>
      <c r="AV81" s="160">
        <f>SUMIFS(作業日報!$C:$C,作業日報!$B:$B,$A81,作業日報!$E:$E,"○",作業日報!$A:$A,参加者名簿!AV$1)+SUMIFS(作業日報!$G:$G,作業日報!$F:$F,$A81,作業日報!$I:$I,"○",作業日報!$A:$A,参加者名簿!AV$1)</f>
        <v>0</v>
      </c>
      <c r="AW81" s="160">
        <f>SUMIFS(作業日報!$C:$C,作業日報!$B:$B,$A81,作業日報!$E:$E,"○",作業日報!$A:$A,参加者名簿!AW$1)+SUMIFS(作業日報!$G:$G,作業日報!$F:$F,$A81,作業日報!$I:$I,"○",作業日報!$A:$A,参加者名簿!AW$1)</f>
        <v>0</v>
      </c>
      <c r="AX81" s="160">
        <f>SUMIFS(作業日報!$C:$C,作業日報!$B:$B,$A81,作業日報!$E:$E,"○",作業日報!$A:$A,参加者名簿!AX$1)+SUMIFS(作業日報!$G:$G,作業日報!$F:$F,$A81,作業日報!$I:$I,"○",作業日報!$A:$A,参加者名簿!AX$1)</f>
        <v>0</v>
      </c>
      <c r="AY81" s="160">
        <f>SUMIFS(作業日報!$C:$C,作業日報!$B:$B,$A81,作業日報!$E:$E,"○",作業日報!$A:$A,参加者名簿!AY$1)+SUMIFS(作業日報!$G:$G,作業日報!$F:$F,$A81,作業日報!$I:$I,"○",作業日報!$A:$A,参加者名簿!AY$1)</f>
        <v>0</v>
      </c>
      <c r="AZ81" s="160">
        <f>SUMIFS(作業日報!$C:$C,作業日報!$B:$B,$A81,作業日報!$E:$E,"○",作業日報!$A:$A,参加者名簿!AZ$1)+SUMIFS(作業日報!$G:$G,作業日報!$F:$F,$A81,作業日報!$I:$I,"○",作業日報!$A:$A,参加者名簿!AZ$1)</f>
        <v>0</v>
      </c>
      <c r="BA81" s="160">
        <f>SUMIFS(作業日報!$C:$C,作業日報!$B:$B,$A81,作業日報!$E:$E,"○",作業日報!$A:$A,参加者名簿!BA$1)+SUMIFS(作業日報!$G:$G,作業日報!$F:$F,$A81,作業日報!$I:$I,"○",作業日報!$A:$A,参加者名簿!BA$1)</f>
        <v>0</v>
      </c>
      <c r="BB81" s="160">
        <f>SUMIFS(作業日報!$C:$C,作業日報!$B:$B,$A81,作業日報!$E:$E,"○",作業日報!$A:$A,参加者名簿!BB$1)+SUMIFS(作業日報!$G:$G,作業日報!$F:$F,$A81,作業日報!$I:$I,"○",作業日報!$A:$A,参加者名簿!BB$1)</f>
        <v>0</v>
      </c>
      <c r="BC81" s="160">
        <f>SUMIFS(作業日報!$C:$C,作業日報!$B:$B,$A81,作業日報!$E:$E,"○",作業日報!$A:$A,参加者名簿!BC$1)+SUMIFS(作業日報!$G:$G,作業日報!$F:$F,$A81,作業日報!$I:$I,"○",作業日報!$A:$A,参加者名簿!BC$1)</f>
        <v>0</v>
      </c>
      <c r="BD81" s="160">
        <f>SUMIFS(作業日報!$C:$C,作業日報!$B:$B,$A81,作業日報!$E:$E,"○",作業日報!$A:$A,参加者名簿!BD$1)+SUMIFS(作業日報!$G:$G,作業日報!$F:$F,$A81,作業日報!$I:$I,"○",作業日報!$A:$A,参加者名簿!BD$1)</f>
        <v>0</v>
      </c>
      <c r="BE81" s="160">
        <f>SUMIFS(作業日報!$C:$C,作業日報!$B:$B,$A81,作業日報!$E:$E,"○",作業日報!$A:$A,参加者名簿!BE$1)+SUMIFS(作業日報!$G:$G,作業日報!$F:$F,$A81,作業日報!$I:$I,"○",作業日報!$A:$A,参加者名簿!BE$1)</f>
        <v>0</v>
      </c>
      <c r="BF81" s="160">
        <f>SUMIFS(作業日報!$C:$C,作業日報!$B:$B,$A81,作業日報!$E:$E,"○",作業日報!$A:$A,参加者名簿!BF$1)+SUMIFS(作業日報!$G:$G,作業日報!$F:$F,$A81,作業日報!$I:$I,"○",作業日報!$A:$A,参加者名簿!BF$1)</f>
        <v>0</v>
      </c>
      <c r="BG81" s="160">
        <f>SUMIFS(作業日報!$C:$C,作業日報!$B:$B,$A81,作業日報!$E:$E,"○",作業日報!$A:$A,参加者名簿!BG$1)+SUMIFS(作業日報!$G:$G,作業日報!$F:$F,$A81,作業日報!$I:$I,"○",作業日報!$A:$A,参加者名簿!BG$1)</f>
        <v>0</v>
      </c>
      <c r="BH81" s="160">
        <f>SUMIFS(作業日報!$C:$C,作業日報!$B:$B,$A81,作業日報!$E:$E,"○",作業日報!$A:$A,参加者名簿!BH$1)+SUMIFS(作業日報!$G:$G,作業日報!$F:$F,$A81,作業日報!$I:$I,"○",作業日報!$A:$A,参加者名簿!BH$1)</f>
        <v>0</v>
      </c>
      <c r="BI81" s="160">
        <f>SUMIFS(作業日報!$C:$C,作業日報!$B:$B,$A81,作業日報!$E:$E,"○",作業日報!$A:$A,参加者名簿!BI$1)+SUMIFS(作業日報!$G:$G,作業日報!$F:$F,$A81,作業日報!$I:$I,"○",作業日報!$A:$A,参加者名簿!BI$1)</f>
        <v>0</v>
      </c>
      <c r="BJ81" s="160">
        <f>SUMIFS(作業日報!$C:$C,作業日報!$B:$B,$A81,作業日報!$E:$E,"○",作業日報!$A:$A,参加者名簿!BJ$1)+SUMIFS(作業日報!$G:$G,作業日報!$F:$F,$A81,作業日報!$I:$I,"○",作業日報!$A:$A,参加者名簿!BJ$1)</f>
        <v>0</v>
      </c>
      <c r="BK81" s="160">
        <f>SUMIFS(作業日報!$C:$C,作業日報!$B:$B,$A81,作業日報!$E:$E,"○",作業日報!$A:$A,参加者名簿!BK$1)+SUMIFS(作業日報!$G:$G,作業日報!$F:$F,$A81,作業日報!$I:$I,"○",作業日報!$A:$A,参加者名簿!BK$1)</f>
        <v>0</v>
      </c>
      <c r="BL81" s="160">
        <f>SUMIFS(作業日報!$C:$C,作業日報!$B:$B,$A81,作業日報!$E:$E,"○",作業日報!$A:$A,参加者名簿!BL$1)+SUMIFS(作業日報!$G:$G,作業日報!$F:$F,$A81,作業日報!$I:$I,"○",作業日報!$A:$A,参加者名簿!BL$1)</f>
        <v>0</v>
      </c>
    </row>
    <row r="82" spans="1:64">
      <c r="A82" s="176"/>
      <c r="B82" s="177"/>
      <c r="C82" s="178"/>
      <c r="D82" s="120">
        <f t="shared" si="1"/>
        <v>0</v>
      </c>
      <c r="E82" s="159">
        <f>SUMIFS(作業日報!$C:$C,作業日報!$B:$B,$A82,作業日報!$E:$E,"○",作業日報!$A:$A,参加者名簿!E$1)+SUMIFS(作業日報!$G:$G,作業日報!$F:$F,$A82,作業日報!$I:$I,"○",作業日報!$A:$A,参加者名簿!E$1)</f>
        <v>0</v>
      </c>
      <c r="F82" s="160">
        <f>SUMIFS(作業日報!$C:$C,作業日報!$B:$B,$A82,作業日報!$E:$E,"○",作業日報!$A:$A,参加者名簿!F$1)+SUMIFS(作業日報!$G:$G,作業日報!$F:$F,$A82,作業日報!$I:$I,"○",作業日報!$A:$A,参加者名簿!F$1)</f>
        <v>0</v>
      </c>
      <c r="G82" s="160">
        <f>SUMIFS(作業日報!$C:$C,作業日報!$B:$B,$A82,作業日報!$E:$E,"○",作業日報!$A:$A,参加者名簿!G$1)+SUMIFS(作業日報!$G:$G,作業日報!$F:$F,$A82,作業日報!$I:$I,"○",作業日報!$A:$A,参加者名簿!G$1)</f>
        <v>0</v>
      </c>
      <c r="H82" s="160">
        <f>SUMIFS(作業日報!$C:$C,作業日報!$B:$B,$A82,作業日報!$E:$E,"○",作業日報!$A:$A,参加者名簿!H$1)+SUMIFS(作業日報!$G:$G,作業日報!$F:$F,$A82,作業日報!$I:$I,"○",作業日報!$A:$A,参加者名簿!H$1)</f>
        <v>0</v>
      </c>
      <c r="I82" s="160">
        <f>SUMIFS(作業日報!$C:$C,作業日報!$B:$B,$A82,作業日報!$E:$E,"○",作業日報!$A:$A,参加者名簿!I$1)+SUMIFS(作業日報!$G:$G,作業日報!$F:$F,$A82,作業日報!$I:$I,"○",作業日報!$A:$A,参加者名簿!I$1)</f>
        <v>0</v>
      </c>
      <c r="J82" s="160">
        <f>SUMIFS(作業日報!$C:$C,作業日報!$B:$B,$A82,作業日報!$E:$E,"○",作業日報!$A:$A,参加者名簿!J$1)+SUMIFS(作業日報!$G:$G,作業日報!$F:$F,$A82,作業日報!$I:$I,"○",作業日報!$A:$A,参加者名簿!J$1)</f>
        <v>0</v>
      </c>
      <c r="K82" s="160">
        <f>SUMIFS(作業日報!$C:$C,作業日報!$B:$B,$A82,作業日報!$E:$E,"○",作業日報!$A:$A,参加者名簿!K$1)+SUMIFS(作業日報!$G:$G,作業日報!$F:$F,$A82,作業日報!$I:$I,"○",作業日報!$A:$A,参加者名簿!K$1)</f>
        <v>0</v>
      </c>
      <c r="L82" s="160">
        <f>SUMIFS(作業日報!$C:$C,作業日報!$B:$B,$A82,作業日報!$E:$E,"○",作業日報!$A:$A,参加者名簿!L$1)+SUMIFS(作業日報!$G:$G,作業日報!$F:$F,$A82,作業日報!$I:$I,"○",作業日報!$A:$A,参加者名簿!L$1)</f>
        <v>0</v>
      </c>
      <c r="M82" s="160">
        <f>SUMIFS(作業日報!$C:$C,作業日報!$B:$B,$A82,作業日報!$E:$E,"○",作業日報!$A:$A,参加者名簿!M$1)+SUMIFS(作業日報!$G:$G,作業日報!$F:$F,$A82,作業日報!$I:$I,"○",作業日報!$A:$A,参加者名簿!M$1)</f>
        <v>0</v>
      </c>
      <c r="N82" s="160">
        <f>SUMIFS(作業日報!$C:$C,作業日報!$B:$B,$A82,作業日報!$E:$E,"○",作業日報!$A:$A,参加者名簿!N$1)+SUMIFS(作業日報!$G:$G,作業日報!$F:$F,$A82,作業日報!$I:$I,"○",作業日報!$A:$A,参加者名簿!N$1)</f>
        <v>0</v>
      </c>
      <c r="O82" s="160">
        <f>SUMIFS(作業日報!$C:$C,作業日報!$B:$B,$A82,作業日報!$E:$E,"○",作業日報!$A:$A,参加者名簿!O$1)+SUMIFS(作業日報!$G:$G,作業日報!$F:$F,$A82,作業日報!$I:$I,"○",作業日報!$A:$A,参加者名簿!O$1)</f>
        <v>0</v>
      </c>
      <c r="P82" s="160">
        <f>SUMIFS(作業日報!$C:$C,作業日報!$B:$B,$A82,作業日報!$E:$E,"○",作業日報!$A:$A,参加者名簿!P$1)+SUMIFS(作業日報!$G:$G,作業日報!$F:$F,$A82,作業日報!$I:$I,"○",作業日報!$A:$A,参加者名簿!P$1)</f>
        <v>0</v>
      </c>
      <c r="Q82" s="160">
        <f>SUMIFS(作業日報!$C:$C,作業日報!$B:$B,$A82,作業日報!$E:$E,"○",作業日報!$A:$A,参加者名簿!Q$1)+SUMIFS(作業日報!$G:$G,作業日報!$F:$F,$A82,作業日報!$I:$I,"○",作業日報!$A:$A,参加者名簿!Q$1)</f>
        <v>0</v>
      </c>
      <c r="R82" s="160">
        <f>SUMIFS(作業日報!$C:$C,作業日報!$B:$B,$A82,作業日報!$E:$E,"○",作業日報!$A:$A,参加者名簿!R$1)+SUMIFS(作業日報!$G:$G,作業日報!$F:$F,$A82,作業日報!$I:$I,"○",作業日報!$A:$A,参加者名簿!R$1)</f>
        <v>0</v>
      </c>
      <c r="S82" s="160">
        <f>SUMIFS(作業日報!$C:$C,作業日報!$B:$B,$A82,作業日報!$E:$E,"○",作業日報!$A:$A,参加者名簿!S$1)+SUMIFS(作業日報!$G:$G,作業日報!$F:$F,$A82,作業日報!$I:$I,"○",作業日報!$A:$A,参加者名簿!S$1)</f>
        <v>0</v>
      </c>
      <c r="T82" s="160">
        <f>SUMIFS(作業日報!$C:$C,作業日報!$B:$B,$A82,作業日報!$E:$E,"○",作業日報!$A:$A,参加者名簿!T$1)+SUMIFS(作業日報!$G:$G,作業日報!$F:$F,$A82,作業日報!$I:$I,"○",作業日報!$A:$A,参加者名簿!T$1)</f>
        <v>0</v>
      </c>
      <c r="U82" s="160">
        <f>SUMIFS(作業日報!$C:$C,作業日報!$B:$B,$A82,作業日報!$E:$E,"○",作業日報!$A:$A,参加者名簿!U$1)+SUMIFS(作業日報!$G:$G,作業日報!$F:$F,$A82,作業日報!$I:$I,"○",作業日報!$A:$A,参加者名簿!U$1)</f>
        <v>0</v>
      </c>
      <c r="V82" s="160">
        <f>SUMIFS(作業日報!$C:$C,作業日報!$B:$B,$A82,作業日報!$E:$E,"○",作業日報!$A:$A,参加者名簿!V$1)+SUMIFS(作業日報!$G:$G,作業日報!$F:$F,$A82,作業日報!$I:$I,"○",作業日報!$A:$A,参加者名簿!V$1)</f>
        <v>0</v>
      </c>
      <c r="W82" s="160">
        <f>SUMIFS(作業日報!$C:$C,作業日報!$B:$B,$A82,作業日報!$E:$E,"○",作業日報!$A:$A,参加者名簿!W$1)+SUMIFS(作業日報!$G:$G,作業日報!$F:$F,$A82,作業日報!$I:$I,"○",作業日報!$A:$A,参加者名簿!W$1)</f>
        <v>0</v>
      </c>
      <c r="X82" s="160">
        <f>SUMIFS(作業日報!$C:$C,作業日報!$B:$B,$A82,作業日報!$E:$E,"○",作業日報!$A:$A,参加者名簿!X$1)+SUMIFS(作業日報!$G:$G,作業日報!$F:$F,$A82,作業日報!$I:$I,"○",作業日報!$A:$A,参加者名簿!X$1)</f>
        <v>0</v>
      </c>
      <c r="Y82" s="160">
        <f>SUMIFS(作業日報!$C:$C,作業日報!$B:$B,$A82,作業日報!$E:$E,"○",作業日報!$A:$A,参加者名簿!Y$1)+SUMIFS(作業日報!$G:$G,作業日報!$F:$F,$A82,作業日報!$I:$I,"○",作業日報!$A:$A,参加者名簿!Y$1)</f>
        <v>0</v>
      </c>
      <c r="Z82" s="160">
        <f>SUMIFS(作業日報!$C:$C,作業日報!$B:$B,$A82,作業日報!$E:$E,"○",作業日報!$A:$A,参加者名簿!Z$1)+SUMIFS(作業日報!$G:$G,作業日報!$F:$F,$A82,作業日報!$I:$I,"○",作業日報!$A:$A,参加者名簿!Z$1)</f>
        <v>0</v>
      </c>
      <c r="AA82" s="160">
        <f>SUMIFS(作業日報!$C:$C,作業日報!$B:$B,$A82,作業日報!$E:$E,"○",作業日報!$A:$A,参加者名簿!AA$1)+SUMIFS(作業日報!$G:$G,作業日報!$F:$F,$A82,作業日報!$I:$I,"○",作業日報!$A:$A,参加者名簿!AA$1)</f>
        <v>0</v>
      </c>
      <c r="AB82" s="160">
        <f>SUMIFS(作業日報!$C:$C,作業日報!$B:$B,$A82,作業日報!$E:$E,"○",作業日報!$A:$A,参加者名簿!AB$1)+SUMIFS(作業日報!$G:$G,作業日報!$F:$F,$A82,作業日報!$I:$I,"○",作業日報!$A:$A,参加者名簿!AB$1)</f>
        <v>0</v>
      </c>
      <c r="AC82" s="160">
        <f>SUMIFS(作業日報!$C:$C,作業日報!$B:$B,$A82,作業日報!$E:$E,"○",作業日報!$A:$A,参加者名簿!AC$1)+SUMIFS(作業日報!$G:$G,作業日報!$F:$F,$A82,作業日報!$I:$I,"○",作業日報!$A:$A,参加者名簿!AC$1)</f>
        <v>0</v>
      </c>
      <c r="AD82" s="160">
        <f>SUMIFS(作業日報!$C:$C,作業日報!$B:$B,$A82,作業日報!$E:$E,"○",作業日報!$A:$A,参加者名簿!AD$1)+SUMIFS(作業日報!$G:$G,作業日報!$F:$F,$A82,作業日報!$I:$I,"○",作業日報!$A:$A,参加者名簿!AD$1)</f>
        <v>0</v>
      </c>
      <c r="AE82" s="160">
        <f>SUMIFS(作業日報!$C:$C,作業日報!$B:$B,$A82,作業日報!$E:$E,"○",作業日報!$A:$A,参加者名簿!AE$1)+SUMIFS(作業日報!$G:$G,作業日報!$F:$F,$A82,作業日報!$I:$I,"○",作業日報!$A:$A,参加者名簿!AE$1)</f>
        <v>0</v>
      </c>
      <c r="AF82" s="160">
        <f>SUMIFS(作業日報!$C:$C,作業日報!$B:$B,$A82,作業日報!$E:$E,"○",作業日報!$A:$A,参加者名簿!AF$1)+SUMIFS(作業日報!$G:$G,作業日報!$F:$F,$A82,作業日報!$I:$I,"○",作業日報!$A:$A,参加者名簿!AF$1)</f>
        <v>0</v>
      </c>
      <c r="AG82" s="160">
        <f>SUMIFS(作業日報!$C:$C,作業日報!$B:$B,$A82,作業日報!$E:$E,"○",作業日報!$A:$A,参加者名簿!AG$1)+SUMIFS(作業日報!$G:$G,作業日報!$F:$F,$A82,作業日報!$I:$I,"○",作業日報!$A:$A,参加者名簿!AG$1)</f>
        <v>0</v>
      </c>
      <c r="AH82" s="160">
        <f>SUMIFS(作業日報!$C:$C,作業日報!$B:$B,$A82,作業日報!$E:$E,"○",作業日報!$A:$A,参加者名簿!AH$1)+SUMIFS(作業日報!$G:$G,作業日報!$F:$F,$A82,作業日報!$I:$I,"○",作業日報!$A:$A,参加者名簿!AH$1)</f>
        <v>0</v>
      </c>
      <c r="AI82" s="160">
        <f>SUMIFS(作業日報!$C:$C,作業日報!$B:$B,$A82,作業日報!$E:$E,"○",作業日報!$A:$A,参加者名簿!AI$1)+SUMIFS(作業日報!$G:$G,作業日報!$F:$F,$A82,作業日報!$I:$I,"○",作業日報!$A:$A,参加者名簿!AI$1)</f>
        <v>0</v>
      </c>
      <c r="AJ82" s="160">
        <f>SUMIFS(作業日報!$C:$C,作業日報!$B:$B,$A82,作業日報!$E:$E,"○",作業日報!$A:$A,参加者名簿!AJ$1)+SUMIFS(作業日報!$G:$G,作業日報!$F:$F,$A82,作業日報!$I:$I,"○",作業日報!$A:$A,参加者名簿!AJ$1)</f>
        <v>0</v>
      </c>
      <c r="AK82" s="160">
        <f>SUMIFS(作業日報!$C:$C,作業日報!$B:$B,$A82,作業日報!$E:$E,"○",作業日報!$A:$A,参加者名簿!AK$1)+SUMIFS(作業日報!$G:$G,作業日報!$F:$F,$A82,作業日報!$I:$I,"○",作業日報!$A:$A,参加者名簿!AK$1)</f>
        <v>0</v>
      </c>
      <c r="AL82" s="160">
        <f>SUMIFS(作業日報!$C:$C,作業日報!$B:$B,$A82,作業日報!$E:$E,"○",作業日報!$A:$A,参加者名簿!AL$1)+SUMIFS(作業日報!$G:$G,作業日報!$F:$F,$A82,作業日報!$I:$I,"○",作業日報!$A:$A,参加者名簿!AL$1)</f>
        <v>0</v>
      </c>
      <c r="AM82" s="160">
        <f>SUMIFS(作業日報!$C:$C,作業日報!$B:$B,$A82,作業日報!$E:$E,"○",作業日報!$A:$A,参加者名簿!AM$1)+SUMIFS(作業日報!$G:$G,作業日報!$F:$F,$A82,作業日報!$I:$I,"○",作業日報!$A:$A,参加者名簿!AM$1)</f>
        <v>0</v>
      </c>
      <c r="AN82" s="160">
        <f>SUMIFS(作業日報!$C:$C,作業日報!$B:$B,$A82,作業日報!$E:$E,"○",作業日報!$A:$A,参加者名簿!AN$1)+SUMIFS(作業日報!$G:$G,作業日報!$F:$F,$A82,作業日報!$I:$I,"○",作業日報!$A:$A,参加者名簿!AN$1)</f>
        <v>0</v>
      </c>
      <c r="AO82" s="160">
        <f>SUMIFS(作業日報!$C:$C,作業日報!$B:$B,$A82,作業日報!$E:$E,"○",作業日報!$A:$A,参加者名簿!AO$1)+SUMIFS(作業日報!$G:$G,作業日報!$F:$F,$A82,作業日報!$I:$I,"○",作業日報!$A:$A,参加者名簿!AO$1)</f>
        <v>0</v>
      </c>
      <c r="AP82" s="160">
        <f>SUMIFS(作業日報!$C:$C,作業日報!$B:$B,$A82,作業日報!$E:$E,"○",作業日報!$A:$A,参加者名簿!AP$1)+SUMIFS(作業日報!$G:$G,作業日報!$F:$F,$A82,作業日報!$I:$I,"○",作業日報!$A:$A,参加者名簿!AP$1)</f>
        <v>0</v>
      </c>
      <c r="AQ82" s="160">
        <f>SUMIFS(作業日報!$C:$C,作業日報!$B:$B,$A82,作業日報!$E:$E,"○",作業日報!$A:$A,参加者名簿!AQ$1)+SUMIFS(作業日報!$G:$G,作業日報!$F:$F,$A82,作業日報!$I:$I,"○",作業日報!$A:$A,参加者名簿!AQ$1)</f>
        <v>0</v>
      </c>
      <c r="AR82" s="160">
        <f>SUMIFS(作業日報!$C:$C,作業日報!$B:$B,$A82,作業日報!$E:$E,"○",作業日報!$A:$A,参加者名簿!AR$1)+SUMIFS(作業日報!$G:$G,作業日報!$F:$F,$A82,作業日報!$I:$I,"○",作業日報!$A:$A,参加者名簿!AR$1)</f>
        <v>0</v>
      </c>
      <c r="AS82" s="160">
        <f>SUMIFS(作業日報!$C:$C,作業日報!$B:$B,$A82,作業日報!$E:$E,"○",作業日報!$A:$A,参加者名簿!AS$1)+SUMIFS(作業日報!$G:$G,作業日報!$F:$F,$A82,作業日報!$I:$I,"○",作業日報!$A:$A,参加者名簿!AS$1)</f>
        <v>0</v>
      </c>
      <c r="AT82" s="160">
        <f>SUMIFS(作業日報!$C:$C,作業日報!$B:$B,$A82,作業日報!$E:$E,"○",作業日報!$A:$A,参加者名簿!AT$1)+SUMIFS(作業日報!$G:$G,作業日報!$F:$F,$A82,作業日報!$I:$I,"○",作業日報!$A:$A,参加者名簿!AT$1)</f>
        <v>0</v>
      </c>
      <c r="AU82" s="160">
        <f>SUMIFS(作業日報!$C:$C,作業日報!$B:$B,$A82,作業日報!$E:$E,"○",作業日報!$A:$A,参加者名簿!AU$1)+SUMIFS(作業日報!$G:$G,作業日報!$F:$F,$A82,作業日報!$I:$I,"○",作業日報!$A:$A,参加者名簿!AU$1)</f>
        <v>0</v>
      </c>
      <c r="AV82" s="160">
        <f>SUMIFS(作業日報!$C:$C,作業日報!$B:$B,$A82,作業日報!$E:$E,"○",作業日報!$A:$A,参加者名簿!AV$1)+SUMIFS(作業日報!$G:$G,作業日報!$F:$F,$A82,作業日報!$I:$I,"○",作業日報!$A:$A,参加者名簿!AV$1)</f>
        <v>0</v>
      </c>
      <c r="AW82" s="160">
        <f>SUMIFS(作業日報!$C:$C,作業日報!$B:$B,$A82,作業日報!$E:$E,"○",作業日報!$A:$A,参加者名簿!AW$1)+SUMIFS(作業日報!$G:$G,作業日報!$F:$F,$A82,作業日報!$I:$I,"○",作業日報!$A:$A,参加者名簿!AW$1)</f>
        <v>0</v>
      </c>
      <c r="AX82" s="160">
        <f>SUMIFS(作業日報!$C:$C,作業日報!$B:$B,$A82,作業日報!$E:$E,"○",作業日報!$A:$A,参加者名簿!AX$1)+SUMIFS(作業日報!$G:$G,作業日報!$F:$F,$A82,作業日報!$I:$I,"○",作業日報!$A:$A,参加者名簿!AX$1)</f>
        <v>0</v>
      </c>
      <c r="AY82" s="160">
        <f>SUMIFS(作業日報!$C:$C,作業日報!$B:$B,$A82,作業日報!$E:$E,"○",作業日報!$A:$A,参加者名簿!AY$1)+SUMIFS(作業日報!$G:$G,作業日報!$F:$F,$A82,作業日報!$I:$I,"○",作業日報!$A:$A,参加者名簿!AY$1)</f>
        <v>0</v>
      </c>
      <c r="AZ82" s="160">
        <f>SUMIFS(作業日報!$C:$C,作業日報!$B:$B,$A82,作業日報!$E:$E,"○",作業日報!$A:$A,参加者名簿!AZ$1)+SUMIFS(作業日報!$G:$G,作業日報!$F:$F,$A82,作業日報!$I:$I,"○",作業日報!$A:$A,参加者名簿!AZ$1)</f>
        <v>0</v>
      </c>
      <c r="BA82" s="160">
        <f>SUMIFS(作業日報!$C:$C,作業日報!$B:$B,$A82,作業日報!$E:$E,"○",作業日報!$A:$A,参加者名簿!BA$1)+SUMIFS(作業日報!$G:$G,作業日報!$F:$F,$A82,作業日報!$I:$I,"○",作業日報!$A:$A,参加者名簿!BA$1)</f>
        <v>0</v>
      </c>
      <c r="BB82" s="160">
        <f>SUMIFS(作業日報!$C:$C,作業日報!$B:$B,$A82,作業日報!$E:$E,"○",作業日報!$A:$A,参加者名簿!BB$1)+SUMIFS(作業日報!$G:$G,作業日報!$F:$F,$A82,作業日報!$I:$I,"○",作業日報!$A:$A,参加者名簿!BB$1)</f>
        <v>0</v>
      </c>
      <c r="BC82" s="160">
        <f>SUMIFS(作業日報!$C:$C,作業日報!$B:$B,$A82,作業日報!$E:$E,"○",作業日報!$A:$A,参加者名簿!BC$1)+SUMIFS(作業日報!$G:$G,作業日報!$F:$F,$A82,作業日報!$I:$I,"○",作業日報!$A:$A,参加者名簿!BC$1)</f>
        <v>0</v>
      </c>
      <c r="BD82" s="160">
        <f>SUMIFS(作業日報!$C:$C,作業日報!$B:$B,$A82,作業日報!$E:$E,"○",作業日報!$A:$A,参加者名簿!BD$1)+SUMIFS(作業日報!$G:$G,作業日報!$F:$F,$A82,作業日報!$I:$I,"○",作業日報!$A:$A,参加者名簿!BD$1)</f>
        <v>0</v>
      </c>
      <c r="BE82" s="160">
        <f>SUMIFS(作業日報!$C:$C,作業日報!$B:$B,$A82,作業日報!$E:$E,"○",作業日報!$A:$A,参加者名簿!BE$1)+SUMIFS(作業日報!$G:$G,作業日報!$F:$F,$A82,作業日報!$I:$I,"○",作業日報!$A:$A,参加者名簿!BE$1)</f>
        <v>0</v>
      </c>
      <c r="BF82" s="160">
        <f>SUMIFS(作業日報!$C:$C,作業日報!$B:$B,$A82,作業日報!$E:$E,"○",作業日報!$A:$A,参加者名簿!BF$1)+SUMIFS(作業日報!$G:$G,作業日報!$F:$F,$A82,作業日報!$I:$I,"○",作業日報!$A:$A,参加者名簿!BF$1)</f>
        <v>0</v>
      </c>
      <c r="BG82" s="160">
        <f>SUMIFS(作業日報!$C:$C,作業日報!$B:$B,$A82,作業日報!$E:$E,"○",作業日報!$A:$A,参加者名簿!BG$1)+SUMIFS(作業日報!$G:$G,作業日報!$F:$F,$A82,作業日報!$I:$I,"○",作業日報!$A:$A,参加者名簿!BG$1)</f>
        <v>0</v>
      </c>
      <c r="BH82" s="160">
        <f>SUMIFS(作業日報!$C:$C,作業日報!$B:$B,$A82,作業日報!$E:$E,"○",作業日報!$A:$A,参加者名簿!BH$1)+SUMIFS(作業日報!$G:$G,作業日報!$F:$F,$A82,作業日報!$I:$I,"○",作業日報!$A:$A,参加者名簿!BH$1)</f>
        <v>0</v>
      </c>
      <c r="BI82" s="160">
        <f>SUMIFS(作業日報!$C:$C,作業日報!$B:$B,$A82,作業日報!$E:$E,"○",作業日報!$A:$A,参加者名簿!BI$1)+SUMIFS(作業日報!$G:$G,作業日報!$F:$F,$A82,作業日報!$I:$I,"○",作業日報!$A:$A,参加者名簿!BI$1)</f>
        <v>0</v>
      </c>
      <c r="BJ82" s="160">
        <f>SUMIFS(作業日報!$C:$C,作業日報!$B:$B,$A82,作業日報!$E:$E,"○",作業日報!$A:$A,参加者名簿!BJ$1)+SUMIFS(作業日報!$G:$G,作業日報!$F:$F,$A82,作業日報!$I:$I,"○",作業日報!$A:$A,参加者名簿!BJ$1)</f>
        <v>0</v>
      </c>
      <c r="BK82" s="160">
        <f>SUMIFS(作業日報!$C:$C,作業日報!$B:$B,$A82,作業日報!$E:$E,"○",作業日報!$A:$A,参加者名簿!BK$1)+SUMIFS(作業日報!$G:$G,作業日報!$F:$F,$A82,作業日報!$I:$I,"○",作業日報!$A:$A,参加者名簿!BK$1)</f>
        <v>0</v>
      </c>
      <c r="BL82" s="160">
        <f>SUMIFS(作業日報!$C:$C,作業日報!$B:$B,$A82,作業日報!$E:$E,"○",作業日報!$A:$A,参加者名簿!BL$1)+SUMIFS(作業日報!$G:$G,作業日報!$F:$F,$A82,作業日報!$I:$I,"○",作業日報!$A:$A,参加者名簿!BL$1)</f>
        <v>0</v>
      </c>
    </row>
    <row r="83" spans="1:64">
      <c r="A83" s="176"/>
      <c r="B83" s="177"/>
      <c r="C83" s="178"/>
      <c r="D83" s="120">
        <f t="shared" si="1"/>
        <v>0</v>
      </c>
      <c r="E83" s="159">
        <f>SUMIFS(作業日報!$C:$C,作業日報!$B:$B,$A83,作業日報!$E:$E,"○",作業日報!$A:$A,参加者名簿!E$1)+SUMIFS(作業日報!$G:$G,作業日報!$F:$F,$A83,作業日報!$I:$I,"○",作業日報!$A:$A,参加者名簿!E$1)</f>
        <v>0</v>
      </c>
      <c r="F83" s="160">
        <f>SUMIFS(作業日報!$C:$C,作業日報!$B:$B,$A83,作業日報!$E:$E,"○",作業日報!$A:$A,参加者名簿!F$1)+SUMIFS(作業日報!$G:$G,作業日報!$F:$F,$A83,作業日報!$I:$I,"○",作業日報!$A:$A,参加者名簿!F$1)</f>
        <v>0</v>
      </c>
      <c r="G83" s="160">
        <f>SUMIFS(作業日報!$C:$C,作業日報!$B:$B,$A83,作業日報!$E:$E,"○",作業日報!$A:$A,参加者名簿!G$1)+SUMIFS(作業日報!$G:$G,作業日報!$F:$F,$A83,作業日報!$I:$I,"○",作業日報!$A:$A,参加者名簿!G$1)</f>
        <v>0</v>
      </c>
      <c r="H83" s="160">
        <f>SUMIFS(作業日報!$C:$C,作業日報!$B:$B,$A83,作業日報!$E:$E,"○",作業日報!$A:$A,参加者名簿!H$1)+SUMIFS(作業日報!$G:$G,作業日報!$F:$F,$A83,作業日報!$I:$I,"○",作業日報!$A:$A,参加者名簿!H$1)</f>
        <v>0</v>
      </c>
      <c r="I83" s="160">
        <f>SUMIFS(作業日報!$C:$C,作業日報!$B:$B,$A83,作業日報!$E:$E,"○",作業日報!$A:$A,参加者名簿!I$1)+SUMIFS(作業日報!$G:$G,作業日報!$F:$F,$A83,作業日報!$I:$I,"○",作業日報!$A:$A,参加者名簿!I$1)</f>
        <v>0</v>
      </c>
      <c r="J83" s="160">
        <f>SUMIFS(作業日報!$C:$C,作業日報!$B:$B,$A83,作業日報!$E:$E,"○",作業日報!$A:$A,参加者名簿!J$1)+SUMIFS(作業日報!$G:$G,作業日報!$F:$F,$A83,作業日報!$I:$I,"○",作業日報!$A:$A,参加者名簿!J$1)</f>
        <v>0</v>
      </c>
      <c r="K83" s="160">
        <f>SUMIFS(作業日報!$C:$C,作業日報!$B:$B,$A83,作業日報!$E:$E,"○",作業日報!$A:$A,参加者名簿!K$1)+SUMIFS(作業日報!$G:$G,作業日報!$F:$F,$A83,作業日報!$I:$I,"○",作業日報!$A:$A,参加者名簿!K$1)</f>
        <v>0</v>
      </c>
      <c r="L83" s="160">
        <f>SUMIFS(作業日報!$C:$C,作業日報!$B:$B,$A83,作業日報!$E:$E,"○",作業日報!$A:$A,参加者名簿!L$1)+SUMIFS(作業日報!$G:$G,作業日報!$F:$F,$A83,作業日報!$I:$I,"○",作業日報!$A:$A,参加者名簿!L$1)</f>
        <v>0</v>
      </c>
      <c r="M83" s="160">
        <f>SUMIFS(作業日報!$C:$C,作業日報!$B:$B,$A83,作業日報!$E:$E,"○",作業日報!$A:$A,参加者名簿!M$1)+SUMIFS(作業日報!$G:$G,作業日報!$F:$F,$A83,作業日報!$I:$I,"○",作業日報!$A:$A,参加者名簿!M$1)</f>
        <v>0</v>
      </c>
      <c r="N83" s="160">
        <f>SUMIFS(作業日報!$C:$C,作業日報!$B:$B,$A83,作業日報!$E:$E,"○",作業日報!$A:$A,参加者名簿!N$1)+SUMIFS(作業日報!$G:$G,作業日報!$F:$F,$A83,作業日報!$I:$I,"○",作業日報!$A:$A,参加者名簿!N$1)</f>
        <v>0</v>
      </c>
      <c r="O83" s="160">
        <f>SUMIFS(作業日報!$C:$C,作業日報!$B:$B,$A83,作業日報!$E:$E,"○",作業日報!$A:$A,参加者名簿!O$1)+SUMIFS(作業日報!$G:$G,作業日報!$F:$F,$A83,作業日報!$I:$I,"○",作業日報!$A:$A,参加者名簿!O$1)</f>
        <v>0</v>
      </c>
      <c r="P83" s="160">
        <f>SUMIFS(作業日報!$C:$C,作業日報!$B:$B,$A83,作業日報!$E:$E,"○",作業日報!$A:$A,参加者名簿!P$1)+SUMIFS(作業日報!$G:$G,作業日報!$F:$F,$A83,作業日報!$I:$I,"○",作業日報!$A:$A,参加者名簿!P$1)</f>
        <v>0</v>
      </c>
      <c r="Q83" s="160">
        <f>SUMIFS(作業日報!$C:$C,作業日報!$B:$B,$A83,作業日報!$E:$E,"○",作業日報!$A:$A,参加者名簿!Q$1)+SUMIFS(作業日報!$G:$G,作業日報!$F:$F,$A83,作業日報!$I:$I,"○",作業日報!$A:$A,参加者名簿!Q$1)</f>
        <v>0</v>
      </c>
      <c r="R83" s="160">
        <f>SUMIFS(作業日報!$C:$C,作業日報!$B:$B,$A83,作業日報!$E:$E,"○",作業日報!$A:$A,参加者名簿!R$1)+SUMIFS(作業日報!$G:$G,作業日報!$F:$F,$A83,作業日報!$I:$I,"○",作業日報!$A:$A,参加者名簿!R$1)</f>
        <v>0</v>
      </c>
      <c r="S83" s="160">
        <f>SUMIFS(作業日報!$C:$C,作業日報!$B:$B,$A83,作業日報!$E:$E,"○",作業日報!$A:$A,参加者名簿!S$1)+SUMIFS(作業日報!$G:$G,作業日報!$F:$F,$A83,作業日報!$I:$I,"○",作業日報!$A:$A,参加者名簿!S$1)</f>
        <v>0</v>
      </c>
      <c r="T83" s="160">
        <f>SUMIFS(作業日報!$C:$C,作業日報!$B:$B,$A83,作業日報!$E:$E,"○",作業日報!$A:$A,参加者名簿!T$1)+SUMIFS(作業日報!$G:$G,作業日報!$F:$F,$A83,作業日報!$I:$I,"○",作業日報!$A:$A,参加者名簿!T$1)</f>
        <v>0</v>
      </c>
      <c r="U83" s="160">
        <f>SUMIFS(作業日報!$C:$C,作業日報!$B:$B,$A83,作業日報!$E:$E,"○",作業日報!$A:$A,参加者名簿!U$1)+SUMIFS(作業日報!$G:$G,作業日報!$F:$F,$A83,作業日報!$I:$I,"○",作業日報!$A:$A,参加者名簿!U$1)</f>
        <v>0</v>
      </c>
      <c r="V83" s="160">
        <f>SUMIFS(作業日報!$C:$C,作業日報!$B:$B,$A83,作業日報!$E:$E,"○",作業日報!$A:$A,参加者名簿!V$1)+SUMIFS(作業日報!$G:$G,作業日報!$F:$F,$A83,作業日報!$I:$I,"○",作業日報!$A:$A,参加者名簿!V$1)</f>
        <v>0</v>
      </c>
      <c r="W83" s="160">
        <f>SUMIFS(作業日報!$C:$C,作業日報!$B:$B,$A83,作業日報!$E:$E,"○",作業日報!$A:$A,参加者名簿!W$1)+SUMIFS(作業日報!$G:$G,作業日報!$F:$F,$A83,作業日報!$I:$I,"○",作業日報!$A:$A,参加者名簿!W$1)</f>
        <v>0</v>
      </c>
      <c r="X83" s="160">
        <f>SUMIFS(作業日報!$C:$C,作業日報!$B:$B,$A83,作業日報!$E:$E,"○",作業日報!$A:$A,参加者名簿!X$1)+SUMIFS(作業日報!$G:$G,作業日報!$F:$F,$A83,作業日報!$I:$I,"○",作業日報!$A:$A,参加者名簿!X$1)</f>
        <v>0</v>
      </c>
      <c r="Y83" s="160">
        <f>SUMIFS(作業日報!$C:$C,作業日報!$B:$B,$A83,作業日報!$E:$E,"○",作業日報!$A:$A,参加者名簿!Y$1)+SUMIFS(作業日報!$G:$G,作業日報!$F:$F,$A83,作業日報!$I:$I,"○",作業日報!$A:$A,参加者名簿!Y$1)</f>
        <v>0</v>
      </c>
      <c r="Z83" s="160">
        <f>SUMIFS(作業日報!$C:$C,作業日報!$B:$B,$A83,作業日報!$E:$E,"○",作業日報!$A:$A,参加者名簿!Z$1)+SUMIFS(作業日報!$G:$G,作業日報!$F:$F,$A83,作業日報!$I:$I,"○",作業日報!$A:$A,参加者名簿!Z$1)</f>
        <v>0</v>
      </c>
      <c r="AA83" s="160">
        <f>SUMIFS(作業日報!$C:$C,作業日報!$B:$B,$A83,作業日報!$E:$E,"○",作業日報!$A:$A,参加者名簿!AA$1)+SUMIFS(作業日報!$G:$G,作業日報!$F:$F,$A83,作業日報!$I:$I,"○",作業日報!$A:$A,参加者名簿!AA$1)</f>
        <v>0</v>
      </c>
      <c r="AB83" s="160">
        <f>SUMIFS(作業日報!$C:$C,作業日報!$B:$B,$A83,作業日報!$E:$E,"○",作業日報!$A:$A,参加者名簿!AB$1)+SUMIFS(作業日報!$G:$G,作業日報!$F:$F,$A83,作業日報!$I:$I,"○",作業日報!$A:$A,参加者名簿!AB$1)</f>
        <v>0</v>
      </c>
      <c r="AC83" s="160">
        <f>SUMIFS(作業日報!$C:$C,作業日報!$B:$B,$A83,作業日報!$E:$E,"○",作業日報!$A:$A,参加者名簿!AC$1)+SUMIFS(作業日報!$G:$G,作業日報!$F:$F,$A83,作業日報!$I:$I,"○",作業日報!$A:$A,参加者名簿!AC$1)</f>
        <v>0</v>
      </c>
      <c r="AD83" s="160">
        <f>SUMIFS(作業日報!$C:$C,作業日報!$B:$B,$A83,作業日報!$E:$E,"○",作業日報!$A:$A,参加者名簿!AD$1)+SUMIFS(作業日報!$G:$G,作業日報!$F:$F,$A83,作業日報!$I:$I,"○",作業日報!$A:$A,参加者名簿!AD$1)</f>
        <v>0</v>
      </c>
      <c r="AE83" s="160">
        <f>SUMIFS(作業日報!$C:$C,作業日報!$B:$B,$A83,作業日報!$E:$E,"○",作業日報!$A:$A,参加者名簿!AE$1)+SUMIFS(作業日報!$G:$G,作業日報!$F:$F,$A83,作業日報!$I:$I,"○",作業日報!$A:$A,参加者名簿!AE$1)</f>
        <v>0</v>
      </c>
      <c r="AF83" s="160">
        <f>SUMIFS(作業日報!$C:$C,作業日報!$B:$B,$A83,作業日報!$E:$E,"○",作業日報!$A:$A,参加者名簿!AF$1)+SUMIFS(作業日報!$G:$G,作業日報!$F:$F,$A83,作業日報!$I:$I,"○",作業日報!$A:$A,参加者名簿!AF$1)</f>
        <v>0</v>
      </c>
      <c r="AG83" s="160">
        <f>SUMIFS(作業日報!$C:$C,作業日報!$B:$B,$A83,作業日報!$E:$E,"○",作業日報!$A:$A,参加者名簿!AG$1)+SUMIFS(作業日報!$G:$G,作業日報!$F:$F,$A83,作業日報!$I:$I,"○",作業日報!$A:$A,参加者名簿!AG$1)</f>
        <v>0</v>
      </c>
      <c r="AH83" s="160">
        <f>SUMIFS(作業日報!$C:$C,作業日報!$B:$B,$A83,作業日報!$E:$E,"○",作業日報!$A:$A,参加者名簿!AH$1)+SUMIFS(作業日報!$G:$G,作業日報!$F:$F,$A83,作業日報!$I:$I,"○",作業日報!$A:$A,参加者名簿!AH$1)</f>
        <v>0</v>
      </c>
      <c r="AI83" s="160">
        <f>SUMIFS(作業日報!$C:$C,作業日報!$B:$B,$A83,作業日報!$E:$E,"○",作業日報!$A:$A,参加者名簿!AI$1)+SUMIFS(作業日報!$G:$G,作業日報!$F:$F,$A83,作業日報!$I:$I,"○",作業日報!$A:$A,参加者名簿!AI$1)</f>
        <v>0</v>
      </c>
      <c r="AJ83" s="160">
        <f>SUMIFS(作業日報!$C:$C,作業日報!$B:$B,$A83,作業日報!$E:$E,"○",作業日報!$A:$A,参加者名簿!AJ$1)+SUMIFS(作業日報!$G:$G,作業日報!$F:$F,$A83,作業日報!$I:$I,"○",作業日報!$A:$A,参加者名簿!AJ$1)</f>
        <v>0</v>
      </c>
      <c r="AK83" s="160">
        <f>SUMIFS(作業日報!$C:$C,作業日報!$B:$B,$A83,作業日報!$E:$E,"○",作業日報!$A:$A,参加者名簿!AK$1)+SUMIFS(作業日報!$G:$G,作業日報!$F:$F,$A83,作業日報!$I:$I,"○",作業日報!$A:$A,参加者名簿!AK$1)</f>
        <v>0</v>
      </c>
      <c r="AL83" s="160">
        <f>SUMIFS(作業日報!$C:$C,作業日報!$B:$B,$A83,作業日報!$E:$E,"○",作業日報!$A:$A,参加者名簿!AL$1)+SUMIFS(作業日報!$G:$G,作業日報!$F:$F,$A83,作業日報!$I:$I,"○",作業日報!$A:$A,参加者名簿!AL$1)</f>
        <v>0</v>
      </c>
      <c r="AM83" s="160">
        <f>SUMIFS(作業日報!$C:$C,作業日報!$B:$B,$A83,作業日報!$E:$E,"○",作業日報!$A:$A,参加者名簿!AM$1)+SUMIFS(作業日報!$G:$G,作業日報!$F:$F,$A83,作業日報!$I:$I,"○",作業日報!$A:$A,参加者名簿!AM$1)</f>
        <v>0</v>
      </c>
      <c r="AN83" s="160">
        <f>SUMIFS(作業日報!$C:$C,作業日報!$B:$B,$A83,作業日報!$E:$E,"○",作業日報!$A:$A,参加者名簿!AN$1)+SUMIFS(作業日報!$G:$G,作業日報!$F:$F,$A83,作業日報!$I:$I,"○",作業日報!$A:$A,参加者名簿!AN$1)</f>
        <v>0</v>
      </c>
      <c r="AO83" s="160">
        <f>SUMIFS(作業日報!$C:$C,作業日報!$B:$B,$A83,作業日報!$E:$E,"○",作業日報!$A:$A,参加者名簿!AO$1)+SUMIFS(作業日報!$G:$G,作業日報!$F:$F,$A83,作業日報!$I:$I,"○",作業日報!$A:$A,参加者名簿!AO$1)</f>
        <v>0</v>
      </c>
      <c r="AP83" s="160">
        <f>SUMIFS(作業日報!$C:$C,作業日報!$B:$B,$A83,作業日報!$E:$E,"○",作業日報!$A:$A,参加者名簿!AP$1)+SUMIFS(作業日報!$G:$G,作業日報!$F:$F,$A83,作業日報!$I:$I,"○",作業日報!$A:$A,参加者名簿!AP$1)</f>
        <v>0</v>
      </c>
      <c r="AQ83" s="160">
        <f>SUMIFS(作業日報!$C:$C,作業日報!$B:$B,$A83,作業日報!$E:$E,"○",作業日報!$A:$A,参加者名簿!AQ$1)+SUMIFS(作業日報!$G:$G,作業日報!$F:$F,$A83,作業日報!$I:$I,"○",作業日報!$A:$A,参加者名簿!AQ$1)</f>
        <v>0</v>
      </c>
      <c r="AR83" s="160">
        <f>SUMIFS(作業日報!$C:$C,作業日報!$B:$B,$A83,作業日報!$E:$E,"○",作業日報!$A:$A,参加者名簿!AR$1)+SUMIFS(作業日報!$G:$G,作業日報!$F:$F,$A83,作業日報!$I:$I,"○",作業日報!$A:$A,参加者名簿!AR$1)</f>
        <v>0</v>
      </c>
      <c r="AS83" s="160">
        <f>SUMIFS(作業日報!$C:$C,作業日報!$B:$B,$A83,作業日報!$E:$E,"○",作業日報!$A:$A,参加者名簿!AS$1)+SUMIFS(作業日報!$G:$G,作業日報!$F:$F,$A83,作業日報!$I:$I,"○",作業日報!$A:$A,参加者名簿!AS$1)</f>
        <v>0</v>
      </c>
      <c r="AT83" s="160">
        <f>SUMIFS(作業日報!$C:$C,作業日報!$B:$B,$A83,作業日報!$E:$E,"○",作業日報!$A:$A,参加者名簿!AT$1)+SUMIFS(作業日報!$G:$G,作業日報!$F:$F,$A83,作業日報!$I:$I,"○",作業日報!$A:$A,参加者名簿!AT$1)</f>
        <v>0</v>
      </c>
      <c r="AU83" s="160">
        <f>SUMIFS(作業日報!$C:$C,作業日報!$B:$B,$A83,作業日報!$E:$E,"○",作業日報!$A:$A,参加者名簿!AU$1)+SUMIFS(作業日報!$G:$G,作業日報!$F:$F,$A83,作業日報!$I:$I,"○",作業日報!$A:$A,参加者名簿!AU$1)</f>
        <v>0</v>
      </c>
      <c r="AV83" s="160">
        <f>SUMIFS(作業日報!$C:$C,作業日報!$B:$B,$A83,作業日報!$E:$E,"○",作業日報!$A:$A,参加者名簿!AV$1)+SUMIFS(作業日報!$G:$G,作業日報!$F:$F,$A83,作業日報!$I:$I,"○",作業日報!$A:$A,参加者名簿!AV$1)</f>
        <v>0</v>
      </c>
      <c r="AW83" s="160">
        <f>SUMIFS(作業日報!$C:$C,作業日報!$B:$B,$A83,作業日報!$E:$E,"○",作業日報!$A:$A,参加者名簿!AW$1)+SUMIFS(作業日報!$G:$G,作業日報!$F:$F,$A83,作業日報!$I:$I,"○",作業日報!$A:$A,参加者名簿!AW$1)</f>
        <v>0</v>
      </c>
      <c r="AX83" s="160">
        <f>SUMIFS(作業日報!$C:$C,作業日報!$B:$B,$A83,作業日報!$E:$E,"○",作業日報!$A:$A,参加者名簿!AX$1)+SUMIFS(作業日報!$G:$G,作業日報!$F:$F,$A83,作業日報!$I:$I,"○",作業日報!$A:$A,参加者名簿!AX$1)</f>
        <v>0</v>
      </c>
      <c r="AY83" s="160">
        <f>SUMIFS(作業日報!$C:$C,作業日報!$B:$B,$A83,作業日報!$E:$E,"○",作業日報!$A:$A,参加者名簿!AY$1)+SUMIFS(作業日報!$G:$G,作業日報!$F:$F,$A83,作業日報!$I:$I,"○",作業日報!$A:$A,参加者名簿!AY$1)</f>
        <v>0</v>
      </c>
      <c r="AZ83" s="160">
        <f>SUMIFS(作業日報!$C:$C,作業日報!$B:$B,$A83,作業日報!$E:$E,"○",作業日報!$A:$A,参加者名簿!AZ$1)+SUMIFS(作業日報!$G:$G,作業日報!$F:$F,$A83,作業日報!$I:$I,"○",作業日報!$A:$A,参加者名簿!AZ$1)</f>
        <v>0</v>
      </c>
      <c r="BA83" s="160">
        <f>SUMIFS(作業日報!$C:$C,作業日報!$B:$B,$A83,作業日報!$E:$E,"○",作業日報!$A:$A,参加者名簿!BA$1)+SUMIFS(作業日報!$G:$G,作業日報!$F:$F,$A83,作業日報!$I:$I,"○",作業日報!$A:$A,参加者名簿!BA$1)</f>
        <v>0</v>
      </c>
      <c r="BB83" s="160">
        <f>SUMIFS(作業日報!$C:$C,作業日報!$B:$B,$A83,作業日報!$E:$E,"○",作業日報!$A:$A,参加者名簿!BB$1)+SUMIFS(作業日報!$G:$G,作業日報!$F:$F,$A83,作業日報!$I:$I,"○",作業日報!$A:$A,参加者名簿!BB$1)</f>
        <v>0</v>
      </c>
      <c r="BC83" s="160">
        <f>SUMIFS(作業日報!$C:$C,作業日報!$B:$B,$A83,作業日報!$E:$E,"○",作業日報!$A:$A,参加者名簿!BC$1)+SUMIFS(作業日報!$G:$G,作業日報!$F:$F,$A83,作業日報!$I:$I,"○",作業日報!$A:$A,参加者名簿!BC$1)</f>
        <v>0</v>
      </c>
      <c r="BD83" s="160">
        <f>SUMIFS(作業日報!$C:$C,作業日報!$B:$B,$A83,作業日報!$E:$E,"○",作業日報!$A:$A,参加者名簿!BD$1)+SUMIFS(作業日報!$G:$G,作業日報!$F:$F,$A83,作業日報!$I:$I,"○",作業日報!$A:$A,参加者名簿!BD$1)</f>
        <v>0</v>
      </c>
      <c r="BE83" s="160">
        <f>SUMIFS(作業日報!$C:$C,作業日報!$B:$B,$A83,作業日報!$E:$E,"○",作業日報!$A:$A,参加者名簿!BE$1)+SUMIFS(作業日報!$G:$G,作業日報!$F:$F,$A83,作業日報!$I:$I,"○",作業日報!$A:$A,参加者名簿!BE$1)</f>
        <v>0</v>
      </c>
      <c r="BF83" s="160">
        <f>SUMIFS(作業日報!$C:$C,作業日報!$B:$B,$A83,作業日報!$E:$E,"○",作業日報!$A:$A,参加者名簿!BF$1)+SUMIFS(作業日報!$G:$G,作業日報!$F:$F,$A83,作業日報!$I:$I,"○",作業日報!$A:$A,参加者名簿!BF$1)</f>
        <v>0</v>
      </c>
      <c r="BG83" s="160">
        <f>SUMIFS(作業日報!$C:$C,作業日報!$B:$B,$A83,作業日報!$E:$E,"○",作業日報!$A:$A,参加者名簿!BG$1)+SUMIFS(作業日報!$G:$G,作業日報!$F:$F,$A83,作業日報!$I:$I,"○",作業日報!$A:$A,参加者名簿!BG$1)</f>
        <v>0</v>
      </c>
      <c r="BH83" s="160">
        <f>SUMIFS(作業日報!$C:$C,作業日報!$B:$B,$A83,作業日報!$E:$E,"○",作業日報!$A:$A,参加者名簿!BH$1)+SUMIFS(作業日報!$G:$G,作業日報!$F:$F,$A83,作業日報!$I:$I,"○",作業日報!$A:$A,参加者名簿!BH$1)</f>
        <v>0</v>
      </c>
      <c r="BI83" s="160">
        <f>SUMIFS(作業日報!$C:$C,作業日報!$B:$B,$A83,作業日報!$E:$E,"○",作業日報!$A:$A,参加者名簿!BI$1)+SUMIFS(作業日報!$G:$G,作業日報!$F:$F,$A83,作業日報!$I:$I,"○",作業日報!$A:$A,参加者名簿!BI$1)</f>
        <v>0</v>
      </c>
      <c r="BJ83" s="160">
        <f>SUMIFS(作業日報!$C:$C,作業日報!$B:$B,$A83,作業日報!$E:$E,"○",作業日報!$A:$A,参加者名簿!BJ$1)+SUMIFS(作業日報!$G:$G,作業日報!$F:$F,$A83,作業日報!$I:$I,"○",作業日報!$A:$A,参加者名簿!BJ$1)</f>
        <v>0</v>
      </c>
      <c r="BK83" s="160">
        <f>SUMIFS(作業日報!$C:$C,作業日報!$B:$B,$A83,作業日報!$E:$E,"○",作業日報!$A:$A,参加者名簿!BK$1)+SUMIFS(作業日報!$G:$G,作業日報!$F:$F,$A83,作業日報!$I:$I,"○",作業日報!$A:$A,参加者名簿!BK$1)</f>
        <v>0</v>
      </c>
      <c r="BL83" s="160">
        <f>SUMIFS(作業日報!$C:$C,作業日報!$B:$B,$A83,作業日報!$E:$E,"○",作業日報!$A:$A,参加者名簿!BL$1)+SUMIFS(作業日報!$G:$G,作業日報!$F:$F,$A83,作業日報!$I:$I,"○",作業日報!$A:$A,参加者名簿!BL$1)</f>
        <v>0</v>
      </c>
    </row>
    <row r="84" spans="1:64">
      <c r="A84" s="176"/>
      <c r="B84" s="177"/>
      <c r="C84" s="178"/>
      <c r="D84" s="120">
        <f t="shared" si="1"/>
        <v>0</v>
      </c>
      <c r="E84" s="159">
        <f>SUMIFS(作業日報!$C:$C,作業日報!$B:$B,$A84,作業日報!$E:$E,"○",作業日報!$A:$A,参加者名簿!E$1)+SUMIFS(作業日報!$G:$G,作業日報!$F:$F,$A84,作業日報!$I:$I,"○",作業日報!$A:$A,参加者名簿!E$1)</f>
        <v>0</v>
      </c>
      <c r="F84" s="160">
        <f>SUMIFS(作業日報!$C:$C,作業日報!$B:$B,$A84,作業日報!$E:$E,"○",作業日報!$A:$A,参加者名簿!F$1)+SUMIFS(作業日報!$G:$G,作業日報!$F:$F,$A84,作業日報!$I:$I,"○",作業日報!$A:$A,参加者名簿!F$1)</f>
        <v>0</v>
      </c>
      <c r="G84" s="160">
        <f>SUMIFS(作業日報!$C:$C,作業日報!$B:$B,$A84,作業日報!$E:$E,"○",作業日報!$A:$A,参加者名簿!G$1)+SUMIFS(作業日報!$G:$G,作業日報!$F:$F,$A84,作業日報!$I:$I,"○",作業日報!$A:$A,参加者名簿!G$1)</f>
        <v>0</v>
      </c>
      <c r="H84" s="160">
        <f>SUMIFS(作業日報!$C:$C,作業日報!$B:$B,$A84,作業日報!$E:$E,"○",作業日報!$A:$A,参加者名簿!H$1)+SUMIFS(作業日報!$G:$G,作業日報!$F:$F,$A84,作業日報!$I:$I,"○",作業日報!$A:$A,参加者名簿!H$1)</f>
        <v>0</v>
      </c>
      <c r="I84" s="160">
        <f>SUMIFS(作業日報!$C:$C,作業日報!$B:$B,$A84,作業日報!$E:$E,"○",作業日報!$A:$A,参加者名簿!I$1)+SUMIFS(作業日報!$G:$G,作業日報!$F:$F,$A84,作業日報!$I:$I,"○",作業日報!$A:$A,参加者名簿!I$1)</f>
        <v>0</v>
      </c>
      <c r="J84" s="160">
        <f>SUMIFS(作業日報!$C:$C,作業日報!$B:$B,$A84,作業日報!$E:$E,"○",作業日報!$A:$A,参加者名簿!J$1)+SUMIFS(作業日報!$G:$G,作業日報!$F:$F,$A84,作業日報!$I:$I,"○",作業日報!$A:$A,参加者名簿!J$1)</f>
        <v>0</v>
      </c>
      <c r="K84" s="160">
        <f>SUMIFS(作業日報!$C:$C,作業日報!$B:$B,$A84,作業日報!$E:$E,"○",作業日報!$A:$A,参加者名簿!K$1)+SUMIFS(作業日報!$G:$G,作業日報!$F:$F,$A84,作業日報!$I:$I,"○",作業日報!$A:$A,参加者名簿!K$1)</f>
        <v>0</v>
      </c>
      <c r="L84" s="160">
        <f>SUMIFS(作業日報!$C:$C,作業日報!$B:$B,$A84,作業日報!$E:$E,"○",作業日報!$A:$A,参加者名簿!L$1)+SUMIFS(作業日報!$G:$G,作業日報!$F:$F,$A84,作業日報!$I:$I,"○",作業日報!$A:$A,参加者名簿!L$1)</f>
        <v>0</v>
      </c>
      <c r="M84" s="160">
        <f>SUMIFS(作業日報!$C:$C,作業日報!$B:$B,$A84,作業日報!$E:$E,"○",作業日報!$A:$A,参加者名簿!M$1)+SUMIFS(作業日報!$G:$G,作業日報!$F:$F,$A84,作業日報!$I:$I,"○",作業日報!$A:$A,参加者名簿!M$1)</f>
        <v>0</v>
      </c>
      <c r="N84" s="160">
        <f>SUMIFS(作業日報!$C:$C,作業日報!$B:$B,$A84,作業日報!$E:$E,"○",作業日報!$A:$A,参加者名簿!N$1)+SUMIFS(作業日報!$G:$G,作業日報!$F:$F,$A84,作業日報!$I:$I,"○",作業日報!$A:$A,参加者名簿!N$1)</f>
        <v>0</v>
      </c>
      <c r="O84" s="160">
        <f>SUMIFS(作業日報!$C:$C,作業日報!$B:$B,$A84,作業日報!$E:$E,"○",作業日報!$A:$A,参加者名簿!O$1)+SUMIFS(作業日報!$G:$G,作業日報!$F:$F,$A84,作業日報!$I:$I,"○",作業日報!$A:$A,参加者名簿!O$1)</f>
        <v>0</v>
      </c>
      <c r="P84" s="160">
        <f>SUMIFS(作業日報!$C:$C,作業日報!$B:$B,$A84,作業日報!$E:$E,"○",作業日報!$A:$A,参加者名簿!P$1)+SUMIFS(作業日報!$G:$G,作業日報!$F:$F,$A84,作業日報!$I:$I,"○",作業日報!$A:$A,参加者名簿!P$1)</f>
        <v>0</v>
      </c>
      <c r="Q84" s="160">
        <f>SUMIFS(作業日報!$C:$C,作業日報!$B:$B,$A84,作業日報!$E:$E,"○",作業日報!$A:$A,参加者名簿!Q$1)+SUMIFS(作業日報!$G:$G,作業日報!$F:$F,$A84,作業日報!$I:$I,"○",作業日報!$A:$A,参加者名簿!Q$1)</f>
        <v>0</v>
      </c>
      <c r="R84" s="160">
        <f>SUMIFS(作業日報!$C:$C,作業日報!$B:$B,$A84,作業日報!$E:$E,"○",作業日報!$A:$A,参加者名簿!R$1)+SUMIFS(作業日報!$G:$G,作業日報!$F:$F,$A84,作業日報!$I:$I,"○",作業日報!$A:$A,参加者名簿!R$1)</f>
        <v>0</v>
      </c>
      <c r="S84" s="160">
        <f>SUMIFS(作業日報!$C:$C,作業日報!$B:$B,$A84,作業日報!$E:$E,"○",作業日報!$A:$A,参加者名簿!S$1)+SUMIFS(作業日報!$G:$G,作業日報!$F:$F,$A84,作業日報!$I:$I,"○",作業日報!$A:$A,参加者名簿!S$1)</f>
        <v>0</v>
      </c>
      <c r="T84" s="160">
        <f>SUMIFS(作業日報!$C:$C,作業日報!$B:$B,$A84,作業日報!$E:$E,"○",作業日報!$A:$A,参加者名簿!T$1)+SUMIFS(作業日報!$G:$G,作業日報!$F:$F,$A84,作業日報!$I:$I,"○",作業日報!$A:$A,参加者名簿!T$1)</f>
        <v>0</v>
      </c>
      <c r="U84" s="160">
        <f>SUMIFS(作業日報!$C:$C,作業日報!$B:$B,$A84,作業日報!$E:$E,"○",作業日報!$A:$A,参加者名簿!U$1)+SUMIFS(作業日報!$G:$G,作業日報!$F:$F,$A84,作業日報!$I:$I,"○",作業日報!$A:$A,参加者名簿!U$1)</f>
        <v>0</v>
      </c>
      <c r="V84" s="160">
        <f>SUMIFS(作業日報!$C:$C,作業日報!$B:$B,$A84,作業日報!$E:$E,"○",作業日報!$A:$A,参加者名簿!V$1)+SUMIFS(作業日報!$G:$G,作業日報!$F:$F,$A84,作業日報!$I:$I,"○",作業日報!$A:$A,参加者名簿!V$1)</f>
        <v>0</v>
      </c>
      <c r="W84" s="160">
        <f>SUMIFS(作業日報!$C:$C,作業日報!$B:$B,$A84,作業日報!$E:$E,"○",作業日報!$A:$A,参加者名簿!W$1)+SUMIFS(作業日報!$G:$G,作業日報!$F:$F,$A84,作業日報!$I:$I,"○",作業日報!$A:$A,参加者名簿!W$1)</f>
        <v>0</v>
      </c>
      <c r="X84" s="160">
        <f>SUMIFS(作業日報!$C:$C,作業日報!$B:$B,$A84,作業日報!$E:$E,"○",作業日報!$A:$A,参加者名簿!X$1)+SUMIFS(作業日報!$G:$G,作業日報!$F:$F,$A84,作業日報!$I:$I,"○",作業日報!$A:$A,参加者名簿!X$1)</f>
        <v>0</v>
      </c>
      <c r="Y84" s="160">
        <f>SUMIFS(作業日報!$C:$C,作業日報!$B:$B,$A84,作業日報!$E:$E,"○",作業日報!$A:$A,参加者名簿!Y$1)+SUMIFS(作業日報!$G:$G,作業日報!$F:$F,$A84,作業日報!$I:$I,"○",作業日報!$A:$A,参加者名簿!Y$1)</f>
        <v>0</v>
      </c>
      <c r="Z84" s="160">
        <f>SUMIFS(作業日報!$C:$C,作業日報!$B:$B,$A84,作業日報!$E:$E,"○",作業日報!$A:$A,参加者名簿!Z$1)+SUMIFS(作業日報!$G:$G,作業日報!$F:$F,$A84,作業日報!$I:$I,"○",作業日報!$A:$A,参加者名簿!Z$1)</f>
        <v>0</v>
      </c>
      <c r="AA84" s="160">
        <f>SUMIFS(作業日報!$C:$C,作業日報!$B:$B,$A84,作業日報!$E:$E,"○",作業日報!$A:$A,参加者名簿!AA$1)+SUMIFS(作業日報!$G:$G,作業日報!$F:$F,$A84,作業日報!$I:$I,"○",作業日報!$A:$A,参加者名簿!AA$1)</f>
        <v>0</v>
      </c>
      <c r="AB84" s="160">
        <f>SUMIFS(作業日報!$C:$C,作業日報!$B:$B,$A84,作業日報!$E:$E,"○",作業日報!$A:$A,参加者名簿!AB$1)+SUMIFS(作業日報!$G:$G,作業日報!$F:$F,$A84,作業日報!$I:$I,"○",作業日報!$A:$A,参加者名簿!AB$1)</f>
        <v>0</v>
      </c>
      <c r="AC84" s="160">
        <f>SUMIFS(作業日報!$C:$C,作業日報!$B:$B,$A84,作業日報!$E:$E,"○",作業日報!$A:$A,参加者名簿!AC$1)+SUMIFS(作業日報!$G:$G,作業日報!$F:$F,$A84,作業日報!$I:$I,"○",作業日報!$A:$A,参加者名簿!AC$1)</f>
        <v>0</v>
      </c>
      <c r="AD84" s="160">
        <f>SUMIFS(作業日報!$C:$C,作業日報!$B:$B,$A84,作業日報!$E:$E,"○",作業日報!$A:$A,参加者名簿!AD$1)+SUMIFS(作業日報!$G:$G,作業日報!$F:$F,$A84,作業日報!$I:$I,"○",作業日報!$A:$A,参加者名簿!AD$1)</f>
        <v>0</v>
      </c>
      <c r="AE84" s="160">
        <f>SUMIFS(作業日報!$C:$C,作業日報!$B:$B,$A84,作業日報!$E:$E,"○",作業日報!$A:$A,参加者名簿!AE$1)+SUMIFS(作業日報!$G:$G,作業日報!$F:$F,$A84,作業日報!$I:$I,"○",作業日報!$A:$A,参加者名簿!AE$1)</f>
        <v>0</v>
      </c>
      <c r="AF84" s="160">
        <f>SUMIFS(作業日報!$C:$C,作業日報!$B:$B,$A84,作業日報!$E:$E,"○",作業日報!$A:$A,参加者名簿!AF$1)+SUMIFS(作業日報!$G:$G,作業日報!$F:$F,$A84,作業日報!$I:$I,"○",作業日報!$A:$A,参加者名簿!AF$1)</f>
        <v>0</v>
      </c>
      <c r="AG84" s="160">
        <f>SUMIFS(作業日報!$C:$C,作業日報!$B:$B,$A84,作業日報!$E:$E,"○",作業日報!$A:$A,参加者名簿!AG$1)+SUMIFS(作業日報!$G:$G,作業日報!$F:$F,$A84,作業日報!$I:$I,"○",作業日報!$A:$A,参加者名簿!AG$1)</f>
        <v>0</v>
      </c>
      <c r="AH84" s="160">
        <f>SUMIFS(作業日報!$C:$C,作業日報!$B:$B,$A84,作業日報!$E:$E,"○",作業日報!$A:$A,参加者名簿!AH$1)+SUMIFS(作業日報!$G:$G,作業日報!$F:$F,$A84,作業日報!$I:$I,"○",作業日報!$A:$A,参加者名簿!AH$1)</f>
        <v>0</v>
      </c>
      <c r="AI84" s="160">
        <f>SUMIFS(作業日報!$C:$C,作業日報!$B:$B,$A84,作業日報!$E:$E,"○",作業日報!$A:$A,参加者名簿!AI$1)+SUMIFS(作業日報!$G:$G,作業日報!$F:$F,$A84,作業日報!$I:$I,"○",作業日報!$A:$A,参加者名簿!AI$1)</f>
        <v>0</v>
      </c>
      <c r="AJ84" s="160">
        <f>SUMIFS(作業日報!$C:$C,作業日報!$B:$B,$A84,作業日報!$E:$E,"○",作業日報!$A:$A,参加者名簿!AJ$1)+SUMIFS(作業日報!$G:$G,作業日報!$F:$F,$A84,作業日報!$I:$I,"○",作業日報!$A:$A,参加者名簿!AJ$1)</f>
        <v>0</v>
      </c>
      <c r="AK84" s="160">
        <f>SUMIFS(作業日報!$C:$C,作業日報!$B:$B,$A84,作業日報!$E:$E,"○",作業日報!$A:$A,参加者名簿!AK$1)+SUMIFS(作業日報!$G:$G,作業日報!$F:$F,$A84,作業日報!$I:$I,"○",作業日報!$A:$A,参加者名簿!AK$1)</f>
        <v>0</v>
      </c>
      <c r="AL84" s="160">
        <f>SUMIFS(作業日報!$C:$C,作業日報!$B:$B,$A84,作業日報!$E:$E,"○",作業日報!$A:$A,参加者名簿!AL$1)+SUMIFS(作業日報!$G:$G,作業日報!$F:$F,$A84,作業日報!$I:$I,"○",作業日報!$A:$A,参加者名簿!AL$1)</f>
        <v>0</v>
      </c>
      <c r="AM84" s="160">
        <f>SUMIFS(作業日報!$C:$C,作業日報!$B:$B,$A84,作業日報!$E:$E,"○",作業日報!$A:$A,参加者名簿!AM$1)+SUMIFS(作業日報!$G:$G,作業日報!$F:$F,$A84,作業日報!$I:$I,"○",作業日報!$A:$A,参加者名簿!AM$1)</f>
        <v>0</v>
      </c>
      <c r="AN84" s="160">
        <f>SUMIFS(作業日報!$C:$C,作業日報!$B:$B,$A84,作業日報!$E:$E,"○",作業日報!$A:$A,参加者名簿!AN$1)+SUMIFS(作業日報!$G:$G,作業日報!$F:$F,$A84,作業日報!$I:$I,"○",作業日報!$A:$A,参加者名簿!AN$1)</f>
        <v>0</v>
      </c>
      <c r="AO84" s="160">
        <f>SUMIFS(作業日報!$C:$C,作業日報!$B:$B,$A84,作業日報!$E:$E,"○",作業日報!$A:$A,参加者名簿!AO$1)+SUMIFS(作業日報!$G:$G,作業日報!$F:$F,$A84,作業日報!$I:$I,"○",作業日報!$A:$A,参加者名簿!AO$1)</f>
        <v>0</v>
      </c>
      <c r="AP84" s="160">
        <f>SUMIFS(作業日報!$C:$C,作業日報!$B:$B,$A84,作業日報!$E:$E,"○",作業日報!$A:$A,参加者名簿!AP$1)+SUMIFS(作業日報!$G:$G,作業日報!$F:$F,$A84,作業日報!$I:$I,"○",作業日報!$A:$A,参加者名簿!AP$1)</f>
        <v>0</v>
      </c>
      <c r="AQ84" s="160">
        <f>SUMIFS(作業日報!$C:$C,作業日報!$B:$B,$A84,作業日報!$E:$E,"○",作業日報!$A:$A,参加者名簿!AQ$1)+SUMIFS(作業日報!$G:$G,作業日報!$F:$F,$A84,作業日報!$I:$I,"○",作業日報!$A:$A,参加者名簿!AQ$1)</f>
        <v>0</v>
      </c>
      <c r="AR84" s="160">
        <f>SUMIFS(作業日報!$C:$C,作業日報!$B:$B,$A84,作業日報!$E:$E,"○",作業日報!$A:$A,参加者名簿!AR$1)+SUMIFS(作業日報!$G:$G,作業日報!$F:$F,$A84,作業日報!$I:$I,"○",作業日報!$A:$A,参加者名簿!AR$1)</f>
        <v>0</v>
      </c>
      <c r="AS84" s="160">
        <f>SUMIFS(作業日報!$C:$C,作業日報!$B:$B,$A84,作業日報!$E:$E,"○",作業日報!$A:$A,参加者名簿!AS$1)+SUMIFS(作業日報!$G:$G,作業日報!$F:$F,$A84,作業日報!$I:$I,"○",作業日報!$A:$A,参加者名簿!AS$1)</f>
        <v>0</v>
      </c>
      <c r="AT84" s="160">
        <f>SUMIFS(作業日報!$C:$C,作業日報!$B:$B,$A84,作業日報!$E:$E,"○",作業日報!$A:$A,参加者名簿!AT$1)+SUMIFS(作業日報!$G:$G,作業日報!$F:$F,$A84,作業日報!$I:$I,"○",作業日報!$A:$A,参加者名簿!AT$1)</f>
        <v>0</v>
      </c>
      <c r="AU84" s="160">
        <f>SUMIFS(作業日報!$C:$C,作業日報!$B:$B,$A84,作業日報!$E:$E,"○",作業日報!$A:$A,参加者名簿!AU$1)+SUMIFS(作業日報!$G:$G,作業日報!$F:$F,$A84,作業日報!$I:$I,"○",作業日報!$A:$A,参加者名簿!AU$1)</f>
        <v>0</v>
      </c>
      <c r="AV84" s="160">
        <f>SUMIFS(作業日報!$C:$C,作業日報!$B:$B,$A84,作業日報!$E:$E,"○",作業日報!$A:$A,参加者名簿!AV$1)+SUMIFS(作業日報!$G:$G,作業日報!$F:$F,$A84,作業日報!$I:$I,"○",作業日報!$A:$A,参加者名簿!AV$1)</f>
        <v>0</v>
      </c>
      <c r="AW84" s="160">
        <f>SUMIFS(作業日報!$C:$C,作業日報!$B:$B,$A84,作業日報!$E:$E,"○",作業日報!$A:$A,参加者名簿!AW$1)+SUMIFS(作業日報!$G:$G,作業日報!$F:$F,$A84,作業日報!$I:$I,"○",作業日報!$A:$A,参加者名簿!AW$1)</f>
        <v>0</v>
      </c>
      <c r="AX84" s="160">
        <f>SUMIFS(作業日報!$C:$C,作業日報!$B:$B,$A84,作業日報!$E:$E,"○",作業日報!$A:$A,参加者名簿!AX$1)+SUMIFS(作業日報!$G:$G,作業日報!$F:$F,$A84,作業日報!$I:$I,"○",作業日報!$A:$A,参加者名簿!AX$1)</f>
        <v>0</v>
      </c>
      <c r="AY84" s="160">
        <f>SUMIFS(作業日報!$C:$C,作業日報!$B:$B,$A84,作業日報!$E:$E,"○",作業日報!$A:$A,参加者名簿!AY$1)+SUMIFS(作業日報!$G:$G,作業日報!$F:$F,$A84,作業日報!$I:$I,"○",作業日報!$A:$A,参加者名簿!AY$1)</f>
        <v>0</v>
      </c>
      <c r="AZ84" s="160">
        <f>SUMIFS(作業日報!$C:$C,作業日報!$B:$B,$A84,作業日報!$E:$E,"○",作業日報!$A:$A,参加者名簿!AZ$1)+SUMIFS(作業日報!$G:$G,作業日報!$F:$F,$A84,作業日報!$I:$I,"○",作業日報!$A:$A,参加者名簿!AZ$1)</f>
        <v>0</v>
      </c>
      <c r="BA84" s="160">
        <f>SUMIFS(作業日報!$C:$C,作業日報!$B:$B,$A84,作業日報!$E:$E,"○",作業日報!$A:$A,参加者名簿!BA$1)+SUMIFS(作業日報!$G:$G,作業日報!$F:$F,$A84,作業日報!$I:$I,"○",作業日報!$A:$A,参加者名簿!BA$1)</f>
        <v>0</v>
      </c>
      <c r="BB84" s="160">
        <f>SUMIFS(作業日報!$C:$C,作業日報!$B:$B,$A84,作業日報!$E:$E,"○",作業日報!$A:$A,参加者名簿!BB$1)+SUMIFS(作業日報!$G:$G,作業日報!$F:$F,$A84,作業日報!$I:$I,"○",作業日報!$A:$A,参加者名簿!BB$1)</f>
        <v>0</v>
      </c>
      <c r="BC84" s="160">
        <f>SUMIFS(作業日報!$C:$C,作業日報!$B:$B,$A84,作業日報!$E:$E,"○",作業日報!$A:$A,参加者名簿!BC$1)+SUMIFS(作業日報!$G:$G,作業日報!$F:$F,$A84,作業日報!$I:$I,"○",作業日報!$A:$A,参加者名簿!BC$1)</f>
        <v>0</v>
      </c>
      <c r="BD84" s="160">
        <f>SUMIFS(作業日報!$C:$C,作業日報!$B:$B,$A84,作業日報!$E:$E,"○",作業日報!$A:$A,参加者名簿!BD$1)+SUMIFS(作業日報!$G:$G,作業日報!$F:$F,$A84,作業日報!$I:$I,"○",作業日報!$A:$A,参加者名簿!BD$1)</f>
        <v>0</v>
      </c>
      <c r="BE84" s="160">
        <f>SUMIFS(作業日報!$C:$C,作業日報!$B:$B,$A84,作業日報!$E:$E,"○",作業日報!$A:$A,参加者名簿!BE$1)+SUMIFS(作業日報!$G:$G,作業日報!$F:$F,$A84,作業日報!$I:$I,"○",作業日報!$A:$A,参加者名簿!BE$1)</f>
        <v>0</v>
      </c>
      <c r="BF84" s="160">
        <f>SUMIFS(作業日報!$C:$C,作業日報!$B:$B,$A84,作業日報!$E:$E,"○",作業日報!$A:$A,参加者名簿!BF$1)+SUMIFS(作業日報!$G:$G,作業日報!$F:$F,$A84,作業日報!$I:$I,"○",作業日報!$A:$A,参加者名簿!BF$1)</f>
        <v>0</v>
      </c>
      <c r="BG84" s="160">
        <f>SUMIFS(作業日報!$C:$C,作業日報!$B:$B,$A84,作業日報!$E:$E,"○",作業日報!$A:$A,参加者名簿!BG$1)+SUMIFS(作業日報!$G:$G,作業日報!$F:$F,$A84,作業日報!$I:$I,"○",作業日報!$A:$A,参加者名簿!BG$1)</f>
        <v>0</v>
      </c>
      <c r="BH84" s="160">
        <f>SUMIFS(作業日報!$C:$C,作業日報!$B:$B,$A84,作業日報!$E:$E,"○",作業日報!$A:$A,参加者名簿!BH$1)+SUMIFS(作業日報!$G:$G,作業日報!$F:$F,$A84,作業日報!$I:$I,"○",作業日報!$A:$A,参加者名簿!BH$1)</f>
        <v>0</v>
      </c>
      <c r="BI84" s="160">
        <f>SUMIFS(作業日報!$C:$C,作業日報!$B:$B,$A84,作業日報!$E:$E,"○",作業日報!$A:$A,参加者名簿!BI$1)+SUMIFS(作業日報!$G:$G,作業日報!$F:$F,$A84,作業日報!$I:$I,"○",作業日報!$A:$A,参加者名簿!BI$1)</f>
        <v>0</v>
      </c>
      <c r="BJ84" s="160">
        <f>SUMIFS(作業日報!$C:$C,作業日報!$B:$B,$A84,作業日報!$E:$E,"○",作業日報!$A:$A,参加者名簿!BJ$1)+SUMIFS(作業日報!$G:$G,作業日報!$F:$F,$A84,作業日報!$I:$I,"○",作業日報!$A:$A,参加者名簿!BJ$1)</f>
        <v>0</v>
      </c>
      <c r="BK84" s="160">
        <f>SUMIFS(作業日報!$C:$C,作業日報!$B:$B,$A84,作業日報!$E:$E,"○",作業日報!$A:$A,参加者名簿!BK$1)+SUMIFS(作業日報!$G:$G,作業日報!$F:$F,$A84,作業日報!$I:$I,"○",作業日報!$A:$A,参加者名簿!BK$1)</f>
        <v>0</v>
      </c>
      <c r="BL84" s="160">
        <f>SUMIFS(作業日報!$C:$C,作業日報!$B:$B,$A84,作業日報!$E:$E,"○",作業日報!$A:$A,参加者名簿!BL$1)+SUMIFS(作業日報!$G:$G,作業日報!$F:$F,$A84,作業日報!$I:$I,"○",作業日報!$A:$A,参加者名簿!BL$1)</f>
        <v>0</v>
      </c>
    </row>
    <row r="85" spans="1:64">
      <c r="A85" s="176"/>
      <c r="B85" s="177"/>
      <c r="C85" s="178"/>
      <c r="D85" s="120">
        <f t="shared" si="1"/>
        <v>0</v>
      </c>
      <c r="E85" s="159">
        <f>SUMIFS(作業日報!$C:$C,作業日報!$B:$B,$A85,作業日報!$E:$E,"○",作業日報!$A:$A,参加者名簿!E$1)+SUMIFS(作業日報!$G:$G,作業日報!$F:$F,$A85,作業日報!$I:$I,"○",作業日報!$A:$A,参加者名簿!E$1)</f>
        <v>0</v>
      </c>
      <c r="F85" s="160">
        <f>SUMIFS(作業日報!$C:$C,作業日報!$B:$B,$A85,作業日報!$E:$E,"○",作業日報!$A:$A,参加者名簿!F$1)+SUMIFS(作業日報!$G:$G,作業日報!$F:$F,$A85,作業日報!$I:$I,"○",作業日報!$A:$A,参加者名簿!F$1)</f>
        <v>0</v>
      </c>
      <c r="G85" s="160">
        <f>SUMIFS(作業日報!$C:$C,作業日報!$B:$B,$A85,作業日報!$E:$E,"○",作業日報!$A:$A,参加者名簿!G$1)+SUMIFS(作業日報!$G:$G,作業日報!$F:$F,$A85,作業日報!$I:$I,"○",作業日報!$A:$A,参加者名簿!G$1)</f>
        <v>0</v>
      </c>
      <c r="H85" s="160">
        <f>SUMIFS(作業日報!$C:$C,作業日報!$B:$B,$A85,作業日報!$E:$E,"○",作業日報!$A:$A,参加者名簿!H$1)+SUMIFS(作業日報!$G:$G,作業日報!$F:$F,$A85,作業日報!$I:$I,"○",作業日報!$A:$A,参加者名簿!H$1)</f>
        <v>0</v>
      </c>
      <c r="I85" s="160">
        <f>SUMIFS(作業日報!$C:$C,作業日報!$B:$B,$A85,作業日報!$E:$E,"○",作業日報!$A:$A,参加者名簿!I$1)+SUMIFS(作業日報!$G:$G,作業日報!$F:$F,$A85,作業日報!$I:$I,"○",作業日報!$A:$A,参加者名簿!I$1)</f>
        <v>0</v>
      </c>
      <c r="J85" s="160">
        <f>SUMIFS(作業日報!$C:$C,作業日報!$B:$B,$A85,作業日報!$E:$E,"○",作業日報!$A:$A,参加者名簿!J$1)+SUMIFS(作業日報!$G:$G,作業日報!$F:$F,$A85,作業日報!$I:$I,"○",作業日報!$A:$A,参加者名簿!J$1)</f>
        <v>0</v>
      </c>
      <c r="K85" s="160">
        <f>SUMIFS(作業日報!$C:$C,作業日報!$B:$B,$A85,作業日報!$E:$E,"○",作業日報!$A:$A,参加者名簿!K$1)+SUMIFS(作業日報!$G:$G,作業日報!$F:$F,$A85,作業日報!$I:$I,"○",作業日報!$A:$A,参加者名簿!K$1)</f>
        <v>0</v>
      </c>
      <c r="L85" s="160">
        <f>SUMIFS(作業日報!$C:$C,作業日報!$B:$B,$A85,作業日報!$E:$E,"○",作業日報!$A:$A,参加者名簿!L$1)+SUMIFS(作業日報!$G:$G,作業日報!$F:$F,$A85,作業日報!$I:$I,"○",作業日報!$A:$A,参加者名簿!L$1)</f>
        <v>0</v>
      </c>
      <c r="M85" s="160">
        <f>SUMIFS(作業日報!$C:$C,作業日報!$B:$B,$A85,作業日報!$E:$E,"○",作業日報!$A:$A,参加者名簿!M$1)+SUMIFS(作業日報!$G:$G,作業日報!$F:$F,$A85,作業日報!$I:$I,"○",作業日報!$A:$A,参加者名簿!M$1)</f>
        <v>0</v>
      </c>
      <c r="N85" s="160">
        <f>SUMIFS(作業日報!$C:$C,作業日報!$B:$B,$A85,作業日報!$E:$E,"○",作業日報!$A:$A,参加者名簿!N$1)+SUMIFS(作業日報!$G:$G,作業日報!$F:$F,$A85,作業日報!$I:$I,"○",作業日報!$A:$A,参加者名簿!N$1)</f>
        <v>0</v>
      </c>
      <c r="O85" s="160">
        <f>SUMIFS(作業日報!$C:$C,作業日報!$B:$B,$A85,作業日報!$E:$E,"○",作業日報!$A:$A,参加者名簿!O$1)+SUMIFS(作業日報!$G:$G,作業日報!$F:$F,$A85,作業日報!$I:$I,"○",作業日報!$A:$A,参加者名簿!O$1)</f>
        <v>0</v>
      </c>
      <c r="P85" s="160">
        <f>SUMIFS(作業日報!$C:$C,作業日報!$B:$B,$A85,作業日報!$E:$E,"○",作業日報!$A:$A,参加者名簿!P$1)+SUMIFS(作業日報!$G:$G,作業日報!$F:$F,$A85,作業日報!$I:$I,"○",作業日報!$A:$A,参加者名簿!P$1)</f>
        <v>0</v>
      </c>
      <c r="Q85" s="160">
        <f>SUMIFS(作業日報!$C:$C,作業日報!$B:$B,$A85,作業日報!$E:$E,"○",作業日報!$A:$A,参加者名簿!Q$1)+SUMIFS(作業日報!$G:$G,作業日報!$F:$F,$A85,作業日報!$I:$I,"○",作業日報!$A:$A,参加者名簿!Q$1)</f>
        <v>0</v>
      </c>
      <c r="R85" s="160">
        <f>SUMIFS(作業日報!$C:$C,作業日報!$B:$B,$A85,作業日報!$E:$E,"○",作業日報!$A:$A,参加者名簿!R$1)+SUMIFS(作業日報!$G:$G,作業日報!$F:$F,$A85,作業日報!$I:$I,"○",作業日報!$A:$A,参加者名簿!R$1)</f>
        <v>0</v>
      </c>
      <c r="S85" s="160">
        <f>SUMIFS(作業日報!$C:$C,作業日報!$B:$B,$A85,作業日報!$E:$E,"○",作業日報!$A:$A,参加者名簿!S$1)+SUMIFS(作業日報!$G:$G,作業日報!$F:$F,$A85,作業日報!$I:$I,"○",作業日報!$A:$A,参加者名簿!S$1)</f>
        <v>0</v>
      </c>
      <c r="T85" s="160">
        <f>SUMIFS(作業日報!$C:$C,作業日報!$B:$B,$A85,作業日報!$E:$E,"○",作業日報!$A:$A,参加者名簿!T$1)+SUMIFS(作業日報!$G:$G,作業日報!$F:$F,$A85,作業日報!$I:$I,"○",作業日報!$A:$A,参加者名簿!T$1)</f>
        <v>0</v>
      </c>
      <c r="U85" s="160">
        <f>SUMIFS(作業日報!$C:$C,作業日報!$B:$B,$A85,作業日報!$E:$E,"○",作業日報!$A:$A,参加者名簿!U$1)+SUMIFS(作業日報!$G:$G,作業日報!$F:$F,$A85,作業日報!$I:$I,"○",作業日報!$A:$A,参加者名簿!U$1)</f>
        <v>0</v>
      </c>
      <c r="V85" s="160">
        <f>SUMIFS(作業日報!$C:$C,作業日報!$B:$B,$A85,作業日報!$E:$E,"○",作業日報!$A:$A,参加者名簿!V$1)+SUMIFS(作業日報!$G:$G,作業日報!$F:$F,$A85,作業日報!$I:$I,"○",作業日報!$A:$A,参加者名簿!V$1)</f>
        <v>0</v>
      </c>
      <c r="W85" s="160">
        <f>SUMIFS(作業日報!$C:$C,作業日報!$B:$B,$A85,作業日報!$E:$E,"○",作業日報!$A:$A,参加者名簿!W$1)+SUMIFS(作業日報!$G:$G,作業日報!$F:$F,$A85,作業日報!$I:$I,"○",作業日報!$A:$A,参加者名簿!W$1)</f>
        <v>0</v>
      </c>
      <c r="X85" s="160">
        <f>SUMIFS(作業日報!$C:$C,作業日報!$B:$B,$A85,作業日報!$E:$E,"○",作業日報!$A:$A,参加者名簿!X$1)+SUMIFS(作業日報!$G:$G,作業日報!$F:$F,$A85,作業日報!$I:$I,"○",作業日報!$A:$A,参加者名簿!X$1)</f>
        <v>0</v>
      </c>
      <c r="Y85" s="160">
        <f>SUMIFS(作業日報!$C:$C,作業日報!$B:$B,$A85,作業日報!$E:$E,"○",作業日報!$A:$A,参加者名簿!Y$1)+SUMIFS(作業日報!$G:$G,作業日報!$F:$F,$A85,作業日報!$I:$I,"○",作業日報!$A:$A,参加者名簿!Y$1)</f>
        <v>0</v>
      </c>
      <c r="Z85" s="160">
        <f>SUMIFS(作業日報!$C:$C,作業日報!$B:$B,$A85,作業日報!$E:$E,"○",作業日報!$A:$A,参加者名簿!Z$1)+SUMIFS(作業日報!$G:$G,作業日報!$F:$F,$A85,作業日報!$I:$I,"○",作業日報!$A:$A,参加者名簿!Z$1)</f>
        <v>0</v>
      </c>
      <c r="AA85" s="160">
        <f>SUMIFS(作業日報!$C:$C,作業日報!$B:$B,$A85,作業日報!$E:$E,"○",作業日報!$A:$A,参加者名簿!AA$1)+SUMIFS(作業日報!$G:$G,作業日報!$F:$F,$A85,作業日報!$I:$I,"○",作業日報!$A:$A,参加者名簿!AA$1)</f>
        <v>0</v>
      </c>
      <c r="AB85" s="160">
        <f>SUMIFS(作業日報!$C:$C,作業日報!$B:$B,$A85,作業日報!$E:$E,"○",作業日報!$A:$A,参加者名簿!AB$1)+SUMIFS(作業日報!$G:$G,作業日報!$F:$F,$A85,作業日報!$I:$I,"○",作業日報!$A:$A,参加者名簿!AB$1)</f>
        <v>0</v>
      </c>
      <c r="AC85" s="160">
        <f>SUMIFS(作業日報!$C:$C,作業日報!$B:$B,$A85,作業日報!$E:$E,"○",作業日報!$A:$A,参加者名簿!AC$1)+SUMIFS(作業日報!$G:$G,作業日報!$F:$F,$A85,作業日報!$I:$I,"○",作業日報!$A:$A,参加者名簿!AC$1)</f>
        <v>0</v>
      </c>
      <c r="AD85" s="160">
        <f>SUMIFS(作業日報!$C:$C,作業日報!$B:$B,$A85,作業日報!$E:$E,"○",作業日報!$A:$A,参加者名簿!AD$1)+SUMIFS(作業日報!$G:$G,作業日報!$F:$F,$A85,作業日報!$I:$I,"○",作業日報!$A:$A,参加者名簿!AD$1)</f>
        <v>0</v>
      </c>
      <c r="AE85" s="160">
        <f>SUMIFS(作業日報!$C:$C,作業日報!$B:$B,$A85,作業日報!$E:$E,"○",作業日報!$A:$A,参加者名簿!AE$1)+SUMIFS(作業日報!$G:$G,作業日報!$F:$F,$A85,作業日報!$I:$I,"○",作業日報!$A:$A,参加者名簿!AE$1)</f>
        <v>0</v>
      </c>
      <c r="AF85" s="160">
        <f>SUMIFS(作業日報!$C:$C,作業日報!$B:$B,$A85,作業日報!$E:$E,"○",作業日報!$A:$A,参加者名簿!AF$1)+SUMIFS(作業日報!$G:$G,作業日報!$F:$F,$A85,作業日報!$I:$I,"○",作業日報!$A:$A,参加者名簿!AF$1)</f>
        <v>0</v>
      </c>
      <c r="AG85" s="160">
        <f>SUMIFS(作業日報!$C:$C,作業日報!$B:$B,$A85,作業日報!$E:$E,"○",作業日報!$A:$A,参加者名簿!AG$1)+SUMIFS(作業日報!$G:$G,作業日報!$F:$F,$A85,作業日報!$I:$I,"○",作業日報!$A:$A,参加者名簿!AG$1)</f>
        <v>0</v>
      </c>
      <c r="AH85" s="160">
        <f>SUMIFS(作業日報!$C:$C,作業日報!$B:$B,$A85,作業日報!$E:$E,"○",作業日報!$A:$A,参加者名簿!AH$1)+SUMIFS(作業日報!$G:$G,作業日報!$F:$F,$A85,作業日報!$I:$I,"○",作業日報!$A:$A,参加者名簿!AH$1)</f>
        <v>0</v>
      </c>
      <c r="AI85" s="160">
        <f>SUMIFS(作業日報!$C:$C,作業日報!$B:$B,$A85,作業日報!$E:$E,"○",作業日報!$A:$A,参加者名簿!AI$1)+SUMIFS(作業日報!$G:$G,作業日報!$F:$F,$A85,作業日報!$I:$I,"○",作業日報!$A:$A,参加者名簿!AI$1)</f>
        <v>0</v>
      </c>
      <c r="AJ85" s="160">
        <f>SUMIFS(作業日報!$C:$C,作業日報!$B:$B,$A85,作業日報!$E:$E,"○",作業日報!$A:$A,参加者名簿!AJ$1)+SUMIFS(作業日報!$G:$G,作業日報!$F:$F,$A85,作業日報!$I:$I,"○",作業日報!$A:$A,参加者名簿!AJ$1)</f>
        <v>0</v>
      </c>
      <c r="AK85" s="160">
        <f>SUMIFS(作業日報!$C:$C,作業日報!$B:$B,$A85,作業日報!$E:$E,"○",作業日報!$A:$A,参加者名簿!AK$1)+SUMIFS(作業日報!$G:$G,作業日報!$F:$F,$A85,作業日報!$I:$I,"○",作業日報!$A:$A,参加者名簿!AK$1)</f>
        <v>0</v>
      </c>
      <c r="AL85" s="160">
        <f>SUMIFS(作業日報!$C:$C,作業日報!$B:$B,$A85,作業日報!$E:$E,"○",作業日報!$A:$A,参加者名簿!AL$1)+SUMIFS(作業日報!$G:$G,作業日報!$F:$F,$A85,作業日報!$I:$I,"○",作業日報!$A:$A,参加者名簿!AL$1)</f>
        <v>0</v>
      </c>
      <c r="AM85" s="160">
        <f>SUMIFS(作業日報!$C:$C,作業日報!$B:$B,$A85,作業日報!$E:$E,"○",作業日報!$A:$A,参加者名簿!AM$1)+SUMIFS(作業日報!$G:$G,作業日報!$F:$F,$A85,作業日報!$I:$I,"○",作業日報!$A:$A,参加者名簿!AM$1)</f>
        <v>0</v>
      </c>
      <c r="AN85" s="160">
        <f>SUMIFS(作業日報!$C:$C,作業日報!$B:$B,$A85,作業日報!$E:$E,"○",作業日報!$A:$A,参加者名簿!AN$1)+SUMIFS(作業日報!$G:$G,作業日報!$F:$F,$A85,作業日報!$I:$I,"○",作業日報!$A:$A,参加者名簿!AN$1)</f>
        <v>0</v>
      </c>
      <c r="AO85" s="160">
        <f>SUMIFS(作業日報!$C:$C,作業日報!$B:$B,$A85,作業日報!$E:$E,"○",作業日報!$A:$A,参加者名簿!AO$1)+SUMIFS(作業日報!$G:$G,作業日報!$F:$F,$A85,作業日報!$I:$I,"○",作業日報!$A:$A,参加者名簿!AO$1)</f>
        <v>0</v>
      </c>
      <c r="AP85" s="160">
        <f>SUMIFS(作業日報!$C:$C,作業日報!$B:$B,$A85,作業日報!$E:$E,"○",作業日報!$A:$A,参加者名簿!AP$1)+SUMIFS(作業日報!$G:$G,作業日報!$F:$F,$A85,作業日報!$I:$I,"○",作業日報!$A:$A,参加者名簿!AP$1)</f>
        <v>0</v>
      </c>
      <c r="AQ85" s="160">
        <f>SUMIFS(作業日報!$C:$C,作業日報!$B:$B,$A85,作業日報!$E:$E,"○",作業日報!$A:$A,参加者名簿!AQ$1)+SUMIFS(作業日報!$G:$G,作業日報!$F:$F,$A85,作業日報!$I:$I,"○",作業日報!$A:$A,参加者名簿!AQ$1)</f>
        <v>0</v>
      </c>
      <c r="AR85" s="160">
        <f>SUMIFS(作業日報!$C:$C,作業日報!$B:$B,$A85,作業日報!$E:$E,"○",作業日報!$A:$A,参加者名簿!AR$1)+SUMIFS(作業日報!$G:$G,作業日報!$F:$F,$A85,作業日報!$I:$I,"○",作業日報!$A:$A,参加者名簿!AR$1)</f>
        <v>0</v>
      </c>
      <c r="AS85" s="160">
        <f>SUMIFS(作業日報!$C:$C,作業日報!$B:$B,$A85,作業日報!$E:$E,"○",作業日報!$A:$A,参加者名簿!AS$1)+SUMIFS(作業日報!$G:$G,作業日報!$F:$F,$A85,作業日報!$I:$I,"○",作業日報!$A:$A,参加者名簿!AS$1)</f>
        <v>0</v>
      </c>
      <c r="AT85" s="160">
        <f>SUMIFS(作業日報!$C:$C,作業日報!$B:$B,$A85,作業日報!$E:$E,"○",作業日報!$A:$A,参加者名簿!AT$1)+SUMIFS(作業日報!$G:$G,作業日報!$F:$F,$A85,作業日報!$I:$I,"○",作業日報!$A:$A,参加者名簿!AT$1)</f>
        <v>0</v>
      </c>
      <c r="AU85" s="160">
        <f>SUMIFS(作業日報!$C:$C,作業日報!$B:$B,$A85,作業日報!$E:$E,"○",作業日報!$A:$A,参加者名簿!AU$1)+SUMIFS(作業日報!$G:$G,作業日報!$F:$F,$A85,作業日報!$I:$I,"○",作業日報!$A:$A,参加者名簿!AU$1)</f>
        <v>0</v>
      </c>
      <c r="AV85" s="160">
        <f>SUMIFS(作業日報!$C:$C,作業日報!$B:$B,$A85,作業日報!$E:$E,"○",作業日報!$A:$A,参加者名簿!AV$1)+SUMIFS(作業日報!$G:$G,作業日報!$F:$F,$A85,作業日報!$I:$I,"○",作業日報!$A:$A,参加者名簿!AV$1)</f>
        <v>0</v>
      </c>
      <c r="AW85" s="160">
        <f>SUMIFS(作業日報!$C:$C,作業日報!$B:$B,$A85,作業日報!$E:$E,"○",作業日報!$A:$A,参加者名簿!AW$1)+SUMIFS(作業日報!$G:$G,作業日報!$F:$F,$A85,作業日報!$I:$I,"○",作業日報!$A:$A,参加者名簿!AW$1)</f>
        <v>0</v>
      </c>
      <c r="AX85" s="160">
        <f>SUMIFS(作業日報!$C:$C,作業日報!$B:$B,$A85,作業日報!$E:$E,"○",作業日報!$A:$A,参加者名簿!AX$1)+SUMIFS(作業日報!$G:$G,作業日報!$F:$F,$A85,作業日報!$I:$I,"○",作業日報!$A:$A,参加者名簿!AX$1)</f>
        <v>0</v>
      </c>
      <c r="AY85" s="160">
        <f>SUMIFS(作業日報!$C:$C,作業日報!$B:$B,$A85,作業日報!$E:$E,"○",作業日報!$A:$A,参加者名簿!AY$1)+SUMIFS(作業日報!$G:$G,作業日報!$F:$F,$A85,作業日報!$I:$I,"○",作業日報!$A:$A,参加者名簿!AY$1)</f>
        <v>0</v>
      </c>
      <c r="AZ85" s="160">
        <f>SUMIFS(作業日報!$C:$C,作業日報!$B:$B,$A85,作業日報!$E:$E,"○",作業日報!$A:$A,参加者名簿!AZ$1)+SUMIFS(作業日報!$G:$G,作業日報!$F:$F,$A85,作業日報!$I:$I,"○",作業日報!$A:$A,参加者名簿!AZ$1)</f>
        <v>0</v>
      </c>
      <c r="BA85" s="160">
        <f>SUMIFS(作業日報!$C:$C,作業日報!$B:$B,$A85,作業日報!$E:$E,"○",作業日報!$A:$A,参加者名簿!BA$1)+SUMIFS(作業日報!$G:$G,作業日報!$F:$F,$A85,作業日報!$I:$I,"○",作業日報!$A:$A,参加者名簿!BA$1)</f>
        <v>0</v>
      </c>
      <c r="BB85" s="160">
        <f>SUMIFS(作業日報!$C:$C,作業日報!$B:$B,$A85,作業日報!$E:$E,"○",作業日報!$A:$A,参加者名簿!BB$1)+SUMIFS(作業日報!$G:$G,作業日報!$F:$F,$A85,作業日報!$I:$I,"○",作業日報!$A:$A,参加者名簿!BB$1)</f>
        <v>0</v>
      </c>
      <c r="BC85" s="160">
        <f>SUMIFS(作業日報!$C:$C,作業日報!$B:$B,$A85,作業日報!$E:$E,"○",作業日報!$A:$A,参加者名簿!BC$1)+SUMIFS(作業日報!$G:$G,作業日報!$F:$F,$A85,作業日報!$I:$I,"○",作業日報!$A:$A,参加者名簿!BC$1)</f>
        <v>0</v>
      </c>
      <c r="BD85" s="160">
        <f>SUMIFS(作業日報!$C:$C,作業日報!$B:$B,$A85,作業日報!$E:$E,"○",作業日報!$A:$A,参加者名簿!BD$1)+SUMIFS(作業日報!$G:$G,作業日報!$F:$F,$A85,作業日報!$I:$I,"○",作業日報!$A:$A,参加者名簿!BD$1)</f>
        <v>0</v>
      </c>
      <c r="BE85" s="160">
        <f>SUMIFS(作業日報!$C:$C,作業日報!$B:$B,$A85,作業日報!$E:$E,"○",作業日報!$A:$A,参加者名簿!BE$1)+SUMIFS(作業日報!$G:$G,作業日報!$F:$F,$A85,作業日報!$I:$I,"○",作業日報!$A:$A,参加者名簿!BE$1)</f>
        <v>0</v>
      </c>
      <c r="BF85" s="160">
        <f>SUMIFS(作業日報!$C:$C,作業日報!$B:$B,$A85,作業日報!$E:$E,"○",作業日報!$A:$A,参加者名簿!BF$1)+SUMIFS(作業日報!$G:$G,作業日報!$F:$F,$A85,作業日報!$I:$I,"○",作業日報!$A:$A,参加者名簿!BF$1)</f>
        <v>0</v>
      </c>
      <c r="BG85" s="160">
        <f>SUMIFS(作業日報!$C:$C,作業日報!$B:$B,$A85,作業日報!$E:$E,"○",作業日報!$A:$A,参加者名簿!BG$1)+SUMIFS(作業日報!$G:$G,作業日報!$F:$F,$A85,作業日報!$I:$I,"○",作業日報!$A:$A,参加者名簿!BG$1)</f>
        <v>0</v>
      </c>
      <c r="BH85" s="160">
        <f>SUMIFS(作業日報!$C:$C,作業日報!$B:$B,$A85,作業日報!$E:$E,"○",作業日報!$A:$A,参加者名簿!BH$1)+SUMIFS(作業日報!$G:$G,作業日報!$F:$F,$A85,作業日報!$I:$I,"○",作業日報!$A:$A,参加者名簿!BH$1)</f>
        <v>0</v>
      </c>
      <c r="BI85" s="160">
        <f>SUMIFS(作業日報!$C:$C,作業日報!$B:$B,$A85,作業日報!$E:$E,"○",作業日報!$A:$A,参加者名簿!BI$1)+SUMIFS(作業日報!$G:$G,作業日報!$F:$F,$A85,作業日報!$I:$I,"○",作業日報!$A:$A,参加者名簿!BI$1)</f>
        <v>0</v>
      </c>
      <c r="BJ85" s="160">
        <f>SUMIFS(作業日報!$C:$C,作業日報!$B:$B,$A85,作業日報!$E:$E,"○",作業日報!$A:$A,参加者名簿!BJ$1)+SUMIFS(作業日報!$G:$G,作業日報!$F:$F,$A85,作業日報!$I:$I,"○",作業日報!$A:$A,参加者名簿!BJ$1)</f>
        <v>0</v>
      </c>
      <c r="BK85" s="160">
        <f>SUMIFS(作業日報!$C:$C,作業日報!$B:$B,$A85,作業日報!$E:$E,"○",作業日報!$A:$A,参加者名簿!BK$1)+SUMIFS(作業日報!$G:$G,作業日報!$F:$F,$A85,作業日報!$I:$I,"○",作業日報!$A:$A,参加者名簿!BK$1)</f>
        <v>0</v>
      </c>
      <c r="BL85" s="160">
        <f>SUMIFS(作業日報!$C:$C,作業日報!$B:$B,$A85,作業日報!$E:$E,"○",作業日報!$A:$A,参加者名簿!BL$1)+SUMIFS(作業日報!$G:$G,作業日報!$F:$F,$A85,作業日報!$I:$I,"○",作業日報!$A:$A,参加者名簿!BL$1)</f>
        <v>0</v>
      </c>
    </row>
    <row r="86" spans="1:64">
      <c r="A86" s="176"/>
      <c r="B86" s="177"/>
      <c r="C86" s="178"/>
      <c r="D86" s="120">
        <f t="shared" si="1"/>
        <v>0</v>
      </c>
      <c r="E86" s="159">
        <f>SUMIFS(作業日報!$C:$C,作業日報!$B:$B,$A86,作業日報!$E:$E,"○",作業日報!$A:$A,参加者名簿!E$1)+SUMIFS(作業日報!$G:$G,作業日報!$F:$F,$A86,作業日報!$I:$I,"○",作業日報!$A:$A,参加者名簿!E$1)</f>
        <v>0</v>
      </c>
      <c r="F86" s="160">
        <f>SUMIFS(作業日報!$C:$C,作業日報!$B:$B,$A86,作業日報!$E:$E,"○",作業日報!$A:$A,参加者名簿!F$1)+SUMIFS(作業日報!$G:$G,作業日報!$F:$F,$A86,作業日報!$I:$I,"○",作業日報!$A:$A,参加者名簿!F$1)</f>
        <v>0</v>
      </c>
      <c r="G86" s="160">
        <f>SUMIFS(作業日報!$C:$C,作業日報!$B:$B,$A86,作業日報!$E:$E,"○",作業日報!$A:$A,参加者名簿!G$1)+SUMIFS(作業日報!$G:$G,作業日報!$F:$F,$A86,作業日報!$I:$I,"○",作業日報!$A:$A,参加者名簿!G$1)</f>
        <v>0</v>
      </c>
      <c r="H86" s="160">
        <f>SUMIFS(作業日報!$C:$C,作業日報!$B:$B,$A86,作業日報!$E:$E,"○",作業日報!$A:$A,参加者名簿!H$1)+SUMIFS(作業日報!$G:$G,作業日報!$F:$F,$A86,作業日報!$I:$I,"○",作業日報!$A:$A,参加者名簿!H$1)</f>
        <v>0</v>
      </c>
      <c r="I86" s="160">
        <f>SUMIFS(作業日報!$C:$C,作業日報!$B:$B,$A86,作業日報!$E:$E,"○",作業日報!$A:$A,参加者名簿!I$1)+SUMIFS(作業日報!$G:$G,作業日報!$F:$F,$A86,作業日報!$I:$I,"○",作業日報!$A:$A,参加者名簿!I$1)</f>
        <v>0</v>
      </c>
      <c r="J86" s="160">
        <f>SUMIFS(作業日報!$C:$C,作業日報!$B:$B,$A86,作業日報!$E:$E,"○",作業日報!$A:$A,参加者名簿!J$1)+SUMIFS(作業日報!$G:$G,作業日報!$F:$F,$A86,作業日報!$I:$I,"○",作業日報!$A:$A,参加者名簿!J$1)</f>
        <v>0</v>
      </c>
      <c r="K86" s="160">
        <f>SUMIFS(作業日報!$C:$C,作業日報!$B:$B,$A86,作業日報!$E:$E,"○",作業日報!$A:$A,参加者名簿!K$1)+SUMIFS(作業日報!$G:$G,作業日報!$F:$F,$A86,作業日報!$I:$I,"○",作業日報!$A:$A,参加者名簿!K$1)</f>
        <v>0</v>
      </c>
      <c r="L86" s="160">
        <f>SUMIFS(作業日報!$C:$C,作業日報!$B:$B,$A86,作業日報!$E:$E,"○",作業日報!$A:$A,参加者名簿!L$1)+SUMIFS(作業日報!$G:$G,作業日報!$F:$F,$A86,作業日報!$I:$I,"○",作業日報!$A:$A,参加者名簿!L$1)</f>
        <v>0</v>
      </c>
      <c r="M86" s="160">
        <f>SUMIFS(作業日報!$C:$C,作業日報!$B:$B,$A86,作業日報!$E:$E,"○",作業日報!$A:$A,参加者名簿!M$1)+SUMIFS(作業日報!$G:$G,作業日報!$F:$F,$A86,作業日報!$I:$I,"○",作業日報!$A:$A,参加者名簿!M$1)</f>
        <v>0</v>
      </c>
      <c r="N86" s="160">
        <f>SUMIFS(作業日報!$C:$C,作業日報!$B:$B,$A86,作業日報!$E:$E,"○",作業日報!$A:$A,参加者名簿!N$1)+SUMIFS(作業日報!$G:$G,作業日報!$F:$F,$A86,作業日報!$I:$I,"○",作業日報!$A:$A,参加者名簿!N$1)</f>
        <v>0</v>
      </c>
      <c r="O86" s="160">
        <f>SUMIFS(作業日報!$C:$C,作業日報!$B:$B,$A86,作業日報!$E:$E,"○",作業日報!$A:$A,参加者名簿!O$1)+SUMIFS(作業日報!$G:$G,作業日報!$F:$F,$A86,作業日報!$I:$I,"○",作業日報!$A:$A,参加者名簿!O$1)</f>
        <v>0</v>
      </c>
      <c r="P86" s="160">
        <f>SUMIFS(作業日報!$C:$C,作業日報!$B:$B,$A86,作業日報!$E:$E,"○",作業日報!$A:$A,参加者名簿!P$1)+SUMIFS(作業日報!$G:$G,作業日報!$F:$F,$A86,作業日報!$I:$I,"○",作業日報!$A:$A,参加者名簿!P$1)</f>
        <v>0</v>
      </c>
      <c r="Q86" s="160">
        <f>SUMIFS(作業日報!$C:$C,作業日報!$B:$B,$A86,作業日報!$E:$E,"○",作業日報!$A:$A,参加者名簿!Q$1)+SUMIFS(作業日報!$G:$G,作業日報!$F:$F,$A86,作業日報!$I:$I,"○",作業日報!$A:$A,参加者名簿!Q$1)</f>
        <v>0</v>
      </c>
      <c r="R86" s="160">
        <f>SUMIFS(作業日報!$C:$C,作業日報!$B:$B,$A86,作業日報!$E:$E,"○",作業日報!$A:$A,参加者名簿!R$1)+SUMIFS(作業日報!$G:$G,作業日報!$F:$F,$A86,作業日報!$I:$I,"○",作業日報!$A:$A,参加者名簿!R$1)</f>
        <v>0</v>
      </c>
      <c r="S86" s="160">
        <f>SUMIFS(作業日報!$C:$C,作業日報!$B:$B,$A86,作業日報!$E:$E,"○",作業日報!$A:$A,参加者名簿!S$1)+SUMIFS(作業日報!$G:$G,作業日報!$F:$F,$A86,作業日報!$I:$I,"○",作業日報!$A:$A,参加者名簿!S$1)</f>
        <v>0</v>
      </c>
      <c r="T86" s="160">
        <f>SUMIFS(作業日報!$C:$C,作業日報!$B:$B,$A86,作業日報!$E:$E,"○",作業日報!$A:$A,参加者名簿!T$1)+SUMIFS(作業日報!$G:$G,作業日報!$F:$F,$A86,作業日報!$I:$I,"○",作業日報!$A:$A,参加者名簿!T$1)</f>
        <v>0</v>
      </c>
      <c r="U86" s="160">
        <f>SUMIFS(作業日報!$C:$C,作業日報!$B:$B,$A86,作業日報!$E:$E,"○",作業日報!$A:$A,参加者名簿!U$1)+SUMIFS(作業日報!$G:$G,作業日報!$F:$F,$A86,作業日報!$I:$I,"○",作業日報!$A:$A,参加者名簿!U$1)</f>
        <v>0</v>
      </c>
      <c r="V86" s="160">
        <f>SUMIFS(作業日報!$C:$C,作業日報!$B:$B,$A86,作業日報!$E:$E,"○",作業日報!$A:$A,参加者名簿!V$1)+SUMIFS(作業日報!$G:$G,作業日報!$F:$F,$A86,作業日報!$I:$I,"○",作業日報!$A:$A,参加者名簿!V$1)</f>
        <v>0</v>
      </c>
      <c r="W86" s="160">
        <f>SUMIFS(作業日報!$C:$C,作業日報!$B:$B,$A86,作業日報!$E:$E,"○",作業日報!$A:$A,参加者名簿!W$1)+SUMIFS(作業日報!$G:$G,作業日報!$F:$F,$A86,作業日報!$I:$I,"○",作業日報!$A:$A,参加者名簿!W$1)</f>
        <v>0</v>
      </c>
      <c r="X86" s="160">
        <f>SUMIFS(作業日報!$C:$C,作業日報!$B:$B,$A86,作業日報!$E:$E,"○",作業日報!$A:$A,参加者名簿!X$1)+SUMIFS(作業日報!$G:$G,作業日報!$F:$F,$A86,作業日報!$I:$I,"○",作業日報!$A:$A,参加者名簿!X$1)</f>
        <v>0</v>
      </c>
      <c r="Y86" s="160">
        <f>SUMIFS(作業日報!$C:$C,作業日報!$B:$B,$A86,作業日報!$E:$E,"○",作業日報!$A:$A,参加者名簿!Y$1)+SUMIFS(作業日報!$G:$G,作業日報!$F:$F,$A86,作業日報!$I:$I,"○",作業日報!$A:$A,参加者名簿!Y$1)</f>
        <v>0</v>
      </c>
      <c r="Z86" s="160">
        <f>SUMIFS(作業日報!$C:$C,作業日報!$B:$B,$A86,作業日報!$E:$E,"○",作業日報!$A:$A,参加者名簿!Z$1)+SUMIFS(作業日報!$G:$G,作業日報!$F:$F,$A86,作業日報!$I:$I,"○",作業日報!$A:$A,参加者名簿!Z$1)</f>
        <v>0</v>
      </c>
      <c r="AA86" s="160">
        <f>SUMIFS(作業日報!$C:$C,作業日報!$B:$B,$A86,作業日報!$E:$E,"○",作業日報!$A:$A,参加者名簿!AA$1)+SUMIFS(作業日報!$G:$G,作業日報!$F:$F,$A86,作業日報!$I:$I,"○",作業日報!$A:$A,参加者名簿!AA$1)</f>
        <v>0</v>
      </c>
      <c r="AB86" s="160">
        <f>SUMIFS(作業日報!$C:$C,作業日報!$B:$B,$A86,作業日報!$E:$E,"○",作業日報!$A:$A,参加者名簿!AB$1)+SUMIFS(作業日報!$G:$G,作業日報!$F:$F,$A86,作業日報!$I:$I,"○",作業日報!$A:$A,参加者名簿!AB$1)</f>
        <v>0</v>
      </c>
      <c r="AC86" s="160">
        <f>SUMIFS(作業日報!$C:$C,作業日報!$B:$B,$A86,作業日報!$E:$E,"○",作業日報!$A:$A,参加者名簿!AC$1)+SUMIFS(作業日報!$G:$G,作業日報!$F:$F,$A86,作業日報!$I:$I,"○",作業日報!$A:$A,参加者名簿!AC$1)</f>
        <v>0</v>
      </c>
      <c r="AD86" s="160">
        <f>SUMIFS(作業日報!$C:$C,作業日報!$B:$B,$A86,作業日報!$E:$E,"○",作業日報!$A:$A,参加者名簿!AD$1)+SUMIFS(作業日報!$G:$G,作業日報!$F:$F,$A86,作業日報!$I:$I,"○",作業日報!$A:$A,参加者名簿!AD$1)</f>
        <v>0</v>
      </c>
      <c r="AE86" s="160">
        <f>SUMIFS(作業日報!$C:$C,作業日報!$B:$B,$A86,作業日報!$E:$E,"○",作業日報!$A:$A,参加者名簿!AE$1)+SUMIFS(作業日報!$G:$G,作業日報!$F:$F,$A86,作業日報!$I:$I,"○",作業日報!$A:$A,参加者名簿!AE$1)</f>
        <v>0</v>
      </c>
      <c r="AF86" s="160">
        <f>SUMIFS(作業日報!$C:$C,作業日報!$B:$B,$A86,作業日報!$E:$E,"○",作業日報!$A:$A,参加者名簿!AF$1)+SUMIFS(作業日報!$G:$G,作業日報!$F:$F,$A86,作業日報!$I:$I,"○",作業日報!$A:$A,参加者名簿!AF$1)</f>
        <v>0</v>
      </c>
      <c r="AG86" s="160">
        <f>SUMIFS(作業日報!$C:$C,作業日報!$B:$B,$A86,作業日報!$E:$E,"○",作業日報!$A:$A,参加者名簿!AG$1)+SUMIFS(作業日報!$G:$G,作業日報!$F:$F,$A86,作業日報!$I:$I,"○",作業日報!$A:$A,参加者名簿!AG$1)</f>
        <v>0</v>
      </c>
      <c r="AH86" s="160">
        <f>SUMIFS(作業日報!$C:$C,作業日報!$B:$B,$A86,作業日報!$E:$E,"○",作業日報!$A:$A,参加者名簿!AH$1)+SUMIFS(作業日報!$G:$G,作業日報!$F:$F,$A86,作業日報!$I:$I,"○",作業日報!$A:$A,参加者名簿!AH$1)</f>
        <v>0</v>
      </c>
      <c r="AI86" s="160">
        <f>SUMIFS(作業日報!$C:$C,作業日報!$B:$B,$A86,作業日報!$E:$E,"○",作業日報!$A:$A,参加者名簿!AI$1)+SUMIFS(作業日報!$G:$G,作業日報!$F:$F,$A86,作業日報!$I:$I,"○",作業日報!$A:$A,参加者名簿!AI$1)</f>
        <v>0</v>
      </c>
      <c r="AJ86" s="160">
        <f>SUMIFS(作業日報!$C:$C,作業日報!$B:$B,$A86,作業日報!$E:$E,"○",作業日報!$A:$A,参加者名簿!AJ$1)+SUMIFS(作業日報!$G:$G,作業日報!$F:$F,$A86,作業日報!$I:$I,"○",作業日報!$A:$A,参加者名簿!AJ$1)</f>
        <v>0</v>
      </c>
      <c r="AK86" s="160">
        <f>SUMIFS(作業日報!$C:$C,作業日報!$B:$B,$A86,作業日報!$E:$E,"○",作業日報!$A:$A,参加者名簿!AK$1)+SUMIFS(作業日報!$G:$G,作業日報!$F:$F,$A86,作業日報!$I:$I,"○",作業日報!$A:$A,参加者名簿!AK$1)</f>
        <v>0</v>
      </c>
      <c r="AL86" s="160">
        <f>SUMIFS(作業日報!$C:$C,作業日報!$B:$B,$A86,作業日報!$E:$E,"○",作業日報!$A:$A,参加者名簿!AL$1)+SUMIFS(作業日報!$G:$G,作業日報!$F:$F,$A86,作業日報!$I:$I,"○",作業日報!$A:$A,参加者名簿!AL$1)</f>
        <v>0</v>
      </c>
      <c r="AM86" s="160">
        <f>SUMIFS(作業日報!$C:$C,作業日報!$B:$B,$A86,作業日報!$E:$E,"○",作業日報!$A:$A,参加者名簿!AM$1)+SUMIFS(作業日報!$G:$G,作業日報!$F:$F,$A86,作業日報!$I:$I,"○",作業日報!$A:$A,参加者名簿!AM$1)</f>
        <v>0</v>
      </c>
      <c r="AN86" s="160">
        <f>SUMIFS(作業日報!$C:$C,作業日報!$B:$B,$A86,作業日報!$E:$E,"○",作業日報!$A:$A,参加者名簿!AN$1)+SUMIFS(作業日報!$G:$G,作業日報!$F:$F,$A86,作業日報!$I:$I,"○",作業日報!$A:$A,参加者名簿!AN$1)</f>
        <v>0</v>
      </c>
      <c r="AO86" s="160">
        <f>SUMIFS(作業日報!$C:$C,作業日報!$B:$B,$A86,作業日報!$E:$E,"○",作業日報!$A:$A,参加者名簿!AO$1)+SUMIFS(作業日報!$G:$G,作業日報!$F:$F,$A86,作業日報!$I:$I,"○",作業日報!$A:$A,参加者名簿!AO$1)</f>
        <v>0</v>
      </c>
      <c r="AP86" s="160">
        <f>SUMIFS(作業日報!$C:$C,作業日報!$B:$B,$A86,作業日報!$E:$E,"○",作業日報!$A:$A,参加者名簿!AP$1)+SUMIFS(作業日報!$G:$G,作業日報!$F:$F,$A86,作業日報!$I:$I,"○",作業日報!$A:$A,参加者名簿!AP$1)</f>
        <v>0</v>
      </c>
      <c r="AQ86" s="160">
        <f>SUMIFS(作業日報!$C:$C,作業日報!$B:$B,$A86,作業日報!$E:$E,"○",作業日報!$A:$A,参加者名簿!AQ$1)+SUMIFS(作業日報!$G:$G,作業日報!$F:$F,$A86,作業日報!$I:$I,"○",作業日報!$A:$A,参加者名簿!AQ$1)</f>
        <v>0</v>
      </c>
      <c r="AR86" s="160">
        <f>SUMIFS(作業日報!$C:$C,作業日報!$B:$B,$A86,作業日報!$E:$E,"○",作業日報!$A:$A,参加者名簿!AR$1)+SUMIFS(作業日報!$G:$G,作業日報!$F:$F,$A86,作業日報!$I:$I,"○",作業日報!$A:$A,参加者名簿!AR$1)</f>
        <v>0</v>
      </c>
      <c r="AS86" s="160">
        <f>SUMIFS(作業日報!$C:$C,作業日報!$B:$B,$A86,作業日報!$E:$E,"○",作業日報!$A:$A,参加者名簿!AS$1)+SUMIFS(作業日報!$G:$G,作業日報!$F:$F,$A86,作業日報!$I:$I,"○",作業日報!$A:$A,参加者名簿!AS$1)</f>
        <v>0</v>
      </c>
      <c r="AT86" s="160">
        <f>SUMIFS(作業日報!$C:$C,作業日報!$B:$B,$A86,作業日報!$E:$E,"○",作業日報!$A:$A,参加者名簿!AT$1)+SUMIFS(作業日報!$G:$G,作業日報!$F:$F,$A86,作業日報!$I:$I,"○",作業日報!$A:$A,参加者名簿!AT$1)</f>
        <v>0</v>
      </c>
      <c r="AU86" s="160">
        <f>SUMIFS(作業日報!$C:$C,作業日報!$B:$B,$A86,作業日報!$E:$E,"○",作業日報!$A:$A,参加者名簿!AU$1)+SUMIFS(作業日報!$G:$G,作業日報!$F:$F,$A86,作業日報!$I:$I,"○",作業日報!$A:$A,参加者名簿!AU$1)</f>
        <v>0</v>
      </c>
      <c r="AV86" s="160">
        <f>SUMIFS(作業日報!$C:$C,作業日報!$B:$B,$A86,作業日報!$E:$E,"○",作業日報!$A:$A,参加者名簿!AV$1)+SUMIFS(作業日報!$G:$G,作業日報!$F:$F,$A86,作業日報!$I:$I,"○",作業日報!$A:$A,参加者名簿!AV$1)</f>
        <v>0</v>
      </c>
      <c r="AW86" s="160">
        <f>SUMIFS(作業日報!$C:$C,作業日報!$B:$B,$A86,作業日報!$E:$E,"○",作業日報!$A:$A,参加者名簿!AW$1)+SUMIFS(作業日報!$G:$G,作業日報!$F:$F,$A86,作業日報!$I:$I,"○",作業日報!$A:$A,参加者名簿!AW$1)</f>
        <v>0</v>
      </c>
      <c r="AX86" s="160">
        <f>SUMIFS(作業日報!$C:$C,作業日報!$B:$B,$A86,作業日報!$E:$E,"○",作業日報!$A:$A,参加者名簿!AX$1)+SUMIFS(作業日報!$G:$G,作業日報!$F:$F,$A86,作業日報!$I:$I,"○",作業日報!$A:$A,参加者名簿!AX$1)</f>
        <v>0</v>
      </c>
      <c r="AY86" s="160">
        <f>SUMIFS(作業日報!$C:$C,作業日報!$B:$B,$A86,作業日報!$E:$E,"○",作業日報!$A:$A,参加者名簿!AY$1)+SUMIFS(作業日報!$G:$G,作業日報!$F:$F,$A86,作業日報!$I:$I,"○",作業日報!$A:$A,参加者名簿!AY$1)</f>
        <v>0</v>
      </c>
      <c r="AZ86" s="160">
        <f>SUMIFS(作業日報!$C:$C,作業日報!$B:$B,$A86,作業日報!$E:$E,"○",作業日報!$A:$A,参加者名簿!AZ$1)+SUMIFS(作業日報!$G:$G,作業日報!$F:$F,$A86,作業日報!$I:$I,"○",作業日報!$A:$A,参加者名簿!AZ$1)</f>
        <v>0</v>
      </c>
      <c r="BA86" s="160">
        <f>SUMIFS(作業日報!$C:$C,作業日報!$B:$B,$A86,作業日報!$E:$E,"○",作業日報!$A:$A,参加者名簿!BA$1)+SUMIFS(作業日報!$G:$G,作業日報!$F:$F,$A86,作業日報!$I:$I,"○",作業日報!$A:$A,参加者名簿!BA$1)</f>
        <v>0</v>
      </c>
      <c r="BB86" s="160">
        <f>SUMIFS(作業日報!$C:$C,作業日報!$B:$B,$A86,作業日報!$E:$E,"○",作業日報!$A:$A,参加者名簿!BB$1)+SUMIFS(作業日報!$G:$G,作業日報!$F:$F,$A86,作業日報!$I:$I,"○",作業日報!$A:$A,参加者名簿!BB$1)</f>
        <v>0</v>
      </c>
      <c r="BC86" s="160">
        <f>SUMIFS(作業日報!$C:$C,作業日報!$B:$B,$A86,作業日報!$E:$E,"○",作業日報!$A:$A,参加者名簿!BC$1)+SUMIFS(作業日報!$G:$G,作業日報!$F:$F,$A86,作業日報!$I:$I,"○",作業日報!$A:$A,参加者名簿!BC$1)</f>
        <v>0</v>
      </c>
      <c r="BD86" s="160">
        <f>SUMIFS(作業日報!$C:$C,作業日報!$B:$B,$A86,作業日報!$E:$E,"○",作業日報!$A:$A,参加者名簿!BD$1)+SUMIFS(作業日報!$G:$G,作業日報!$F:$F,$A86,作業日報!$I:$I,"○",作業日報!$A:$A,参加者名簿!BD$1)</f>
        <v>0</v>
      </c>
      <c r="BE86" s="160">
        <f>SUMIFS(作業日報!$C:$C,作業日報!$B:$B,$A86,作業日報!$E:$E,"○",作業日報!$A:$A,参加者名簿!BE$1)+SUMIFS(作業日報!$G:$G,作業日報!$F:$F,$A86,作業日報!$I:$I,"○",作業日報!$A:$A,参加者名簿!BE$1)</f>
        <v>0</v>
      </c>
      <c r="BF86" s="160">
        <f>SUMIFS(作業日報!$C:$C,作業日報!$B:$B,$A86,作業日報!$E:$E,"○",作業日報!$A:$A,参加者名簿!BF$1)+SUMIFS(作業日報!$G:$G,作業日報!$F:$F,$A86,作業日報!$I:$I,"○",作業日報!$A:$A,参加者名簿!BF$1)</f>
        <v>0</v>
      </c>
      <c r="BG86" s="160">
        <f>SUMIFS(作業日報!$C:$C,作業日報!$B:$B,$A86,作業日報!$E:$E,"○",作業日報!$A:$A,参加者名簿!BG$1)+SUMIFS(作業日報!$G:$G,作業日報!$F:$F,$A86,作業日報!$I:$I,"○",作業日報!$A:$A,参加者名簿!BG$1)</f>
        <v>0</v>
      </c>
      <c r="BH86" s="160">
        <f>SUMIFS(作業日報!$C:$C,作業日報!$B:$B,$A86,作業日報!$E:$E,"○",作業日報!$A:$A,参加者名簿!BH$1)+SUMIFS(作業日報!$G:$G,作業日報!$F:$F,$A86,作業日報!$I:$I,"○",作業日報!$A:$A,参加者名簿!BH$1)</f>
        <v>0</v>
      </c>
      <c r="BI86" s="160">
        <f>SUMIFS(作業日報!$C:$C,作業日報!$B:$B,$A86,作業日報!$E:$E,"○",作業日報!$A:$A,参加者名簿!BI$1)+SUMIFS(作業日報!$G:$G,作業日報!$F:$F,$A86,作業日報!$I:$I,"○",作業日報!$A:$A,参加者名簿!BI$1)</f>
        <v>0</v>
      </c>
      <c r="BJ86" s="160">
        <f>SUMIFS(作業日報!$C:$C,作業日報!$B:$B,$A86,作業日報!$E:$E,"○",作業日報!$A:$A,参加者名簿!BJ$1)+SUMIFS(作業日報!$G:$G,作業日報!$F:$F,$A86,作業日報!$I:$I,"○",作業日報!$A:$A,参加者名簿!BJ$1)</f>
        <v>0</v>
      </c>
      <c r="BK86" s="160">
        <f>SUMIFS(作業日報!$C:$C,作業日報!$B:$B,$A86,作業日報!$E:$E,"○",作業日報!$A:$A,参加者名簿!BK$1)+SUMIFS(作業日報!$G:$G,作業日報!$F:$F,$A86,作業日報!$I:$I,"○",作業日報!$A:$A,参加者名簿!BK$1)</f>
        <v>0</v>
      </c>
      <c r="BL86" s="160">
        <f>SUMIFS(作業日報!$C:$C,作業日報!$B:$B,$A86,作業日報!$E:$E,"○",作業日報!$A:$A,参加者名簿!BL$1)+SUMIFS(作業日報!$G:$G,作業日報!$F:$F,$A86,作業日報!$I:$I,"○",作業日報!$A:$A,参加者名簿!BL$1)</f>
        <v>0</v>
      </c>
    </row>
    <row r="87" spans="1:64">
      <c r="A87" s="176"/>
      <c r="B87" s="177"/>
      <c r="C87" s="178"/>
      <c r="D87" s="120">
        <f t="shared" si="1"/>
        <v>0</v>
      </c>
      <c r="E87" s="159">
        <f>SUMIFS(作業日報!$C:$C,作業日報!$B:$B,$A87,作業日報!$E:$E,"○",作業日報!$A:$A,参加者名簿!E$1)+SUMIFS(作業日報!$G:$G,作業日報!$F:$F,$A87,作業日報!$I:$I,"○",作業日報!$A:$A,参加者名簿!E$1)</f>
        <v>0</v>
      </c>
      <c r="F87" s="160">
        <f>SUMIFS(作業日報!$C:$C,作業日報!$B:$B,$A87,作業日報!$E:$E,"○",作業日報!$A:$A,参加者名簿!F$1)+SUMIFS(作業日報!$G:$G,作業日報!$F:$F,$A87,作業日報!$I:$I,"○",作業日報!$A:$A,参加者名簿!F$1)</f>
        <v>0</v>
      </c>
      <c r="G87" s="160">
        <f>SUMIFS(作業日報!$C:$C,作業日報!$B:$B,$A87,作業日報!$E:$E,"○",作業日報!$A:$A,参加者名簿!G$1)+SUMIFS(作業日報!$G:$G,作業日報!$F:$F,$A87,作業日報!$I:$I,"○",作業日報!$A:$A,参加者名簿!G$1)</f>
        <v>0</v>
      </c>
      <c r="H87" s="160">
        <f>SUMIFS(作業日報!$C:$C,作業日報!$B:$B,$A87,作業日報!$E:$E,"○",作業日報!$A:$A,参加者名簿!H$1)+SUMIFS(作業日報!$G:$G,作業日報!$F:$F,$A87,作業日報!$I:$I,"○",作業日報!$A:$A,参加者名簿!H$1)</f>
        <v>0</v>
      </c>
      <c r="I87" s="160">
        <f>SUMIFS(作業日報!$C:$C,作業日報!$B:$B,$A87,作業日報!$E:$E,"○",作業日報!$A:$A,参加者名簿!I$1)+SUMIFS(作業日報!$G:$G,作業日報!$F:$F,$A87,作業日報!$I:$I,"○",作業日報!$A:$A,参加者名簿!I$1)</f>
        <v>0</v>
      </c>
      <c r="J87" s="160">
        <f>SUMIFS(作業日報!$C:$C,作業日報!$B:$B,$A87,作業日報!$E:$E,"○",作業日報!$A:$A,参加者名簿!J$1)+SUMIFS(作業日報!$G:$G,作業日報!$F:$F,$A87,作業日報!$I:$I,"○",作業日報!$A:$A,参加者名簿!J$1)</f>
        <v>0</v>
      </c>
      <c r="K87" s="160">
        <f>SUMIFS(作業日報!$C:$C,作業日報!$B:$B,$A87,作業日報!$E:$E,"○",作業日報!$A:$A,参加者名簿!K$1)+SUMIFS(作業日報!$G:$G,作業日報!$F:$F,$A87,作業日報!$I:$I,"○",作業日報!$A:$A,参加者名簿!K$1)</f>
        <v>0</v>
      </c>
      <c r="L87" s="160">
        <f>SUMIFS(作業日報!$C:$C,作業日報!$B:$B,$A87,作業日報!$E:$E,"○",作業日報!$A:$A,参加者名簿!L$1)+SUMIFS(作業日報!$G:$G,作業日報!$F:$F,$A87,作業日報!$I:$I,"○",作業日報!$A:$A,参加者名簿!L$1)</f>
        <v>0</v>
      </c>
      <c r="M87" s="160">
        <f>SUMIFS(作業日報!$C:$C,作業日報!$B:$B,$A87,作業日報!$E:$E,"○",作業日報!$A:$A,参加者名簿!M$1)+SUMIFS(作業日報!$G:$G,作業日報!$F:$F,$A87,作業日報!$I:$I,"○",作業日報!$A:$A,参加者名簿!M$1)</f>
        <v>0</v>
      </c>
      <c r="N87" s="160">
        <f>SUMIFS(作業日報!$C:$C,作業日報!$B:$B,$A87,作業日報!$E:$E,"○",作業日報!$A:$A,参加者名簿!N$1)+SUMIFS(作業日報!$G:$G,作業日報!$F:$F,$A87,作業日報!$I:$I,"○",作業日報!$A:$A,参加者名簿!N$1)</f>
        <v>0</v>
      </c>
      <c r="O87" s="160">
        <f>SUMIFS(作業日報!$C:$C,作業日報!$B:$B,$A87,作業日報!$E:$E,"○",作業日報!$A:$A,参加者名簿!O$1)+SUMIFS(作業日報!$G:$G,作業日報!$F:$F,$A87,作業日報!$I:$I,"○",作業日報!$A:$A,参加者名簿!O$1)</f>
        <v>0</v>
      </c>
      <c r="P87" s="160">
        <f>SUMIFS(作業日報!$C:$C,作業日報!$B:$B,$A87,作業日報!$E:$E,"○",作業日報!$A:$A,参加者名簿!P$1)+SUMIFS(作業日報!$G:$G,作業日報!$F:$F,$A87,作業日報!$I:$I,"○",作業日報!$A:$A,参加者名簿!P$1)</f>
        <v>0</v>
      </c>
      <c r="Q87" s="160">
        <f>SUMIFS(作業日報!$C:$C,作業日報!$B:$B,$A87,作業日報!$E:$E,"○",作業日報!$A:$A,参加者名簿!Q$1)+SUMIFS(作業日報!$G:$G,作業日報!$F:$F,$A87,作業日報!$I:$I,"○",作業日報!$A:$A,参加者名簿!Q$1)</f>
        <v>0</v>
      </c>
      <c r="R87" s="160">
        <f>SUMIFS(作業日報!$C:$C,作業日報!$B:$B,$A87,作業日報!$E:$E,"○",作業日報!$A:$A,参加者名簿!R$1)+SUMIFS(作業日報!$G:$G,作業日報!$F:$F,$A87,作業日報!$I:$I,"○",作業日報!$A:$A,参加者名簿!R$1)</f>
        <v>0</v>
      </c>
      <c r="S87" s="160">
        <f>SUMIFS(作業日報!$C:$C,作業日報!$B:$B,$A87,作業日報!$E:$E,"○",作業日報!$A:$A,参加者名簿!S$1)+SUMIFS(作業日報!$G:$G,作業日報!$F:$F,$A87,作業日報!$I:$I,"○",作業日報!$A:$A,参加者名簿!S$1)</f>
        <v>0</v>
      </c>
      <c r="T87" s="160">
        <f>SUMIFS(作業日報!$C:$C,作業日報!$B:$B,$A87,作業日報!$E:$E,"○",作業日報!$A:$A,参加者名簿!T$1)+SUMIFS(作業日報!$G:$G,作業日報!$F:$F,$A87,作業日報!$I:$I,"○",作業日報!$A:$A,参加者名簿!T$1)</f>
        <v>0</v>
      </c>
      <c r="U87" s="160">
        <f>SUMIFS(作業日報!$C:$C,作業日報!$B:$B,$A87,作業日報!$E:$E,"○",作業日報!$A:$A,参加者名簿!U$1)+SUMIFS(作業日報!$G:$G,作業日報!$F:$F,$A87,作業日報!$I:$I,"○",作業日報!$A:$A,参加者名簿!U$1)</f>
        <v>0</v>
      </c>
      <c r="V87" s="160">
        <f>SUMIFS(作業日報!$C:$C,作業日報!$B:$B,$A87,作業日報!$E:$E,"○",作業日報!$A:$A,参加者名簿!V$1)+SUMIFS(作業日報!$G:$G,作業日報!$F:$F,$A87,作業日報!$I:$I,"○",作業日報!$A:$A,参加者名簿!V$1)</f>
        <v>0</v>
      </c>
      <c r="W87" s="160">
        <f>SUMIFS(作業日報!$C:$C,作業日報!$B:$B,$A87,作業日報!$E:$E,"○",作業日報!$A:$A,参加者名簿!W$1)+SUMIFS(作業日報!$G:$G,作業日報!$F:$F,$A87,作業日報!$I:$I,"○",作業日報!$A:$A,参加者名簿!W$1)</f>
        <v>0</v>
      </c>
      <c r="X87" s="160">
        <f>SUMIFS(作業日報!$C:$C,作業日報!$B:$B,$A87,作業日報!$E:$E,"○",作業日報!$A:$A,参加者名簿!X$1)+SUMIFS(作業日報!$G:$G,作業日報!$F:$F,$A87,作業日報!$I:$I,"○",作業日報!$A:$A,参加者名簿!X$1)</f>
        <v>0</v>
      </c>
      <c r="Y87" s="160">
        <f>SUMIFS(作業日報!$C:$C,作業日報!$B:$B,$A87,作業日報!$E:$E,"○",作業日報!$A:$A,参加者名簿!Y$1)+SUMIFS(作業日報!$G:$G,作業日報!$F:$F,$A87,作業日報!$I:$I,"○",作業日報!$A:$A,参加者名簿!Y$1)</f>
        <v>0</v>
      </c>
      <c r="Z87" s="160">
        <f>SUMIFS(作業日報!$C:$C,作業日報!$B:$B,$A87,作業日報!$E:$E,"○",作業日報!$A:$A,参加者名簿!Z$1)+SUMIFS(作業日報!$G:$G,作業日報!$F:$F,$A87,作業日報!$I:$I,"○",作業日報!$A:$A,参加者名簿!Z$1)</f>
        <v>0</v>
      </c>
      <c r="AA87" s="160">
        <f>SUMIFS(作業日報!$C:$C,作業日報!$B:$B,$A87,作業日報!$E:$E,"○",作業日報!$A:$A,参加者名簿!AA$1)+SUMIFS(作業日報!$G:$G,作業日報!$F:$F,$A87,作業日報!$I:$I,"○",作業日報!$A:$A,参加者名簿!AA$1)</f>
        <v>0</v>
      </c>
      <c r="AB87" s="160">
        <f>SUMIFS(作業日報!$C:$C,作業日報!$B:$B,$A87,作業日報!$E:$E,"○",作業日報!$A:$A,参加者名簿!AB$1)+SUMIFS(作業日報!$G:$G,作業日報!$F:$F,$A87,作業日報!$I:$I,"○",作業日報!$A:$A,参加者名簿!AB$1)</f>
        <v>0</v>
      </c>
      <c r="AC87" s="160">
        <f>SUMIFS(作業日報!$C:$C,作業日報!$B:$B,$A87,作業日報!$E:$E,"○",作業日報!$A:$A,参加者名簿!AC$1)+SUMIFS(作業日報!$G:$G,作業日報!$F:$F,$A87,作業日報!$I:$I,"○",作業日報!$A:$A,参加者名簿!AC$1)</f>
        <v>0</v>
      </c>
      <c r="AD87" s="160">
        <f>SUMIFS(作業日報!$C:$C,作業日報!$B:$B,$A87,作業日報!$E:$E,"○",作業日報!$A:$A,参加者名簿!AD$1)+SUMIFS(作業日報!$G:$G,作業日報!$F:$F,$A87,作業日報!$I:$I,"○",作業日報!$A:$A,参加者名簿!AD$1)</f>
        <v>0</v>
      </c>
      <c r="AE87" s="160">
        <f>SUMIFS(作業日報!$C:$C,作業日報!$B:$B,$A87,作業日報!$E:$E,"○",作業日報!$A:$A,参加者名簿!AE$1)+SUMIFS(作業日報!$G:$G,作業日報!$F:$F,$A87,作業日報!$I:$I,"○",作業日報!$A:$A,参加者名簿!AE$1)</f>
        <v>0</v>
      </c>
      <c r="AF87" s="160">
        <f>SUMIFS(作業日報!$C:$C,作業日報!$B:$B,$A87,作業日報!$E:$E,"○",作業日報!$A:$A,参加者名簿!AF$1)+SUMIFS(作業日報!$G:$G,作業日報!$F:$F,$A87,作業日報!$I:$I,"○",作業日報!$A:$A,参加者名簿!AF$1)</f>
        <v>0</v>
      </c>
      <c r="AG87" s="160">
        <f>SUMIFS(作業日報!$C:$C,作業日報!$B:$B,$A87,作業日報!$E:$E,"○",作業日報!$A:$A,参加者名簿!AG$1)+SUMIFS(作業日報!$G:$G,作業日報!$F:$F,$A87,作業日報!$I:$I,"○",作業日報!$A:$A,参加者名簿!AG$1)</f>
        <v>0</v>
      </c>
      <c r="AH87" s="160">
        <f>SUMIFS(作業日報!$C:$C,作業日報!$B:$B,$A87,作業日報!$E:$E,"○",作業日報!$A:$A,参加者名簿!AH$1)+SUMIFS(作業日報!$G:$G,作業日報!$F:$F,$A87,作業日報!$I:$I,"○",作業日報!$A:$A,参加者名簿!AH$1)</f>
        <v>0</v>
      </c>
      <c r="AI87" s="160">
        <f>SUMIFS(作業日報!$C:$C,作業日報!$B:$B,$A87,作業日報!$E:$E,"○",作業日報!$A:$A,参加者名簿!AI$1)+SUMIFS(作業日報!$G:$G,作業日報!$F:$F,$A87,作業日報!$I:$I,"○",作業日報!$A:$A,参加者名簿!AI$1)</f>
        <v>0</v>
      </c>
      <c r="AJ87" s="160">
        <f>SUMIFS(作業日報!$C:$C,作業日報!$B:$B,$A87,作業日報!$E:$E,"○",作業日報!$A:$A,参加者名簿!AJ$1)+SUMIFS(作業日報!$G:$G,作業日報!$F:$F,$A87,作業日報!$I:$I,"○",作業日報!$A:$A,参加者名簿!AJ$1)</f>
        <v>0</v>
      </c>
      <c r="AK87" s="160">
        <f>SUMIFS(作業日報!$C:$C,作業日報!$B:$B,$A87,作業日報!$E:$E,"○",作業日報!$A:$A,参加者名簿!AK$1)+SUMIFS(作業日報!$G:$G,作業日報!$F:$F,$A87,作業日報!$I:$I,"○",作業日報!$A:$A,参加者名簿!AK$1)</f>
        <v>0</v>
      </c>
      <c r="AL87" s="160">
        <f>SUMIFS(作業日報!$C:$C,作業日報!$B:$B,$A87,作業日報!$E:$E,"○",作業日報!$A:$A,参加者名簿!AL$1)+SUMIFS(作業日報!$G:$G,作業日報!$F:$F,$A87,作業日報!$I:$I,"○",作業日報!$A:$A,参加者名簿!AL$1)</f>
        <v>0</v>
      </c>
      <c r="AM87" s="160">
        <f>SUMIFS(作業日報!$C:$C,作業日報!$B:$B,$A87,作業日報!$E:$E,"○",作業日報!$A:$A,参加者名簿!AM$1)+SUMIFS(作業日報!$G:$G,作業日報!$F:$F,$A87,作業日報!$I:$I,"○",作業日報!$A:$A,参加者名簿!AM$1)</f>
        <v>0</v>
      </c>
      <c r="AN87" s="160">
        <f>SUMIFS(作業日報!$C:$C,作業日報!$B:$B,$A87,作業日報!$E:$E,"○",作業日報!$A:$A,参加者名簿!AN$1)+SUMIFS(作業日報!$G:$G,作業日報!$F:$F,$A87,作業日報!$I:$I,"○",作業日報!$A:$A,参加者名簿!AN$1)</f>
        <v>0</v>
      </c>
      <c r="AO87" s="160">
        <f>SUMIFS(作業日報!$C:$C,作業日報!$B:$B,$A87,作業日報!$E:$E,"○",作業日報!$A:$A,参加者名簿!AO$1)+SUMIFS(作業日報!$G:$G,作業日報!$F:$F,$A87,作業日報!$I:$I,"○",作業日報!$A:$A,参加者名簿!AO$1)</f>
        <v>0</v>
      </c>
      <c r="AP87" s="160">
        <f>SUMIFS(作業日報!$C:$C,作業日報!$B:$B,$A87,作業日報!$E:$E,"○",作業日報!$A:$A,参加者名簿!AP$1)+SUMIFS(作業日報!$G:$G,作業日報!$F:$F,$A87,作業日報!$I:$I,"○",作業日報!$A:$A,参加者名簿!AP$1)</f>
        <v>0</v>
      </c>
      <c r="AQ87" s="160">
        <f>SUMIFS(作業日報!$C:$C,作業日報!$B:$B,$A87,作業日報!$E:$E,"○",作業日報!$A:$A,参加者名簿!AQ$1)+SUMIFS(作業日報!$G:$G,作業日報!$F:$F,$A87,作業日報!$I:$I,"○",作業日報!$A:$A,参加者名簿!AQ$1)</f>
        <v>0</v>
      </c>
      <c r="AR87" s="160">
        <f>SUMIFS(作業日報!$C:$C,作業日報!$B:$B,$A87,作業日報!$E:$E,"○",作業日報!$A:$A,参加者名簿!AR$1)+SUMIFS(作業日報!$G:$G,作業日報!$F:$F,$A87,作業日報!$I:$I,"○",作業日報!$A:$A,参加者名簿!AR$1)</f>
        <v>0</v>
      </c>
      <c r="AS87" s="160">
        <f>SUMIFS(作業日報!$C:$C,作業日報!$B:$B,$A87,作業日報!$E:$E,"○",作業日報!$A:$A,参加者名簿!AS$1)+SUMIFS(作業日報!$G:$G,作業日報!$F:$F,$A87,作業日報!$I:$I,"○",作業日報!$A:$A,参加者名簿!AS$1)</f>
        <v>0</v>
      </c>
      <c r="AT87" s="160">
        <f>SUMIFS(作業日報!$C:$C,作業日報!$B:$B,$A87,作業日報!$E:$E,"○",作業日報!$A:$A,参加者名簿!AT$1)+SUMIFS(作業日報!$G:$G,作業日報!$F:$F,$A87,作業日報!$I:$I,"○",作業日報!$A:$A,参加者名簿!AT$1)</f>
        <v>0</v>
      </c>
      <c r="AU87" s="160">
        <f>SUMIFS(作業日報!$C:$C,作業日報!$B:$B,$A87,作業日報!$E:$E,"○",作業日報!$A:$A,参加者名簿!AU$1)+SUMIFS(作業日報!$G:$G,作業日報!$F:$F,$A87,作業日報!$I:$I,"○",作業日報!$A:$A,参加者名簿!AU$1)</f>
        <v>0</v>
      </c>
      <c r="AV87" s="160">
        <f>SUMIFS(作業日報!$C:$C,作業日報!$B:$B,$A87,作業日報!$E:$E,"○",作業日報!$A:$A,参加者名簿!AV$1)+SUMIFS(作業日報!$G:$G,作業日報!$F:$F,$A87,作業日報!$I:$I,"○",作業日報!$A:$A,参加者名簿!AV$1)</f>
        <v>0</v>
      </c>
      <c r="AW87" s="160">
        <f>SUMIFS(作業日報!$C:$C,作業日報!$B:$B,$A87,作業日報!$E:$E,"○",作業日報!$A:$A,参加者名簿!AW$1)+SUMIFS(作業日報!$G:$G,作業日報!$F:$F,$A87,作業日報!$I:$I,"○",作業日報!$A:$A,参加者名簿!AW$1)</f>
        <v>0</v>
      </c>
      <c r="AX87" s="160">
        <f>SUMIFS(作業日報!$C:$C,作業日報!$B:$B,$A87,作業日報!$E:$E,"○",作業日報!$A:$A,参加者名簿!AX$1)+SUMIFS(作業日報!$G:$G,作業日報!$F:$F,$A87,作業日報!$I:$I,"○",作業日報!$A:$A,参加者名簿!AX$1)</f>
        <v>0</v>
      </c>
      <c r="AY87" s="160">
        <f>SUMIFS(作業日報!$C:$C,作業日報!$B:$B,$A87,作業日報!$E:$E,"○",作業日報!$A:$A,参加者名簿!AY$1)+SUMIFS(作業日報!$G:$G,作業日報!$F:$F,$A87,作業日報!$I:$I,"○",作業日報!$A:$A,参加者名簿!AY$1)</f>
        <v>0</v>
      </c>
      <c r="AZ87" s="160">
        <f>SUMIFS(作業日報!$C:$C,作業日報!$B:$B,$A87,作業日報!$E:$E,"○",作業日報!$A:$A,参加者名簿!AZ$1)+SUMIFS(作業日報!$G:$G,作業日報!$F:$F,$A87,作業日報!$I:$I,"○",作業日報!$A:$A,参加者名簿!AZ$1)</f>
        <v>0</v>
      </c>
      <c r="BA87" s="160">
        <f>SUMIFS(作業日報!$C:$C,作業日報!$B:$B,$A87,作業日報!$E:$E,"○",作業日報!$A:$A,参加者名簿!BA$1)+SUMIFS(作業日報!$G:$G,作業日報!$F:$F,$A87,作業日報!$I:$I,"○",作業日報!$A:$A,参加者名簿!BA$1)</f>
        <v>0</v>
      </c>
      <c r="BB87" s="160">
        <f>SUMIFS(作業日報!$C:$C,作業日報!$B:$B,$A87,作業日報!$E:$E,"○",作業日報!$A:$A,参加者名簿!BB$1)+SUMIFS(作業日報!$G:$G,作業日報!$F:$F,$A87,作業日報!$I:$I,"○",作業日報!$A:$A,参加者名簿!BB$1)</f>
        <v>0</v>
      </c>
      <c r="BC87" s="160">
        <f>SUMIFS(作業日報!$C:$C,作業日報!$B:$B,$A87,作業日報!$E:$E,"○",作業日報!$A:$A,参加者名簿!BC$1)+SUMIFS(作業日報!$G:$G,作業日報!$F:$F,$A87,作業日報!$I:$I,"○",作業日報!$A:$A,参加者名簿!BC$1)</f>
        <v>0</v>
      </c>
      <c r="BD87" s="160">
        <f>SUMIFS(作業日報!$C:$C,作業日報!$B:$B,$A87,作業日報!$E:$E,"○",作業日報!$A:$A,参加者名簿!BD$1)+SUMIFS(作業日報!$G:$G,作業日報!$F:$F,$A87,作業日報!$I:$I,"○",作業日報!$A:$A,参加者名簿!BD$1)</f>
        <v>0</v>
      </c>
      <c r="BE87" s="160">
        <f>SUMIFS(作業日報!$C:$C,作業日報!$B:$B,$A87,作業日報!$E:$E,"○",作業日報!$A:$A,参加者名簿!BE$1)+SUMIFS(作業日報!$G:$G,作業日報!$F:$F,$A87,作業日報!$I:$I,"○",作業日報!$A:$A,参加者名簿!BE$1)</f>
        <v>0</v>
      </c>
      <c r="BF87" s="160">
        <f>SUMIFS(作業日報!$C:$C,作業日報!$B:$B,$A87,作業日報!$E:$E,"○",作業日報!$A:$A,参加者名簿!BF$1)+SUMIFS(作業日報!$G:$G,作業日報!$F:$F,$A87,作業日報!$I:$I,"○",作業日報!$A:$A,参加者名簿!BF$1)</f>
        <v>0</v>
      </c>
      <c r="BG87" s="160">
        <f>SUMIFS(作業日報!$C:$C,作業日報!$B:$B,$A87,作業日報!$E:$E,"○",作業日報!$A:$A,参加者名簿!BG$1)+SUMIFS(作業日報!$G:$G,作業日報!$F:$F,$A87,作業日報!$I:$I,"○",作業日報!$A:$A,参加者名簿!BG$1)</f>
        <v>0</v>
      </c>
      <c r="BH87" s="160">
        <f>SUMIFS(作業日報!$C:$C,作業日報!$B:$B,$A87,作業日報!$E:$E,"○",作業日報!$A:$A,参加者名簿!BH$1)+SUMIFS(作業日報!$G:$G,作業日報!$F:$F,$A87,作業日報!$I:$I,"○",作業日報!$A:$A,参加者名簿!BH$1)</f>
        <v>0</v>
      </c>
      <c r="BI87" s="160">
        <f>SUMIFS(作業日報!$C:$C,作業日報!$B:$B,$A87,作業日報!$E:$E,"○",作業日報!$A:$A,参加者名簿!BI$1)+SUMIFS(作業日報!$G:$G,作業日報!$F:$F,$A87,作業日報!$I:$I,"○",作業日報!$A:$A,参加者名簿!BI$1)</f>
        <v>0</v>
      </c>
      <c r="BJ87" s="160">
        <f>SUMIFS(作業日報!$C:$C,作業日報!$B:$B,$A87,作業日報!$E:$E,"○",作業日報!$A:$A,参加者名簿!BJ$1)+SUMIFS(作業日報!$G:$G,作業日報!$F:$F,$A87,作業日報!$I:$I,"○",作業日報!$A:$A,参加者名簿!BJ$1)</f>
        <v>0</v>
      </c>
      <c r="BK87" s="160">
        <f>SUMIFS(作業日報!$C:$C,作業日報!$B:$B,$A87,作業日報!$E:$E,"○",作業日報!$A:$A,参加者名簿!BK$1)+SUMIFS(作業日報!$G:$G,作業日報!$F:$F,$A87,作業日報!$I:$I,"○",作業日報!$A:$A,参加者名簿!BK$1)</f>
        <v>0</v>
      </c>
      <c r="BL87" s="160">
        <f>SUMIFS(作業日報!$C:$C,作業日報!$B:$B,$A87,作業日報!$E:$E,"○",作業日報!$A:$A,参加者名簿!BL$1)+SUMIFS(作業日報!$G:$G,作業日報!$F:$F,$A87,作業日報!$I:$I,"○",作業日報!$A:$A,参加者名簿!BL$1)</f>
        <v>0</v>
      </c>
    </row>
    <row r="88" spans="1:64">
      <c r="A88" s="176"/>
      <c r="B88" s="177"/>
      <c r="C88" s="178"/>
      <c r="D88" s="120">
        <f t="shared" si="1"/>
        <v>0</v>
      </c>
      <c r="E88" s="159">
        <f>SUMIFS(作業日報!$C:$C,作業日報!$B:$B,$A88,作業日報!$E:$E,"○",作業日報!$A:$A,参加者名簿!E$1)+SUMIFS(作業日報!$G:$G,作業日報!$F:$F,$A88,作業日報!$I:$I,"○",作業日報!$A:$A,参加者名簿!E$1)</f>
        <v>0</v>
      </c>
      <c r="F88" s="160">
        <f>SUMIFS(作業日報!$C:$C,作業日報!$B:$B,$A88,作業日報!$E:$E,"○",作業日報!$A:$A,参加者名簿!F$1)+SUMIFS(作業日報!$G:$G,作業日報!$F:$F,$A88,作業日報!$I:$I,"○",作業日報!$A:$A,参加者名簿!F$1)</f>
        <v>0</v>
      </c>
      <c r="G88" s="160">
        <f>SUMIFS(作業日報!$C:$C,作業日報!$B:$B,$A88,作業日報!$E:$E,"○",作業日報!$A:$A,参加者名簿!G$1)+SUMIFS(作業日報!$G:$G,作業日報!$F:$F,$A88,作業日報!$I:$I,"○",作業日報!$A:$A,参加者名簿!G$1)</f>
        <v>0</v>
      </c>
      <c r="H88" s="160">
        <f>SUMIFS(作業日報!$C:$C,作業日報!$B:$B,$A88,作業日報!$E:$E,"○",作業日報!$A:$A,参加者名簿!H$1)+SUMIFS(作業日報!$G:$G,作業日報!$F:$F,$A88,作業日報!$I:$I,"○",作業日報!$A:$A,参加者名簿!H$1)</f>
        <v>0</v>
      </c>
      <c r="I88" s="160">
        <f>SUMIFS(作業日報!$C:$C,作業日報!$B:$B,$A88,作業日報!$E:$E,"○",作業日報!$A:$A,参加者名簿!I$1)+SUMIFS(作業日報!$G:$G,作業日報!$F:$F,$A88,作業日報!$I:$I,"○",作業日報!$A:$A,参加者名簿!I$1)</f>
        <v>0</v>
      </c>
      <c r="J88" s="160">
        <f>SUMIFS(作業日報!$C:$C,作業日報!$B:$B,$A88,作業日報!$E:$E,"○",作業日報!$A:$A,参加者名簿!J$1)+SUMIFS(作業日報!$G:$G,作業日報!$F:$F,$A88,作業日報!$I:$I,"○",作業日報!$A:$A,参加者名簿!J$1)</f>
        <v>0</v>
      </c>
      <c r="K88" s="160">
        <f>SUMIFS(作業日報!$C:$C,作業日報!$B:$B,$A88,作業日報!$E:$E,"○",作業日報!$A:$A,参加者名簿!K$1)+SUMIFS(作業日報!$G:$G,作業日報!$F:$F,$A88,作業日報!$I:$I,"○",作業日報!$A:$A,参加者名簿!K$1)</f>
        <v>0</v>
      </c>
      <c r="L88" s="160">
        <f>SUMIFS(作業日報!$C:$C,作業日報!$B:$B,$A88,作業日報!$E:$E,"○",作業日報!$A:$A,参加者名簿!L$1)+SUMIFS(作業日報!$G:$G,作業日報!$F:$F,$A88,作業日報!$I:$I,"○",作業日報!$A:$A,参加者名簿!L$1)</f>
        <v>0</v>
      </c>
      <c r="M88" s="160">
        <f>SUMIFS(作業日報!$C:$C,作業日報!$B:$B,$A88,作業日報!$E:$E,"○",作業日報!$A:$A,参加者名簿!M$1)+SUMIFS(作業日報!$G:$G,作業日報!$F:$F,$A88,作業日報!$I:$I,"○",作業日報!$A:$A,参加者名簿!M$1)</f>
        <v>0</v>
      </c>
      <c r="N88" s="160">
        <f>SUMIFS(作業日報!$C:$C,作業日報!$B:$B,$A88,作業日報!$E:$E,"○",作業日報!$A:$A,参加者名簿!N$1)+SUMIFS(作業日報!$G:$G,作業日報!$F:$F,$A88,作業日報!$I:$I,"○",作業日報!$A:$A,参加者名簿!N$1)</f>
        <v>0</v>
      </c>
      <c r="O88" s="160">
        <f>SUMIFS(作業日報!$C:$C,作業日報!$B:$B,$A88,作業日報!$E:$E,"○",作業日報!$A:$A,参加者名簿!O$1)+SUMIFS(作業日報!$G:$G,作業日報!$F:$F,$A88,作業日報!$I:$I,"○",作業日報!$A:$A,参加者名簿!O$1)</f>
        <v>0</v>
      </c>
      <c r="P88" s="160">
        <f>SUMIFS(作業日報!$C:$C,作業日報!$B:$B,$A88,作業日報!$E:$E,"○",作業日報!$A:$A,参加者名簿!P$1)+SUMIFS(作業日報!$G:$G,作業日報!$F:$F,$A88,作業日報!$I:$I,"○",作業日報!$A:$A,参加者名簿!P$1)</f>
        <v>0</v>
      </c>
      <c r="Q88" s="160">
        <f>SUMIFS(作業日報!$C:$C,作業日報!$B:$B,$A88,作業日報!$E:$E,"○",作業日報!$A:$A,参加者名簿!Q$1)+SUMIFS(作業日報!$G:$G,作業日報!$F:$F,$A88,作業日報!$I:$I,"○",作業日報!$A:$A,参加者名簿!Q$1)</f>
        <v>0</v>
      </c>
      <c r="R88" s="160">
        <f>SUMIFS(作業日報!$C:$C,作業日報!$B:$B,$A88,作業日報!$E:$E,"○",作業日報!$A:$A,参加者名簿!R$1)+SUMIFS(作業日報!$G:$G,作業日報!$F:$F,$A88,作業日報!$I:$I,"○",作業日報!$A:$A,参加者名簿!R$1)</f>
        <v>0</v>
      </c>
      <c r="S88" s="160">
        <f>SUMIFS(作業日報!$C:$C,作業日報!$B:$B,$A88,作業日報!$E:$E,"○",作業日報!$A:$A,参加者名簿!S$1)+SUMIFS(作業日報!$G:$G,作業日報!$F:$F,$A88,作業日報!$I:$I,"○",作業日報!$A:$A,参加者名簿!S$1)</f>
        <v>0</v>
      </c>
      <c r="T88" s="160">
        <f>SUMIFS(作業日報!$C:$C,作業日報!$B:$B,$A88,作業日報!$E:$E,"○",作業日報!$A:$A,参加者名簿!T$1)+SUMIFS(作業日報!$G:$G,作業日報!$F:$F,$A88,作業日報!$I:$I,"○",作業日報!$A:$A,参加者名簿!T$1)</f>
        <v>0</v>
      </c>
      <c r="U88" s="160">
        <f>SUMIFS(作業日報!$C:$C,作業日報!$B:$B,$A88,作業日報!$E:$E,"○",作業日報!$A:$A,参加者名簿!U$1)+SUMIFS(作業日報!$G:$G,作業日報!$F:$F,$A88,作業日報!$I:$I,"○",作業日報!$A:$A,参加者名簿!U$1)</f>
        <v>0</v>
      </c>
      <c r="V88" s="160">
        <f>SUMIFS(作業日報!$C:$C,作業日報!$B:$B,$A88,作業日報!$E:$E,"○",作業日報!$A:$A,参加者名簿!V$1)+SUMIFS(作業日報!$G:$G,作業日報!$F:$F,$A88,作業日報!$I:$I,"○",作業日報!$A:$A,参加者名簿!V$1)</f>
        <v>0</v>
      </c>
      <c r="W88" s="160">
        <f>SUMIFS(作業日報!$C:$C,作業日報!$B:$B,$A88,作業日報!$E:$E,"○",作業日報!$A:$A,参加者名簿!W$1)+SUMIFS(作業日報!$G:$G,作業日報!$F:$F,$A88,作業日報!$I:$I,"○",作業日報!$A:$A,参加者名簿!W$1)</f>
        <v>0</v>
      </c>
      <c r="X88" s="160">
        <f>SUMIFS(作業日報!$C:$C,作業日報!$B:$B,$A88,作業日報!$E:$E,"○",作業日報!$A:$A,参加者名簿!X$1)+SUMIFS(作業日報!$G:$G,作業日報!$F:$F,$A88,作業日報!$I:$I,"○",作業日報!$A:$A,参加者名簿!X$1)</f>
        <v>0</v>
      </c>
      <c r="Y88" s="160">
        <f>SUMIFS(作業日報!$C:$C,作業日報!$B:$B,$A88,作業日報!$E:$E,"○",作業日報!$A:$A,参加者名簿!Y$1)+SUMIFS(作業日報!$G:$G,作業日報!$F:$F,$A88,作業日報!$I:$I,"○",作業日報!$A:$A,参加者名簿!Y$1)</f>
        <v>0</v>
      </c>
      <c r="Z88" s="160">
        <f>SUMIFS(作業日報!$C:$C,作業日報!$B:$B,$A88,作業日報!$E:$E,"○",作業日報!$A:$A,参加者名簿!Z$1)+SUMIFS(作業日報!$G:$G,作業日報!$F:$F,$A88,作業日報!$I:$I,"○",作業日報!$A:$A,参加者名簿!Z$1)</f>
        <v>0</v>
      </c>
      <c r="AA88" s="160">
        <f>SUMIFS(作業日報!$C:$C,作業日報!$B:$B,$A88,作業日報!$E:$E,"○",作業日報!$A:$A,参加者名簿!AA$1)+SUMIFS(作業日報!$G:$G,作業日報!$F:$F,$A88,作業日報!$I:$I,"○",作業日報!$A:$A,参加者名簿!AA$1)</f>
        <v>0</v>
      </c>
      <c r="AB88" s="160">
        <f>SUMIFS(作業日報!$C:$C,作業日報!$B:$B,$A88,作業日報!$E:$E,"○",作業日報!$A:$A,参加者名簿!AB$1)+SUMIFS(作業日報!$G:$G,作業日報!$F:$F,$A88,作業日報!$I:$I,"○",作業日報!$A:$A,参加者名簿!AB$1)</f>
        <v>0</v>
      </c>
      <c r="AC88" s="160">
        <f>SUMIFS(作業日報!$C:$C,作業日報!$B:$B,$A88,作業日報!$E:$E,"○",作業日報!$A:$A,参加者名簿!AC$1)+SUMIFS(作業日報!$G:$G,作業日報!$F:$F,$A88,作業日報!$I:$I,"○",作業日報!$A:$A,参加者名簿!AC$1)</f>
        <v>0</v>
      </c>
      <c r="AD88" s="160">
        <f>SUMIFS(作業日報!$C:$C,作業日報!$B:$B,$A88,作業日報!$E:$E,"○",作業日報!$A:$A,参加者名簿!AD$1)+SUMIFS(作業日報!$G:$G,作業日報!$F:$F,$A88,作業日報!$I:$I,"○",作業日報!$A:$A,参加者名簿!AD$1)</f>
        <v>0</v>
      </c>
      <c r="AE88" s="160">
        <f>SUMIFS(作業日報!$C:$C,作業日報!$B:$B,$A88,作業日報!$E:$E,"○",作業日報!$A:$A,参加者名簿!AE$1)+SUMIFS(作業日報!$G:$G,作業日報!$F:$F,$A88,作業日報!$I:$I,"○",作業日報!$A:$A,参加者名簿!AE$1)</f>
        <v>0</v>
      </c>
      <c r="AF88" s="160">
        <f>SUMIFS(作業日報!$C:$C,作業日報!$B:$B,$A88,作業日報!$E:$E,"○",作業日報!$A:$A,参加者名簿!AF$1)+SUMIFS(作業日報!$G:$G,作業日報!$F:$F,$A88,作業日報!$I:$I,"○",作業日報!$A:$A,参加者名簿!AF$1)</f>
        <v>0</v>
      </c>
      <c r="AG88" s="160">
        <f>SUMIFS(作業日報!$C:$C,作業日報!$B:$B,$A88,作業日報!$E:$E,"○",作業日報!$A:$A,参加者名簿!AG$1)+SUMIFS(作業日報!$G:$G,作業日報!$F:$F,$A88,作業日報!$I:$I,"○",作業日報!$A:$A,参加者名簿!AG$1)</f>
        <v>0</v>
      </c>
      <c r="AH88" s="160">
        <f>SUMIFS(作業日報!$C:$C,作業日報!$B:$B,$A88,作業日報!$E:$E,"○",作業日報!$A:$A,参加者名簿!AH$1)+SUMIFS(作業日報!$G:$G,作業日報!$F:$F,$A88,作業日報!$I:$I,"○",作業日報!$A:$A,参加者名簿!AH$1)</f>
        <v>0</v>
      </c>
      <c r="AI88" s="160">
        <f>SUMIFS(作業日報!$C:$C,作業日報!$B:$B,$A88,作業日報!$E:$E,"○",作業日報!$A:$A,参加者名簿!AI$1)+SUMIFS(作業日報!$G:$G,作業日報!$F:$F,$A88,作業日報!$I:$I,"○",作業日報!$A:$A,参加者名簿!AI$1)</f>
        <v>0</v>
      </c>
      <c r="AJ88" s="160">
        <f>SUMIFS(作業日報!$C:$C,作業日報!$B:$B,$A88,作業日報!$E:$E,"○",作業日報!$A:$A,参加者名簿!AJ$1)+SUMIFS(作業日報!$G:$G,作業日報!$F:$F,$A88,作業日報!$I:$I,"○",作業日報!$A:$A,参加者名簿!AJ$1)</f>
        <v>0</v>
      </c>
      <c r="AK88" s="160">
        <f>SUMIFS(作業日報!$C:$C,作業日報!$B:$B,$A88,作業日報!$E:$E,"○",作業日報!$A:$A,参加者名簿!AK$1)+SUMIFS(作業日報!$G:$G,作業日報!$F:$F,$A88,作業日報!$I:$I,"○",作業日報!$A:$A,参加者名簿!AK$1)</f>
        <v>0</v>
      </c>
      <c r="AL88" s="160">
        <f>SUMIFS(作業日報!$C:$C,作業日報!$B:$B,$A88,作業日報!$E:$E,"○",作業日報!$A:$A,参加者名簿!AL$1)+SUMIFS(作業日報!$G:$G,作業日報!$F:$F,$A88,作業日報!$I:$I,"○",作業日報!$A:$A,参加者名簿!AL$1)</f>
        <v>0</v>
      </c>
      <c r="AM88" s="160">
        <f>SUMIFS(作業日報!$C:$C,作業日報!$B:$B,$A88,作業日報!$E:$E,"○",作業日報!$A:$A,参加者名簿!AM$1)+SUMIFS(作業日報!$G:$G,作業日報!$F:$F,$A88,作業日報!$I:$I,"○",作業日報!$A:$A,参加者名簿!AM$1)</f>
        <v>0</v>
      </c>
      <c r="AN88" s="160">
        <f>SUMIFS(作業日報!$C:$C,作業日報!$B:$B,$A88,作業日報!$E:$E,"○",作業日報!$A:$A,参加者名簿!AN$1)+SUMIFS(作業日報!$G:$G,作業日報!$F:$F,$A88,作業日報!$I:$I,"○",作業日報!$A:$A,参加者名簿!AN$1)</f>
        <v>0</v>
      </c>
      <c r="AO88" s="160">
        <f>SUMIFS(作業日報!$C:$C,作業日報!$B:$B,$A88,作業日報!$E:$E,"○",作業日報!$A:$A,参加者名簿!AO$1)+SUMIFS(作業日報!$G:$G,作業日報!$F:$F,$A88,作業日報!$I:$I,"○",作業日報!$A:$A,参加者名簿!AO$1)</f>
        <v>0</v>
      </c>
      <c r="AP88" s="160">
        <f>SUMIFS(作業日報!$C:$C,作業日報!$B:$B,$A88,作業日報!$E:$E,"○",作業日報!$A:$A,参加者名簿!AP$1)+SUMIFS(作業日報!$G:$G,作業日報!$F:$F,$A88,作業日報!$I:$I,"○",作業日報!$A:$A,参加者名簿!AP$1)</f>
        <v>0</v>
      </c>
      <c r="AQ88" s="160">
        <f>SUMIFS(作業日報!$C:$C,作業日報!$B:$B,$A88,作業日報!$E:$E,"○",作業日報!$A:$A,参加者名簿!AQ$1)+SUMIFS(作業日報!$G:$G,作業日報!$F:$F,$A88,作業日報!$I:$I,"○",作業日報!$A:$A,参加者名簿!AQ$1)</f>
        <v>0</v>
      </c>
      <c r="AR88" s="160">
        <f>SUMIFS(作業日報!$C:$C,作業日報!$B:$B,$A88,作業日報!$E:$E,"○",作業日報!$A:$A,参加者名簿!AR$1)+SUMIFS(作業日報!$G:$G,作業日報!$F:$F,$A88,作業日報!$I:$I,"○",作業日報!$A:$A,参加者名簿!AR$1)</f>
        <v>0</v>
      </c>
      <c r="AS88" s="160">
        <f>SUMIFS(作業日報!$C:$C,作業日報!$B:$B,$A88,作業日報!$E:$E,"○",作業日報!$A:$A,参加者名簿!AS$1)+SUMIFS(作業日報!$G:$G,作業日報!$F:$F,$A88,作業日報!$I:$I,"○",作業日報!$A:$A,参加者名簿!AS$1)</f>
        <v>0</v>
      </c>
      <c r="AT88" s="160">
        <f>SUMIFS(作業日報!$C:$C,作業日報!$B:$B,$A88,作業日報!$E:$E,"○",作業日報!$A:$A,参加者名簿!AT$1)+SUMIFS(作業日報!$G:$G,作業日報!$F:$F,$A88,作業日報!$I:$I,"○",作業日報!$A:$A,参加者名簿!AT$1)</f>
        <v>0</v>
      </c>
      <c r="AU88" s="160">
        <f>SUMIFS(作業日報!$C:$C,作業日報!$B:$B,$A88,作業日報!$E:$E,"○",作業日報!$A:$A,参加者名簿!AU$1)+SUMIFS(作業日報!$G:$G,作業日報!$F:$F,$A88,作業日報!$I:$I,"○",作業日報!$A:$A,参加者名簿!AU$1)</f>
        <v>0</v>
      </c>
      <c r="AV88" s="160">
        <f>SUMIFS(作業日報!$C:$C,作業日報!$B:$B,$A88,作業日報!$E:$E,"○",作業日報!$A:$A,参加者名簿!AV$1)+SUMIFS(作業日報!$G:$G,作業日報!$F:$F,$A88,作業日報!$I:$I,"○",作業日報!$A:$A,参加者名簿!AV$1)</f>
        <v>0</v>
      </c>
      <c r="AW88" s="160">
        <f>SUMIFS(作業日報!$C:$C,作業日報!$B:$B,$A88,作業日報!$E:$E,"○",作業日報!$A:$A,参加者名簿!AW$1)+SUMIFS(作業日報!$G:$G,作業日報!$F:$F,$A88,作業日報!$I:$I,"○",作業日報!$A:$A,参加者名簿!AW$1)</f>
        <v>0</v>
      </c>
      <c r="AX88" s="160">
        <f>SUMIFS(作業日報!$C:$C,作業日報!$B:$B,$A88,作業日報!$E:$E,"○",作業日報!$A:$A,参加者名簿!AX$1)+SUMIFS(作業日報!$G:$G,作業日報!$F:$F,$A88,作業日報!$I:$I,"○",作業日報!$A:$A,参加者名簿!AX$1)</f>
        <v>0</v>
      </c>
      <c r="AY88" s="160">
        <f>SUMIFS(作業日報!$C:$C,作業日報!$B:$B,$A88,作業日報!$E:$E,"○",作業日報!$A:$A,参加者名簿!AY$1)+SUMIFS(作業日報!$G:$G,作業日報!$F:$F,$A88,作業日報!$I:$I,"○",作業日報!$A:$A,参加者名簿!AY$1)</f>
        <v>0</v>
      </c>
      <c r="AZ88" s="160">
        <f>SUMIFS(作業日報!$C:$C,作業日報!$B:$B,$A88,作業日報!$E:$E,"○",作業日報!$A:$A,参加者名簿!AZ$1)+SUMIFS(作業日報!$G:$G,作業日報!$F:$F,$A88,作業日報!$I:$I,"○",作業日報!$A:$A,参加者名簿!AZ$1)</f>
        <v>0</v>
      </c>
      <c r="BA88" s="160">
        <f>SUMIFS(作業日報!$C:$C,作業日報!$B:$B,$A88,作業日報!$E:$E,"○",作業日報!$A:$A,参加者名簿!BA$1)+SUMIFS(作業日報!$G:$G,作業日報!$F:$F,$A88,作業日報!$I:$I,"○",作業日報!$A:$A,参加者名簿!BA$1)</f>
        <v>0</v>
      </c>
      <c r="BB88" s="160">
        <f>SUMIFS(作業日報!$C:$C,作業日報!$B:$B,$A88,作業日報!$E:$E,"○",作業日報!$A:$A,参加者名簿!BB$1)+SUMIFS(作業日報!$G:$G,作業日報!$F:$F,$A88,作業日報!$I:$I,"○",作業日報!$A:$A,参加者名簿!BB$1)</f>
        <v>0</v>
      </c>
      <c r="BC88" s="160">
        <f>SUMIFS(作業日報!$C:$C,作業日報!$B:$B,$A88,作業日報!$E:$E,"○",作業日報!$A:$A,参加者名簿!BC$1)+SUMIFS(作業日報!$G:$G,作業日報!$F:$F,$A88,作業日報!$I:$I,"○",作業日報!$A:$A,参加者名簿!BC$1)</f>
        <v>0</v>
      </c>
      <c r="BD88" s="160">
        <f>SUMIFS(作業日報!$C:$C,作業日報!$B:$B,$A88,作業日報!$E:$E,"○",作業日報!$A:$A,参加者名簿!BD$1)+SUMIFS(作業日報!$G:$G,作業日報!$F:$F,$A88,作業日報!$I:$I,"○",作業日報!$A:$A,参加者名簿!BD$1)</f>
        <v>0</v>
      </c>
      <c r="BE88" s="160">
        <f>SUMIFS(作業日報!$C:$C,作業日報!$B:$B,$A88,作業日報!$E:$E,"○",作業日報!$A:$A,参加者名簿!BE$1)+SUMIFS(作業日報!$G:$G,作業日報!$F:$F,$A88,作業日報!$I:$I,"○",作業日報!$A:$A,参加者名簿!BE$1)</f>
        <v>0</v>
      </c>
      <c r="BF88" s="160">
        <f>SUMIFS(作業日報!$C:$C,作業日報!$B:$B,$A88,作業日報!$E:$E,"○",作業日報!$A:$A,参加者名簿!BF$1)+SUMIFS(作業日報!$G:$G,作業日報!$F:$F,$A88,作業日報!$I:$I,"○",作業日報!$A:$A,参加者名簿!BF$1)</f>
        <v>0</v>
      </c>
      <c r="BG88" s="160">
        <f>SUMIFS(作業日報!$C:$C,作業日報!$B:$B,$A88,作業日報!$E:$E,"○",作業日報!$A:$A,参加者名簿!BG$1)+SUMIFS(作業日報!$G:$G,作業日報!$F:$F,$A88,作業日報!$I:$I,"○",作業日報!$A:$A,参加者名簿!BG$1)</f>
        <v>0</v>
      </c>
      <c r="BH88" s="160">
        <f>SUMIFS(作業日報!$C:$C,作業日報!$B:$B,$A88,作業日報!$E:$E,"○",作業日報!$A:$A,参加者名簿!BH$1)+SUMIFS(作業日報!$G:$G,作業日報!$F:$F,$A88,作業日報!$I:$I,"○",作業日報!$A:$A,参加者名簿!BH$1)</f>
        <v>0</v>
      </c>
      <c r="BI88" s="160">
        <f>SUMIFS(作業日報!$C:$C,作業日報!$B:$B,$A88,作業日報!$E:$E,"○",作業日報!$A:$A,参加者名簿!BI$1)+SUMIFS(作業日報!$G:$G,作業日報!$F:$F,$A88,作業日報!$I:$I,"○",作業日報!$A:$A,参加者名簿!BI$1)</f>
        <v>0</v>
      </c>
      <c r="BJ88" s="160">
        <f>SUMIFS(作業日報!$C:$C,作業日報!$B:$B,$A88,作業日報!$E:$E,"○",作業日報!$A:$A,参加者名簿!BJ$1)+SUMIFS(作業日報!$G:$G,作業日報!$F:$F,$A88,作業日報!$I:$I,"○",作業日報!$A:$A,参加者名簿!BJ$1)</f>
        <v>0</v>
      </c>
      <c r="BK88" s="160">
        <f>SUMIFS(作業日報!$C:$C,作業日報!$B:$B,$A88,作業日報!$E:$E,"○",作業日報!$A:$A,参加者名簿!BK$1)+SUMIFS(作業日報!$G:$G,作業日報!$F:$F,$A88,作業日報!$I:$I,"○",作業日報!$A:$A,参加者名簿!BK$1)</f>
        <v>0</v>
      </c>
      <c r="BL88" s="160">
        <f>SUMIFS(作業日報!$C:$C,作業日報!$B:$B,$A88,作業日報!$E:$E,"○",作業日報!$A:$A,参加者名簿!BL$1)+SUMIFS(作業日報!$G:$G,作業日報!$F:$F,$A88,作業日報!$I:$I,"○",作業日報!$A:$A,参加者名簿!BL$1)</f>
        <v>0</v>
      </c>
    </row>
    <row r="89" spans="1:64">
      <c r="A89" s="176"/>
      <c r="B89" s="177"/>
      <c r="C89" s="178"/>
      <c r="D89" s="120">
        <f t="shared" si="1"/>
        <v>0</v>
      </c>
      <c r="E89" s="159">
        <f>SUMIFS(作業日報!$C:$C,作業日報!$B:$B,$A89,作業日報!$E:$E,"○",作業日報!$A:$A,参加者名簿!E$1)+SUMIFS(作業日報!$G:$G,作業日報!$F:$F,$A89,作業日報!$I:$I,"○",作業日報!$A:$A,参加者名簿!E$1)</f>
        <v>0</v>
      </c>
      <c r="F89" s="160">
        <f>SUMIFS(作業日報!$C:$C,作業日報!$B:$B,$A89,作業日報!$E:$E,"○",作業日報!$A:$A,参加者名簿!F$1)+SUMIFS(作業日報!$G:$G,作業日報!$F:$F,$A89,作業日報!$I:$I,"○",作業日報!$A:$A,参加者名簿!F$1)</f>
        <v>0</v>
      </c>
      <c r="G89" s="160">
        <f>SUMIFS(作業日報!$C:$C,作業日報!$B:$B,$A89,作業日報!$E:$E,"○",作業日報!$A:$A,参加者名簿!G$1)+SUMIFS(作業日報!$G:$G,作業日報!$F:$F,$A89,作業日報!$I:$I,"○",作業日報!$A:$A,参加者名簿!G$1)</f>
        <v>0</v>
      </c>
      <c r="H89" s="160">
        <f>SUMIFS(作業日報!$C:$C,作業日報!$B:$B,$A89,作業日報!$E:$E,"○",作業日報!$A:$A,参加者名簿!H$1)+SUMIFS(作業日報!$G:$G,作業日報!$F:$F,$A89,作業日報!$I:$I,"○",作業日報!$A:$A,参加者名簿!H$1)</f>
        <v>0</v>
      </c>
      <c r="I89" s="160">
        <f>SUMIFS(作業日報!$C:$C,作業日報!$B:$B,$A89,作業日報!$E:$E,"○",作業日報!$A:$A,参加者名簿!I$1)+SUMIFS(作業日報!$G:$G,作業日報!$F:$F,$A89,作業日報!$I:$I,"○",作業日報!$A:$A,参加者名簿!I$1)</f>
        <v>0</v>
      </c>
      <c r="J89" s="160">
        <f>SUMIFS(作業日報!$C:$C,作業日報!$B:$B,$A89,作業日報!$E:$E,"○",作業日報!$A:$A,参加者名簿!J$1)+SUMIFS(作業日報!$G:$G,作業日報!$F:$F,$A89,作業日報!$I:$I,"○",作業日報!$A:$A,参加者名簿!J$1)</f>
        <v>0</v>
      </c>
      <c r="K89" s="160">
        <f>SUMIFS(作業日報!$C:$C,作業日報!$B:$B,$A89,作業日報!$E:$E,"○",作業日報!$A:$A,参加者名簿!K$1)+SUMIFS(作業日報!$G:$G,作業日報!$F:$F,$A89,作業日報!$I:$I,"○",作業日報!$A:$A,参加者名簿!K$1)</f>
        <v>0</v>
      </c>
      <c r="L89" s="160">
        <f>SUMIFS(作業日報!$C:$C,作業日報!$B:$B,$A89,作業日報!$E:$E,"○",作業日報!$A:$A,参加者名簿!L$1)+SUMIFS(作業日報!$G:$G,作業日報!$F:$F,$A89,作業日報!$I:$I,"○",作業日報!$A:$A,参加者名簿!L$1)</f>
        <v>0</v>
      </c>
      <c r="M89" s="160">
        <f>SUMIFS(作業日報!$C:$C,作業日報!$B:$B,$A89,作業日報!$E:$E,"○",作業日報!$A:$A,参加者名簿!M$1)+SUMIFS(作業日報!$G:$G,作業日報!$F:$F,$A89,作業日報!$I:$I,"○",作業日報!$A:$A,参加者名簿!M$1)</f>
        <v>0</v>
      </c>
      <c r="N89" s="160">
        <f>SUMIFS(作業日報!$C:$C,作業日報!$B:$B,$A89,作業日報!$E:$E,"○",作業日報!$A:$A,参加者名簿!N$1)+SUMIFS(作業日報!$G:$G,作業日報!$F:$F,$A89,作業日報!$I:$I,"○",作業日報!$A:$A,参加者名簿!N$1)</f>
        <v>0</v>
      </c>
      <c r="O89" s="160">
        <f>SUMIFS(作業日報!$C:$C,作業日報!$B:$B,$A89,作業日報!$E:$E,"○",作業日報!$A:$A,参加者名簿!O$1)+SUMIFS(作業日報!$G:$G,作業日報!$F:$F,$A89,作業日報!$I:$I,"○",作業日報!$A:$A,参加者名簿!O$1)</f>
        <v>0</v>
      </c>
      <c r="P89" s="160">
        <f>SUMIFS(作業日報!$C:$C,作業日報!$B:$B,$A89,作業日報!$E:$E,"○",作業日報!$A:$A,参加者名簿!P$1)+SUMIFS(作業日報!$G:$G,作業日報!$F:$F,$A89,作業日報!$I:$I,"○",作業日報!$A:$A,参加者名簿!P$1)</f>
        <v>0</v>
      </c>
      <c r="Q89" s="160">
        <f>SUMIFS(作業日報!$C:$C,作業日報!$B:$B,$A89,作業日報!$E:$E,"○",作業日報!$A:$A,参加者名簿!Q$1)+SUMIFS(作業日報!$G:$G,作業日報!$F:$F,$A89,作業日報!$I:$I,"○",作業日報!$A:$A,参加者名簿!Q$1)</f>
        <v>0</v>
      </c>
      <c r="R89" s="160">
        <f>SUMIFS(作業日報!$C:$C,作業日報!$B:$B,$A89,作業日報!$E:$E,"○",作業日報!$A:$A,参加者名簿!R$1)+SUMIFS(作業日報!$G:$G,作業日報!$F:$F,$A89,作業日報!$I:$I,"○",作業日報!$A:$A,参加者名簿!R$1)</f>
        <v>0</v>
      </c>
      <c r="S89" s="160">
        <f>SUMIFS(作業日報!$C:$C,作業日報!$B:$B,$A89,作業日報!$E:$E,"○",作業日報!$A:$A,参加者名簿!S$1)+SUMIFS(作業日報!$G:$G,作業日報!$F:$F,$A89,作業日報!$I:$I,"○",作業日報!$A:$A,参加者名簿!S$1)</f>
        <v>0</v>
      </c>
      <c r="T89" s="160">
        <f>SUMIFS(作業日報!$C:$C,作業日報!$B:$B,$A89,作業日報!$E:$E,"○",作業日報!$A:$A,参加者名簿!T$1)+SUMIFS(作業日報!$G:$G,作業日報!$F:$F,$A89,作業日報!$I:$I,"○",作業日報!$A:$A,参加者名簿!T$1)</f>
        <v>0</v>
      </c>
      <c r="U89" s="160">
        <f>SUMIFS(作業日報!$C:$C,作業日報!$B:$B,$A89,作業日報!$E:$E,"○",作業日報!$A:$A,参加者名簿!U$1)+SUMIFS(作業日報!$G:$G,作業日報!$F:$F,$A89,作業日報!$I:$I,"○",作業日報!$A:$A,参加者名簿!U$1)</f>
        <v>0</v>
      </c>
      <c r="V89" s="160">
        <f>SUMIFS(作業日報!$C:$C,作業日報!$B:$B,$A89,作業日報!$E:$E,"○",作業日報!$A:$A,参加者名簿!V$1)+SUMIFS(作業日報!$G:$G,作業日報!$F:$F,$A89,作業日報!$I:$I,"○",作業日報!$A:$A,参加者名簿!V$1)</f>
        <v>0</v>
      </c>
      <c r="W89" s="160">
        <f>SUMIFS(作業日報!$C:$C,作業日報!$B:$B,$A89,作業日報!$E:$E,"○",作業日報!$A:$A,参加者名簿!W$1)+SUMIFS(作業日報!$G:$G,作業日報!$F:$F,$A89,作業日報!$I:$I,"○",作業日報!$A:$A,参加者名簿!W$1)</f>
        <v>0</v>
      </c>
      <c r="X89" s="160">
        <f>SUMIFS(作業日報!$C:$C,作業日報!$B:$B,$A89,作業日報!$E:$E,"○",作業日報!$A:$A,参加者名簿!X$1)+SUMIFS(作業日報!$G:$G,作業日報!$F:$F,$A89,作業日報!$I:$I,"○",作業日報!$A:$A,参加者名簿!X$1)</f>
        <v>0</v>
      </c>
      <c r="Y89" s="160">
        <f>SUMIFS(作業日報!$C:$C,作業日報!$B:$B,$A89,作業日報!$E:$E,"○",作業日報!$A:$A,参加者名簿!Y$1)+SUMIFS(作業日報!$G:$G,作業日報!$F:$F,$A89,作業日報!$I:$I,"○",作業日報!$A:$A,参加者名簿!Y$1)</f>
        <v>0</v>
      </c>
      <c r="Z89" s="160">
        <f>SUMIFS(作業日報!$C:$C,作業日報!$B:$B,$A89,作業日報!$E:$E,"○",作業日報!$A:$A,参加者名簿!Z$1)+SUMIFS(作業日報!$G:$G,作業日報!$F:$F,$A89,作業日報!$I:$I,"○",作業日報!$A:$A,参加者名簿!Z$1)</f>
        <v>0</v>
      </c>
      <c r="AA89" s="160">
        <f>SUMIFS(作業日報!$C:$C,作業日報!$B:$B,$A89,作業日報!$E:$E,"○",作業日報!$A:$A,参加者名簿!AA$1)+SUMIFS(作業日報!$G:$G,作業日報!$F:$F,$A89,作業日報!$I:$I,"○",作業日報!$A:$A,参加者名簿!AA$1)</f>
        <v>0</v>
      </c>
      <c r="AB89" s="160">
        <f>SUMIFS(作業日報!$C:$C,作業日報!$B:$B,$A89,作業日報!$E:$E,"○",作業日報!$A:$A,参加者名簿!AB$1)+SUMIFS(作業日報!$G:$G,作業日報!$F:$F,$A89,作業日報!$I:$I,"○",作業日報!$A:$A,参加者名簿!AB$1)</f>
        <v>0</v>
      </c>
      <c r="AC89" s="160">
        <f>SUMIFS(作業日報!$C:$C,作業日報!$B:$B,$A89,作業日報!$E:$E,"○",作業日報!$A:$A,参加者名簿!AC$1)+SUMIFS(作業日報!$G:$G,作業日報!$F:$F,$A89,作業日報!$I:$I,"○",作業日報!$A:$A,参加者名簿!AC$1)</f>
        <v>0</v>
      </c>
      <c r="AD89" s="160">
        <f>SUMIFS(作業日報!$C:$C,作業日報!$B:$B,$A89,作業日報!$E:$E,"○",作業日報!$A:$A,参加者名簿!AD$1)+SUMIFS(作業日報!$G:$G,作業日報!$F:$F,$A89,作業日報!$I:$I,"○",作業日報!$A:$A,参加者名簿!AD$1)</f>
        <v>0</v>
      </c>
      <c r="AE89" s="160">
        <f>SUMIFS(作業日報!$C:$C,作業日報!$B:$B,$A89,作業日報!$E:$E,"○",作業日報!$A:$A,参加者名簿!AE$1)+SUMIFS(作業日報!$G:$G,作業日報!$F:$F,$A89,作業日報!$I:$I,"○",作業日報!$A:$A,参加者名簿!AE$1)</f>
        <v>0</v>
      </c>
      <c r="AF89" s="160">
        <f>SUMIFS(作業日報!$C:$C,作業日報!$B:$B,$A89,作業日報!$E:$E,"○",作業日報!$A:$A,参加者名簿!AF$1)+SUMIFS(作業日報!$G:$G,作業日報!$F:$F,$A89,作業日報!$I:$I,"○",作業日報!$A:$A,参加者名簿!AF$1)</f>
        <v>0</v>
      </c>
      <c r="AG89" s="160">
        <f>SUMIFS(作業日報!$C:$C,作業日報!$B:$B,$A89,作業日報!$E:$E,"○",作業日報!$A:$A,参加者名簿!AG$1)+SUMIFS(作業日報!$G:$G,作業日報!$F:$F,$A89,作業日報!$I:$I,"○",作業日報!$A:$A,参加者名簿!AG$1)</f>
        <v>0</v>
      </c>
      <c r="AH89" s="160">
        <f>SUMIFS(作業日報!$C:$C,作業日報!$B:$B,$A89,作業日報!$E:$E,"○",作業日報!$A:$A,参加者名簿!AH$1)+SUMIFS(作業日報!$G:$G,作業日報!$F:$F,$A89,作業日報!$I:$I,"○",作業日報!$A:$A,参加者名簿!AH$1)</f>
        <v>0</v>
      </c>
      <c r="AI89" s="160">
        <f>SUMIFS(作業日報!$C:$C,作業日報!$B:$B,$A89,作業日報!$E:$E,"○",作業日報!$A:$A,参加者名簿!AI$1)+SUMIFS(作業日報!$G:$G,作業日報!$F:$F,$A89,作業日報!$I:$I,"○",作業日報!$A:$A,参加者名簿!AI$1)</f>
        <v>0</v>
      </c>
      <c r="AJ89" s="160">
        <f>SUMIFS(作業日報!$C:$C,作業日報!$B:$B,$A89,作業日報!$E:$E,"○",作業日報!$A:$A,参加者名簿!AJ$1)+SUMIFS(作業日報!$G:$G,作業日報!$F:$F,$A89,作業日報!$I:$I,"○",作業日報!$A:$A,参加者名簿!AJ$1)</f>
        <v>0</v>
      </c>
      <c r="AK89" s="160">
        <f>SUMIFS(作業日報!$C:$C,作業日報!$B:$B,$A89,作業日報!$E:$E,"○",作業日報!$A:$A,参加者名簿!AK$1)+SUMIFS(作業日報!$G:$G,作業日報!$F:$F,$A89,作業日報!$I:$I,"○",作業日報!$A:$A,参加者名簿!AK$1)</f>
        <v>0</v>
      </c>
      <c r="AL89" s="160">
        <f>SUMIFS(作業日報!$C:$C,作業日報!$B:$B,$A89,作業日報!$E:$E,"○",作業日報!$A:$A,参加者名簿!AL$1)+SUMIFS(作業日報!$G:$G,作業日報!$F:$F,$A89,作業日報!$I:$I,"○",作業日報!$A:$A,参加者名簿!AL$1)</f>
        <v>0</v>
      </c>
      <c r="AM89" s="160">
        <f>SUMIFS(作業日報!$C:$C,作業日報!$B:$B,$A89,作業日報!$E:$E,"○",作業日報!$A:$A,参加者名簿!AM$1)+SUMIFS(作業日報!$G:$G,作業日報!$F:$F,$A89,作業日報!$I:$I,"○",作業日報!$A:$A,参加者名簿!AM$1)</f>
        <v>0</v>
      </c>
      <c r="AN89" s="160">
        <f>SUMIFS(作業日報!$C:$C,作業日報!$B:$B,$A89,作業日報!$E:$E,"○",作業日報!$A:$A,参加者名簿!AN$1)+SUMIFS(作業日報!$G:$G,作業日報!$F:$F,$A89,作業日報!$I:$I,"○",作業日報!$A:$A,参加者名簿!AN$1)</f>
        <v>0</v>
      </c>
      <c r="AO89" s="160">
        <f>SUMIFS(作業日報!$C:$C,作業日報!$B:$B,$A89,作業日報!$E:$E,"○",作業日報!$A:$A,参加者名簿!AO$1)+SUMIFS(作業日報!$G:$G,作業日報!$F:$F,$A89,作業日報!$I:$I,"○",作業日報!$A:$A,参加者名簿!AO$1)</f>
        <v>0</v>
      </c>
      <c r="AP89" s="160">
        <f>SUMIFS(作業日報!$C:$C,作業日報!$B:$B,$A89,作業日報!$E:$E,"○",作業日報!$A:$A,参加者名簿!AP$1)+SUMIFS(作業日報!$G:$G,作業日報!$F:$F,$A89,作業日報!$I:$I,"○",作業日報!$A:$A,参加者名簿!AP$1)</f>
        <v>0</v>
      </c>
      <c r="AQ89" s="160">
        <f>SUMIFS(作業日報!$C:$C,作業日報!$B:$B,$A89,作業日報!$E:$E,"○",作業日報!$A:$A,参加者名簿!AQ$1)+SUMIFS(作業日報!$G:$G,作業日報!$F:$F,$A89,作業日報!$I:$I,"○",作業日報!$A:$A,参加者名簿!AQ$1)</f>
        <v>0</v>
      </c>
      <c r="AR89" s="160">
        <f>SUMIFS(作業日報!$C:$C,作業日報!$B:$B,$A89,作業日報!$E:$E,"○",作業日報!$A:$A,参加者名簿!AR$1)+SUMIFS(作業日報!$G:$G,作業日報!$F:$F,$A89,作業日報!$I:$I,"○",作業日報!$A:$A,参加者名簿!AR$1)</f>
        <v>0</v>
      </c>
      <c r="AS89" s="160">
        <f>SUMIFS(作業日報!$C:$C,作業日報!$B:$B,$A89,作業日報!$E:$E,"○",作業日報!$A:$A,参加者名簿!AS$1)+SUMIFS(作業日報!$G:$G,作業日報!$F:$F,$A89,作業日報!$I:$I,"○",作業日報!$A:$A,参加者名簿!AS$1)</f>
        <v>0</v>
      </c>
      <c r="AT89" s="160">
        <f>SUMIFS(作業日報!$C:$C,作業日報!$B:$B,$A89,作業日報!$E:$E,"○",作業日報!$A:$A,参加者名簿!AT$1)+SUMIFS(作業日報!$G:$G,作業日報!$F:$F,$A89,作業日報!$I:$I,"○",作業日報!$A:$A,参加者名簿!AT$1)</f>
        <v>0</v>
      </c>
      <c r="AU89" s="160">
        <f>SUMIFS(作業日報!$C:$C,作業日報!$B:$B,$A89,作業日報!$E:$E,"○",作業日報!$A:$A,参加者名簿!AU$1)+SUMIFS(作業日報!$G:$G,作業日報!$F:$F,$A89,作業日報!$I:$I,"○",作業日報!$A:$A,参加者名簿!AU$1)</f>
        <v>0</v>
      </c>
      <c r="AV89" s="160">
        <f>SUMIFS(作業日報!$C:$C,作業日報!$B:$B,$A89,作業日報!$E:$E,"○",作業日報!$A:$A,参加者名簿!AV$1)+SUMIFS(作業日報!$G:$G,作業日報!$F:$F,$A89,作業日報!$I:$I,"○",作業日報!$A:$A,参加者名簿!AV$1)</f>
        <v>0</v>
      </c>
      <c r="AW89" s="160">
        <f>SUMIFS(作業日報!$C:$C,作業日報!$B:$B,$A89,作業日報!$E:$E,"○",作業日報!$A:$A,参加者名簿!AW$1)+SUMIFS(作業日報!$G:$G,作業日報!$F:$F,$A89,作業日報!$I:$I,"○",作業日報!$A:$A,参加者名簿!AW$1)</f>
        <v>0</v>
      </c>
      <c r="AX89" s="160">
        <f>SUMIFS(作業日報!$C:$C,作業日報!$B:$B,$A89,作業日報!$E:$E,"○",作業日報!$A:$A,参加者名簿!AX$1)+SUMIFS(作業日報!$G:$G,作業日報!$F:$F,$A89,作業日報!$I:$I,"○",作業日報!$A:$A,参加者名簿!AX$1)</f>
        <v>0</v>
      </c>
      <c r="AY89" s="160">
        <f>SUMIFS(作業日報!$C:$C,作業日報!$B:$B,$A89,作業日報!$E:$E,"○",作業日報!$A:$A,参加者名簿!AY$1)+SUMIFS(作業日報!$G:$G,作業日報!$F:$F,$A89,作業日報!$I:$I,"○",作業日報!$A:$A,参加者名簿!AY$1)</f>
        <v>0</v>
      </c>
      <c r="AZ89" s="160">
        <f>SUMIFS(作業日報!$C:$C,作業日報!$B:$B,$A89,作業日報!$E:$E,"○",作業日報!$A:$A,参加者名簿!AZ$1)+SUMIFS(作業日報!$G:$G,作業日報!$F:$F,$A89,作業日報!$I:$I,"○",作業日報!$A:$A,参加者名簿!AZ$1)</f>
        <v>0</v>
      </c>
      <c r="BA89" s="160">
        <f>SUMIFS(作業日報!$C:$C,作業日報!$B:$B,$A89,作業日報!$E:$E,"○",作業日報!$A:$A,参加者名簿!BA$1)+SUMIFS(作業日報!$G:$G,作業日報!$F:$F,$A89,作業日報!$I:$I,"○",作業日報!$A:$A,参加者名簿!BA$1)</f>
        <v>0</v>
      </c>
      <c r="BB89" s="160">
        <f>SUMIFS(作業日報!$C:$C,作業日報!$B:$B,$A89,作業日報!$E:$E,"○",作業日報!$A:$A,参加者名簿!BB$1)+SUMIFS(作業日報!$G:$G,作業日報!$F:$F,$A89,作業日報!$I:$I,"○",作業日報!$A:$A,参加者名簿!BB$1)</f>
        <v>0</v>
      </c>
      <c r="BC89" s="160">
        <f>SUMIFS(作業日報!$C:$C,作業日報!$B:$B,$A89,作業日報!$E:$E,"○",作業日報!$A:$A,参加者名簿!BC$1)+SUMIFS(作業日報!$G:$G,作業日報!$F:$F,$A89,作業日報!$I:$I,"○",作業日報!$A:$A,参加者名簿!BC$1)</f>
        <v>0</v>
      </c>
      <c r="BD89" s="160">
        <f>SUMIFS(作業日報!$C:$C,作業日報!$B:$B,$A89,作業日報!$E:$E,"○",作業日報!$A:$A,参加者名簿!BD$1)+SUMIFS(作業日報!$G:$G,作業日報!$F:$F,$A89,作業日報!$I:$I,"○",作業日報!$A:$A,参加者名簿!BD$1)</f>
        <v>0</v>
      </c>
      <c r="BE89" s="160">
        <f>SUMIFS(作業日報!$C:$C,作業日報!$B:$B,$A89,作業日報!$E:$E,"○",作業日報!$A:$A,参加者名簿!BE$1)+SUMIFS(作業日報!$G:$G,作業日報!$F:$F,$A89,作業日報!$I:$I,"○",作業日報!$A:$A,参加者名簿!BE$1)</f>
        <v>0</v>
      </c>
      <c r="BF89" s="160">
        <f>SUMIFS(作業日報!$C:$C,作業日報!$B:$B,$A89,作業日報!$E:$E,"○",作業日報!$A:$A,参加者名簿!BF$1)+SUMIFS(作業日報!$G:$G,作業日報!$F:$F,$A89,作業日報!$I:$I,"○",作業日報!$A:$A,参加者名簿!BF$1)</f>
        <v>0</v>
      </c>
      <c r="BG89" s="160">
        <f>SUMIFS(作業日報!$C:$C,作業日報!$B:$B,$A89,作業日報!$E:$E,"○",作業日報!$A:$A,参加者名簿!BG$1)+SUMIFS(作業日報!$G:$G,作業日報!$F:$F,$A89,作業日報!$I:$I,"○",作業日報!$A:$A,参加者名簿!BG$1)</f>
        <v>0</v>
      </c>
      <c r="BH89" s="160">
        <f>SUMIFS(作業日報!$C:$C,作業日報!$B:$B,$A89,作業日報!$E:$E,"○",作業日報!$A:$A,参加者名簿!BH$1)+SUMIFS(作業日報!$G:$G,作業日報!$F:$F,$A89,作業日報!$I:$I,"○",作業日報!$A:$A,参加者名簿!BH$1)</f>
        <v>0</v>
      </c>
      <c r="BI89" s="160">
        <f>SUMIFS(作業日報!$C:$C,作業日報!$B:$B,$A89,作業日報!$E:$E,"○",作業日報!$A:$A,参加者名簿!BI$1)+SUMIFS(作業日報!$G:$G,作業日報!$F:$F,$A89,作業日報!$I:$I,"○",作業日報!$A:$A,参加者名簿!BI$1)</f>
        <v>0</v>
      </c>
      <c r="BJ89" s="160">
        <f>SUMIFS(作業日報!$C:$C,作業日報!$B:$B,$A89,作業日報!$E:$E,"○",作業日報!$A:$A,参加者名簿!BJ$1)+SUMIFS(作業日報!$G:$G,作業日報!$F:$F,$A89,作業日報!$I:$I,"○",作業日報!$A:$A,参加者名簿!BJ$1)</f>
        <v>0</v>
      </c>
      <c r="BK89" s="160">
        <f>SUMIFS(作業日報!$C:$C,作業日報!$B:$B,$A89,作業日報!$E:$E,"○",作業日報!$A:$A,参加者名簿!BK$1)+SUMIFS(作業日報!$G:$G,作業日報!$F:$F,$A89,作業日報!$I:$I,"○",作業日報!$A:$A,参加者名簿!BK$1)</f>
        <v>0</v>
      </c>
      <c r="BL89" s="160">
        <f>SUMIFS(作業日報!$C:$C,作業日報!$B:$B,$A89,作業日報!$E:$E,"○",作業日報!$A:$A,参加者名簿!BL$1)+SUMIFS(作業日報!$G:$G,作業日報!$F:$F,$A89,作業日報!$I:$I,"○",作業日報!$A:$A,参加者名簿!BL$1)</f>
        <v>0</v>
      </c>
    </row>
    <row r="90" spans="1:64">
      <c r="A90" s="176"/>
      <c r="B90" s="177"/>
      <c r="C90" s="178"/>
      <c r="D90" s="120">
        <f t="shared" si="1"/>
        <v>0</v>
      </c>
      <c r="E90" s="159">
        <f>SUMIFS(作業日報!$C:$C,作業日報!$B:$B,$A90,作業日報!$E:$E,"○",作業日報!$A:$A,参加者名簿!E$1)+SUMIFS(作業日報!$G:$G,作業日報!$F:$F,$A90,作業日報!$I:$I,"○",作業日報!$A:$A,参加者名簿!E$1)</f>
        <v>0</v>
      </c>
      <c r="F90" s="160">
        <f>SUMIFS(作業日報!$C:$C,作業日報!$B:$B,$A90,作業日報!$E:$E,"○",作業日報!$A:$A,参加者名簿!F$1)+SUMIFS(作業日報!$G:$G,作業日報!$F:$F,$A90,作業日報!$I:$I,"○",作業日報!$A:$A,参加者名簿!F$1)</f>
        <v>0</v>
      </c>
      <c r="G90" s="160">
        <f>SUMIFS(作業日報!$C:$C,作業日報!$B:$B,$A90,作業日報!$E:$E,"○",作業日報!$A:$A,参加者名簿!G$1)+SUMIFS(作業日報!$G:$G,作業日報!$F:$F,$A90,作業日報!$I:$I,"○",作業日報!$A:$A,参加者名簿!G$1)</f>
        <v>0</v>
      </c>
      <c r="H90" s="160">
        <f>SUMIFS(作業日報!$C:$C,作業日報!$B:$B,$A90,作業日報!$E:$E,"○",作業日報!$A:$A,参加者名簿!H$1)+SUMIFS(作業日報!$G:$G,作業日報!$F:$F,$A90,作業日報!$I:$I,"○",作業日報!$A:$A,参加者名簿!H$1)</f>
        <v>0</v>
      </c>
      <c r="I90" s="160">
        <f>SUMIFS(作業日報!$C:$C,作業日報!$B:$B,$A90,作業日報!$E:$E,"○",作業日報!$A:$A,参加者名簿!I$1)+SUMIFS(作業日報!$G:$G,作業日報!$F:$F,$A90,作業日報!$I:$I,"○",作業日報!$A:$A,参加者名簿!I$1)</f>
        <v>0</v>
      </c>
      <c r="J90" s="160">
        <f>SUMIFS(作業日報!$C:$C,作業日報!$B:$B,$A90,作業日報!$E:$E,"○",作業日報!$A:$A,参加者名簿!J$1)+SUMIFS(作業日報!$G:$G,作業日報!$F:$F,$A90,作業日報!$I:$I,"○",作業日報!$A:$A,参加者名簿!J$1)</f>
        <v>0</v>
      </c>
      <c r="K90" s="160">
        <f>SUMIFS(作業日報!$C:$C,作業日報!$B:$B,$A90,作業日報!$E:$E,"○",作業日報!$A:$A,参加者名簿!K$1)+SUMIFS(作業日報!$G:$G,作業日報!$F:$F,$A90,作業日報!$I:$I,"○",作業日報!$A:$A,参加者名簿!K$1)</f>
        <v>0</v>
      </c>
      <c r="L90" s="160">
        <f>SUMIFS(作業日報!$C:$C,作業日報!$B:$B,$A90,作業日報!$E:$E,"○",作業日報!$A:$A,参加者名簿!L$1)+SUMIFS(作業日報!$G:$G,作業日報!$F:$F,$A90,作業日報!$I:$I,"○",作業日報!$A:$A,参加者名簿!L$1)</f>
        <v>0</v>
      </c>
      <c r="M90" s="160">
        <f>SUMIFS(作業日報!$C:$C,作業日報!$B:$B,$A90,作業日報!$E:$E,"○",作業日報!$A:$A,参加者名簿!M$1)+SUMIFS(作業日報!$G:$G,作業日報!$F:$F,$A90,作業日報!$I:$I,"○",作業日報!$A:$A,参加者名簿!M$1)</f>
        <v>0</v>
      </c>
      <c r="N90" s="160">
        <f>SUMIFS(作業日報!$C:$C,作業日報!$B:$B,$A90,作業日報!$E:$E,"○",作業日報!$A:$A,参加者名簿!N$1)+SUMIFS(作業日報!$G:$G,作業日報!$F:$F,$A90,作業日報!$I:$I,"○",作業日報!$A:$A,参加者名簿!N$1)</f>
        <v>0</v>
      </c>
      <c r="O90" s="160">
        <f>SUMIFS(作業日報!$C:$C,作業日報!$B:$B,$A90,作業日報!$E:$E,"○",作業日報!$A:$A,参加者名簿!O$1)+SUMIFS(作業日報!$G:$G,作業日報!$F:$F,$A90,作業日報!$I:$I,"○",作業日報!$A:$A,参加者名簿!O$1)</f>
        <v>0</v>
      </c>
      <c r="P90" s="160">
        <f>SUMIFS(作業日報!$C:$C,作業日報!$B:$B,$A90,作業日報!$E:$E,"○",作業日報!$A:$A,参加者名簿!P$1)+SUMIFS(作業日報!$G:$G,作業日報!$F:$F,$A90,作業日報!$I:$I,"○",作業日報!$A:$A,参加者名簿!P$1)</f>
        <v>0</v>
      </c>
      <c r="Q90" s="160">
        <f>SUMIFS(作業日報!$C:$C,作業日報!$B:$B,$A90,作業日報!$E:$E,"○",作業日報!$A:$A,参加者名簿!Q$1)+SUMIFS(作業日報!$G:$G,作業日報!$F:$F,$A90,作業日報!$I:$I,"○",作業日報!$A:$A,参加者名簿!Q$1)</f>
        <v>0</v>
      </c>
      <c r="R90" s="160">
        <f>SUMIFS(作業日報!$C:$C,作業日報!$B:$B,$A90,作業日報!$E:$E,"○",作業日報!$A:$A,参加者名簿!R$1)+SUMIFS(作業日報!$G:$G,作業日報!$F:$F,$A90,作業日報!$I:$I,"○",作業日報!$A:$A,参加者名簿!R$1)</f>
        <v>0</v>
      </c>
      <c r="S90" s="160">
        <f>SUMIFS(作業日報!$C:$C,作業日報!$B:$B,$A90,作業日報!$E:$E,"○",作業日報!$A:$A,参加者名簿!S$1)+SUMIFS(作業日報!$G:$G,作業日報!$F:$F,$A90,作業日報!$I:$I,"○",作業日報!$A:$A,参加者名簿!S$1)</f>
        <v>0</v>
      </c>
      <c r="T90" s="160">
        <f>SUMIFS(作業日報!$C:$C,作業日報!$B:$B,$A90,作業日報!$E:$E,"○",作業日報!$A:$A,参加者名簿!T$1)+SUMIFS(作業日報!$G:$G,作業日報!$F:$F,$A90,作業日報!$I:$I,"○",作業日報!$A:$A,参加者名簿!T$1)</f>
        <v>0</v>
      </c>
      <c r="U90" s="160">
        <f>SUMIFS(作業日報!$C:$C,作業日報!$B:$B,$A90,作業日報!$E:$E,"○",作業日報!$A:$A,参加者名簿!U$1)+SUMIFS(作業日報!$G:$G,作業日報!$F:$F,$A90,作業日報!$I:$I,"○",作業日報!$A:$A,参加者名簿!U$1)</f>
        <v>0</v>
      </c>
      <c r="V90" s="160">
        <f>SUMIFS(作業日報!$C:$C,作業日報!$B:$B,$A90,作業日報!$E:$E,"○",作業日報!$A:$A,参加者名簿!V$1)+SUMIFS(作業日報!$G:$G,作業日報!$F:$F,$A90,作業日報!$I:$I,"○",作業日報!$A:$A,参加者名簿!V$1)</f>
        <v>0</v>
      </c>
      <c r="W90" s="160">
        <f>SUMIFS(作業日報!$C:$C,作業日報!$B:$B,$A90,作業日報!$E:$E,"○",作業日報!$A:$A,参加者名簿!W$1)+SUMIFS(作業日報!$G:$G,作業日報!$F:$F,$A90,作業日報!$I:$I,"○",作業日報!$A:$A,参加者名簿!W$1)</f>
        <v>0</v>
      </c>
      <c r="X90" s="160">
        <f>SUMIFS(作業日報!$C:$C,作業日報!$B:$B,$A90,作業日報!$E:$E,"○",作業日報!$A:$A,参加者名簿!X$1)+SUMIFS(作業日報!$G:$G,作業日報!$F:$F,$A90,作業日報!$I:$I,"○",作業日報!$A:$A,参加者名簿!X$1)</f>
        <v>0</v>
      </c>
      <c r="Y90" s="160">
        <f>SUMIFS(作業日報!$C:$C,作業日報!$B:$B,$A90,作業日報!$E:$E,"○",作業日報!$A:$A,参加者名簿!Y$1)+SUMIFS(作業日報!$G:$G,作業日報!$F:$F,$A90,作業日報!$I:$I,"○",作業日報!$A:$A,参加者名簿!Y$1)</f>
        <v>0</v>
      </c>
      <c r="Z90" s="160">
        <f>SUMIFS(作業日報!$C:$C,作業日報!$B:$B,$A90,作業日報!$E:$E,"○",作業日報!$A:$A,参加者名簿!Z$1)+SUMIFS(作業日報!$G:$G,作業日報!$F:$F,$A90,作業日報!$I:$I,"○",作業日報!$A:$A,参加者名簿!Z$1)</f>
        <v>0</v>
      </c>
      <c r="AA90" s="160">
        <f>SUMIFS(作業日報!$C:$C,作業日報!$B:$B,$A90,作業日報!$E:$E,"○",作業日報!$A:$A,参加者名簿!AA$1)+SUMIFS(作業日報!$G:$G,作業日報!$F:$F,$A90,作業日報!$I:$I,"○",作業日報!$A:$A,参加者名簿!AA$1)</f>
        <v>0</v>
      </c>
      <c r="AB90" s="160">
        <f>SUMIFS(作業日報!$C:$C,作業日報!$B:$B,$A90,作業日報!$E:$E,"○",作業日報!$A:$A,参加者名簿!AB$1)+SUMIFS(作業日報!$G:$G,作業日報!$F:$F,$A90,作業日報!$I:$I,"○",作業日報!$A:$A,参加者名簿!AB$1)</f>
        <v>0</v>
      </c>
      <c r="AC90" s="160">
        <f>SUMIFS(作業日報!$C:$C,作業日報!$B:$B,$A90,作業日報!$E:$E,"○",作業日報!$A:$A,参加者名簿!AC$1)+SUMIFS(作業日報!$G:$G,作業日報!$F:$F,$A90,作業日報!$I:$I,"○",作業日報!$A:$A,参加者名簿!AC$1)</f>
        <v>0</v>
      </c>
      <c r="AD90" s="160">
        <f>SUMIFS(作業日報!$C:$C,作業日報!$B:$B,$A90,作業日報!$E:$E,"○",作業日報!$A:$A,参加者名簿!AD$1)+SUMIFS(作業日報!$G:$G,作業日報!$F:$F,$A90,作業日報!$I:$I,"○",作業日報!$A:$A,参加者名簿!AD$1)</f>
        <v>0</v>
      </c>
      <c r="AE90" s="160">
        <f>SUMIFS(作業日報!$C:$C,作業日報!$B:$B,$A90,作業日報!$E:$E,"○",作業日報!$A:$A,参加者名簿!AE$1)+SUMIFS(作業日報!$G:$G,作業日報!$F:$F,$A90,作業日報!$I:$I,"○",作業日報!$A:$A,参加者名簿!AE$1)</f>
        <v>0</v>
      </c>
      <c r="AF90" s="160">
        <f>SUMIFS(作業日報!$C:$C,作業日報!$B:$B,$A90,作業日報!$E:$E,"○",作業日報!$A:$A,参加者名簿!AF$1)+SUMIFS(作業日報!$G:$G,作業日報!$F:$F,$A90,作業日報!$I:$I,"○",作業日報!$A:$A,参加者名簿!AF$1)</f>
        <v>0</v>
      </c>
      <c r="AG90" s="160">
        <f>SUMIFS(作業日報!$C:$C,作業日報!$B:$B,$A90,作業日報!$E:$E,"○",作業日報!$A:$A,参加者名簿!AG$1)+SUMIFS(作業日報!$G:$G,作業日報!$F:$F,$A90,作業日報!$I:$I,"○",作業日報!$A:$A,参加者名簿!AG$1)</f>
        <v>0</v>
      </c>
      <c r="AH90" s="160">
        <f>SUMIFS(作業日報!$C:$C,作業日報!$B:$B,$A90,作業日報!$E:$E,"○",作業日報!$A:$A,参加者名簿!AH$1)+SUMIFS(作業日報!$G:$G,作業日報!$F:$F,$A90,作業日報!$I:$I,"○",作業日報!$A:$A,参加者名簿!AH$1)</f>
        <v>0</v>
      </c>
      <c r="AI90" s="160">
        <f>SUMIFS(作業日報!$C:$C,作業日報!$B:$B,$A90,作業日報!$E:$E,"○",作業日報!$A:$A,参加者名簿!AI$1)+SUMIFS(作業日報!$G:$G,作業日報!$F:$F,$A90,作業日報!$I:$I,"○",作業日報!$A:$A,参加者名簿!AI$1)</f>
        <v>0</v>
      </c>
      <c r="AJ90" s="160">
        <f>SUMIFS(作業日報!$C:$C,作業日報!$B:$B,$A90,作業日報!$E:$E,"○",作業日報!$A:$A,参加者名簿!AJ$1)+SUMIFS(作業日報!$G:$G,作業日報!$F:$F,$A90,作業日報!$I:$I,"○",作業日報!$A:$A,参加者名簿!AJ$1)</f>
        <v>0</v>
      </c>
      <c r="AK90" s="160">
        <f>SUMIFS(作業日報!$C:$C,作業日報!$B:$B,$A90,作業日報!$E:$E,"○",作業日報!$A:$A,参加者名簿!AK$1)+SUMIFS(作業日報!$G:$G,作業日報!$F:$F,$A90,作業日報!$I:$I,"○",作業日報!$A:$A,参加者名簿!AK$1)</f>
        <v>0</v>
      </c>
      <c r="AL90" s="160">
        <f>SUMIFS(作業日報!$C:$C,作業日報!$B:$B,$A90,作業日報!$E:$E,"○",作業日報!$A:$A,参加者名簿!AL$1)+SUMIFS(作業日報!$G:$G,作業日報!$F:$F,$A90,作業日報!$I:$I,"○",作業日報!$A:$A,参加者名簿!AL$1)</f>
        <v>0</v>
      </c>
      <c r="AM90" s="160">
        <f>SUMIFS(作業日報!$C:$C,作業日報!$B:$B,$A90,作業日報!$E:$E,"○",作業日報!$A:$A,参加者名簿!AM$1)+SUMIFS(作業日報!$G:$G,作業日報!$F:$F,$A90,作業日報!$I:$I,"○",作業日報!$A:$A,参加者名簿!AM$1)</f>
        <v>0</v>
      </c>
      <c r="AN90" s="160">
        <f>SUMIFS(作業日報!$C:$C,作業日報!$B:$B,$A90,作業日報!$E:$E,"○",作業日報!$A:$A,参加者名簿!AN$1)+SUMIFS(作業日報!$G:$G,作業日報!$F:$F,$A90,作業日報!$I:$I,"○",作業日報!$A:$A,参加者名簿!AN$1)</f>
        <v>0</v>
      </c>
      <c r="AO90" s="160">
        <f>SUMIFS(作業日報!$C:$C,作業日報!$B:$B,$A90,作業日報!$E:$E,"○",作業日報!$A:$A,参加者名簿!AO$1)+SUMIFS(作業日報!$G:$G,作業日報!$F:$F,$A90,作業日報!$I:$I,"○",作業日報!$A:$A,参加者名簿!AO$1)</f>
        <v>0</v>
      </c>
      <c r="AP90" s="160">
        <f>SUMIFS(作業日報!$C:$C,作業日報!$B:$B,$A90,作業日報!$E:$E,"○",作業日報!$A:$A,参加者名簿!AP$1)+SUMIFS(作業日報!$G:$G,作業日報!$F:$F,$A90,作業日報!$I:$I,"○",作業日報!$A:$A,参加者名簿!AP$1)</f>
        <v>0</v>
      </c>
      <c r="AQ90" s="160">
        <f>SUMIFS(作業日報!$C:$C,作業日報!$B:$B,$A90,作業日報!$E:$E,"○",作業日報!$A:$A,参加者名簿!AQ$1)+SUMIFS(作業日報!$G:$G,作業日報!$F:$F,$A90,作業日報!$I:$I,"○",作業日報!$A:$A,参加者名簿!AQ$1)</f>
        <v>0</v>
      </c>
      <c r="AR90" s="160">
        <f>SUMIFS(作業日報!$C:$C,作業日報!$B:$B,$A90,作業日報!$E:$E,"○",作業日報!$A:$A,参加者名簿!AR$1)+SUMIFS(作業日報!$G:$G,作業日報!$F:$F,$A90,作業日報!$I:$I,"○",作業日報!$A:$A,参加者名簿!AR$1)</f>
        <v>0</v>
      </c>
      <c r="AS90" s="160">
        <f>SUMIFS(作業日報!$C:$C,作業日報!$B:$B,$A90,作業日報!$E:$E,"○",作業日報!$A:$A,参加者名簿!AS$1)+SUMIFS(作業日報!$G:$G,作業日報!$F:$F,$A90,作業日報!$I:$I,"○",作業日報!$A:$A,参加者名簿!AS$1)</f>
        <v>0</v>
      </c>
      <c r="AT90" s="160">
        <f>SUMIFS(作業日報!$C:$C,作業日報!$B:$B,$A90,作業日報!$E:$E,"○",作業日報!$A:$A,参加者名簿!AT$1)+SUMIFS(作業日報!$G:$G,作業日報!$F:$F,$A90,作業日報!$I:$I,"○",作業日報!$A:$A,参加者名簿!AT$1)</f>
        <v>0</v>
      </c>
      <c r="AU90" s="160">
        <f>SUMIFS(作業日報!$C:$C,作業日報!$B:$B,$A90,作業日報!$E:$E,"○",作業日報!$A:$A,参加者名簿!AU$1)+SUMIFS(作業日報!$G:$G,作業日報!$F:$F,$A90,作業日報!$I:$I,"○",作業日報!$A:$A,参加者名簿!AU$1)</f>
        <v>0</v>
      </c>
      <c r="AV90" s="160">
        <f>SUMIFS(作業日報!$C:$C,作業日報!$B:$B,$A90,作業日報!$E:$E,"○",作業日報!$A:$A,参加者名簿!AV$1)+SUMIFS(作業日報!$G:$G,作業日報!$F:$F,$A90,作業日報!$I:$I,"○",作業日報!$A:$A,参加者名簿!AV$1)</f>
        <v>0</v>
      </c>
      <c r="AW90" s="160">
        <f>SUMIFS(作業日報!$C:$C,作業日報!$B:$B,$A90,作業日報!$E:$E,"○",作業日報!$A:$A,参加者名簿!AW$1)+SUMIFS(作業日報!$G:$G,作業日報!$F:$F,$A90,作業日報!$I:$I,"○",作業日報!$A:$A,参加者名簿!AW$1)</f>
        <v>0</v>
      </c>
      <c r="AX90" s="160">
        <f>SUMIFS(作業日報!$C:$C,作業日報!$B:$B,$A90,作業日報!$E:$E,"○",作業日報!$A:$A,参加者名簿!AX$1)+SUMIFS(作業日報!$G:$G,作業日報!$F:$F,$A90,作業日報!$I:$I,"○",作業日報!$A:$A,参加者名簿!AX$1)</f>
        <v>0</v>
      </c>
      <c r="AY90" s="160">
        <f>SUMIFS(作業日報!$C:$C,作業日報!$B:$B,$A90,作業日報!$E:$E,"○",作業日報!$A:$A,参加者名簿!AY$1)+SUMIFS(作業日報!$G:$G,作業日報!$F:$F,$A90,作業日報!$I:$I,"○",作業日報!$A:$A,参加者名簿!AY$1)</f>
        <v>0</v>
      </c>
      <c r="AZ90" s="160">
        <f>SUMIFS(作業日報!$C:$C,作業日報!$B:$B,$A90,作業日報!$E:$E,"○",作業日報!$A:$A,参加者名簿!AZ$1)+SUMIFS(作業日報!$G:$G,作業日報!$F:$F,$A90,作業日報!$I:$I,"○",作業日報!$A:$A,参加者名簿!AZ$1)</f>
        <v>0</v>
      </c>
      <c r="BA90" s="160">
        <f>SUMIFS(作業日報!$C:$C,作業日報!$B:$B,$A90,作業日報!$E:$E,"○",作業日報!$A:$A,参加者名簿!BA$1)+SUMIFS(作業日報!$G:$G,作業日報!$F:$F,$A90,作業日報!$I:$I,"○",作業日報!$A:$A,参加者名簿!BA$1)</f>
        <v>0</v>
      </c>
      <c r="BB90" s="160">
        <f>SUMIFS(作業日報!$C:$C,作業日報!$B:$B,$A90,作業日報!$E:$E,"○",作業日報!$A:$A,参加者名簿!BB$1)+SUMIFS(作業日報!$G:$G,作業日報!$F:$F,$A90,作業日報!$I:$I,"○",作業日報!$A:$A,参加者名簿!BB$1)</f>
        <v>0</v>
      </c>
      <c r="BC90" s="160">
        <f>SUMIFS(作業日報!$C:$C,作業日報!$B:$B,$A90,作業日報!$E:$E,"○",作業日報!$A:$A,参加者名簿!BC$1)+SUMIFS(作業日報!$G:$G,作業日報!$F:$F,$A90,作業日報!$I:$I,"○",作業日報!$A:$A,参加者名簿!BC$1)</f>
        <v>0</v>
      </c>
      <c r="BD90" s="160">
        <f>SUMIFS(作業日報!$C:$C,作業日報!$B:$B,$A90,作業日報!$E:$E,"○",作業日報!$A:$A,参加者名簿!BD$1)+SUMIFS(作業日報!$G:$G,作業日報!$F:$F,$A90,作業日報!$I:$I,"○",作業日報!$A:$A,参加者名簿!BD$1)</f>
        <v>0</v>
      </c>
      <c r="BE90" s="160">
        <f>SUMIFS(作業日報!$C:$C,作業日報!$B:$B,$A90,作業日報!$E:$E,"○",作業日報!$A:$A,参加者名簿!BE$1)+SUMIFS(作業日報!$G:$G,作業日報!$F:$F,$A90,作業日報!$I:$I,"○",作業日報!$A:$A,参加者名簿!BE$1)</f>
        <v>0</v>
      </c>
      <c r="BF90" s="160">
        <f>SUMIFS(作業日報!$C:$C,作業日報!$B:$B,$A90,作業日報!$E:$E,"○",作業日報!$A:$A,参加者名簿!BF$1)+SUMIFS(作業日報!$G:$G,作業日報!$F:$F,$A90,作業日報!$I:$I,"○",作業日報!$A:$A,参加者名簿!BF$1)</f>
        <v>0</v>
      </c>
      <c r="BG90" s="160">
        <f>SUMIFS(作業日報!$C:$C,作業日報!$B:$B,$A90,作業日報!$E:$E,"○",作業日報!$A:$A,参加者名簿!BG$1)+SUMIFS(作業日報!$G:$G,作業日報!$F:$F,$A90,作業日報!$I:$I,"○",作業日報!$A:$A,参加者名簿!BG$1)</f>
        <v>0</v>
      </c>
      <c r="BH90" s="160">
        <f>SUMIFS(作業日報!$C:$C,作業日報!$B:$B,$A90,作業日報!$E:$E,"○",作業日報!$A:$A,参加者名簿!BH$1)+SUMIFS(作業日報!$G:$G,作業日報!$F:$F,$A90,作業日報!$I:$I,"○",作業日報!$A:$A,参加者名簿!BH$1)</f>
        <v>0</v>
      </c>
      <c r="BI90" s="160">
        <f>SUMIFS(作業日報!$C:$C,作業日報!$B:$B,$A90,作業日報!$E:$E,"○",作業日報!$A:$A,参加者名簿!BI$1)+SUMIFS(作業日報!$G:$G,作業日報!$F:$F,$A90,作業日報!$I:$I,"○",作業日報!$A:$A,参加者名簿!BI$1)</f>
        <v>0</v>
      </c>
      <c r="BJ90" s="160">
        <f>SUMIFS(作業日報!$C:$C,作業日報!$B:$B,$A90,作業日報!$E:$E,"○",作業日報!$A:$A,参加者名簿!BJ$1)+SUMIFS(作業日報!$G:$G,作業日報!$F:$F,$A90,作業日報!$I:$I,"○",作業日報!$A:$A,参加者名簿!BJ$1)</f>
        <v>0</v>
      </c>
      <c r="BK90" s="160">
        <f>SUMIFS(作業日報!$C:$C,作業日報!$B:$B,$A90,作業日報!$E:$E,"○",作業日報!$A:$A,参加者名簿!BK$1)+SUMIFS(作業日報!$G:$G,作業日報!$F:$F,$A90,作業日報!$I:$I,"○",作業日報!$A:$A,参加者名簿!BK$1)</f>
        <v>0</v>
      </c>
      <c r="BL90" s="160">
        <f>SUMIFS(作業日報!$C:$C,作業日報!$B:$B,$A90,作業日報!$E:$E,"○",作業日報!$A:$A,参加者名簿!BL$1)+SUMIFS(作業日報!$G:$G,作業日報!$F:$F,$A90,作業日報!$I:$I,"○",作業日報!$A:$A,参加者名簿!BL$1)</f>
        <v>0</v>
      </c>
    </row>
    <row r="91" spans="1:64">
      <c r="A91" s="176"/>
      <c r="B91" s="177"/>
      <c r="C91" s="178"/>
      <c r="D91" s="120">
        <f t="shared" si="1"/>
        <v>0</v>
      </c>
      <c r="E91" s="159">
        <f>SUMIFS(作業日報!$C:$C,作業日報!$B:$B,$A91,作業日報!$E:$E,"○",作業日報!$A:$A,参加者名簿!E$1)+SUMIFS(作業日報!$G:$G,作業日報!$F:$F,$A91,作業日報!$I:$I,"○",作業日報!$A:$A,参加者名簿!E$1)</f>
        <v>0</v>
      </c>
      <c r="F91" s="160">
        <f>SUMIFS(作業日報!$C:$C,作業日報!$B:$B,$A91,作業日報!$E:$E,"○",作業日報!$A:$A,参加者名簿!F$1)+SUMIFS(作業日報!$G:$G,作業日報!$F:$F,$A91,作業日報!$I:$I,"○",作業日報!$A:$A,参加者名簿!F$1)</f>
        <v>0</v>
      </c>
      <c r="G91" s="160">
        <f>SUMIFS(作業日報!$C:$C,作業日報!$B:$B,$A91,作業日報!$E:$E,"○",作業日報!$A:$A,参加者名簿!G$1)+SUMIFS(作業日報!$G:$G,作業日報!$F:$F,$A91,作業日報!$I:$I,"○",作業日報!$A:$A,参加者名簿!G$1)</f>
        <v>0</v>
      </c>
      <c r="H91" s="160">
        <f>SUMIFS(作業日報!$C:$C,作業日報!$B:$B,$A91,作業日報!$E:$E,"○",作業日報!$A:$A,参加者名簿!H$1)+SUMIFS(作業日報!$G:$G,作業日報!$F:$F,$A91,作業日報!$I:$I,"○",作業日報!$A:$A,参加者名簿!H$1)</f>
        <v>0</v>
      </c>
      <c r="I91" s="160">
        <f>SUMIFS(作業日報!$C:$C,作業日報!$B:$B,$A91,作業日報!$E:$E,"○",作業日報!$A:$A,参加者名簿!I$1)+SUMIFS(作業日報!$G:$G,作業日報!$F:$F,$A91,作業日報!$I:$I,"○",作業日報!$A:$A,参加者名簿!I$1)</f>
        <v>0</v>
      </c>
      <c r="J91" s="160">
        <f>SUMIFS(作業日報!$C:$C,作業日報!$B:$B,$A91,作業日報!$E:$E,"○",作業日報!$A:$A,参加者名簿!J$1)+SUMIFS(作業日報!$G:$G,作業日報!$F:$F,$A91,作業日報!$I:$I,"○",作業日報!$A:$A,参加者名簿!J$1)</f>
        <v>0</v>
      </c>
      <c r="K91" s="160">
        <f>SUMIFS(作業日報!$C:$C,作業日報!$B:$B,$A91,作業日報!$E:$E,"○",作業日報!$A:$A,参加者名簿!K$1)+SUMIFS(作業日報!$G:$G,作業日報!$F:$F,$A91,作業日報!$I:$I,"○",作業日報!$A:$A,参加者名簿!K$1)</f>
        <v>0</v>
      </c>
      <c r="L91" s="160">
        <f>SUMIFS(作業日報!$C:$C,作業日報!$B:$B,$A91,作業日報!$E:$E,"○",作業日報!$A:$A,参加者名簿!L$1)+SUMIFS(作業日報!$G:$G,作業日報!$F:$F,$A91,作業日報!$I:$I,"○",作業日報!$A:$A,参加者名簿!L$1)</f>
        <v>0</v>
      </c>
      <c r="M91" s="160">
        <f>SUMIFS(作業日報!$C:$C,作業日報!$B:$B,$A91,作業日報!$E:$E,"○",作業日報!$A:$A,参加者名簿!M$1)+SUMIFS(作業日報!$G:$G,作業日報!$F:$F,$A91,作業日報!$I:$I,"○",作業日報!$A:$A,参加者名簿!M$1)</f>
        <v>0</v>
      </c>
      <c r="N91" s="160">
        <f>SUMIFS(作業日報!$C:$C,作業日報!$B:$B,$A91,作業日報!$E:$E,"○",作業日報!$A:$A,参加者名簿!N$1)+SUMIFS(作業日報!$G:$G,作業日報!$F:$F,$A91,作業日報!$I:$I,"○",作業日報!$A:$A,参加者名簿!N$1)</f>
        <v>0</v>
      </c>
      <c r="O91" s="160">
        <f>SUMIFS(作業日報!$C:$C,作業日報!$B:$B,$A91,作業日報!$E:$E,"○",作業日報!$A:$A,参加者名簿!O$1)+SUMIFS(作業日報!$G:$G,作業日報!$F:$F,$A91,作業日報!$I:$I,"○",作業日報!$A:$A,参加者名簿!O$1)</f>
        <v>0</v>
      </c>
      <c r="P91" s="160">
        <f>SUMIFS(作業日報!$C:$C,作業日報!$B:$B,$A91,作業日報!$E:$E,"○",作業日報!$A:$A,参加者名簿!P$1)+SUMIFS(作業日報!$G:$G,作業日報!$F:$F,$A91,作業日報!$I:$I,"○",作業日報!$A:$A,参加者名簿!P$1)</f>
        <v>0</v>
      </c>
      <c r="Q91" s="160">
        <f>SUMIFS(作業日報!$C:$C,作業日報!$B:$B,$A91,作業日報!$E:$E,"○",作業日報!$A:$A,参加者名簿!Q$1)+SUMIFS(作業日報!$G:$G,作業日報!$F:$F,$A91,作業日報!$I:$I,"○",作業日報!$A:$A,参加者名簿!Q$1)</f>
        <v>0</v>
      </c>
      <c r="R91" s="160">
        <f>SUMIFS(作業日報!$C:$C,作業日報!$B:$B,$A91,作業日報!$E:$E,"○",作業日報!$A:$A,参加者名簿!R$1)+SUMIFS(作業日報!$G:$G,作業日報!$F:$F,$A91,作業日報!$I:$I,"○",作業日報!$A:$A,参加者名簿!R$1)</f>
        <v>0</v>
      </c>
      <c r="S91" s="160">
        <f>SUMIFS(作業日報!$C:$C,作業日報!$B:$B,$A91,作業日報!$E:$E,"○",作業日報!$A:$A,参加者名簿!S$1)+SUMIFS(作業日報!$G:$G,作業日報!$F:$F,$A91,作業日報!$I:$I,"○",作業日報!$A:$A,参加者名簿!S$1)</f>
        <v>0</v>
      </c>
      <c r="T91" s="160">
        <f>SUMIFS(作業日報!$C:$C,作業日報!$B:$B,$A91,作業日報!$E:$E,"○",作業日報!$A:$A,参加者名簿!T$1)+SUMIFS(作業日報!$G:$G,作業日報!$F:$F,$A91,作業日報!$I:$I,"○",作業日報!$A:$A,参加者名簿!T$1)</f>
        <v>0</v>
      </c>
      <c r="U91" s="160">
        <f>SUMIFS(作業日報!$C:$C,作業日報!$B:$B,$A91,作業日報!$E:$E,"○",作業日報!$A:$A,参加者名簿!U$1)+SUMIFS(作業日報!$G:$G,作業日報!$F:$F,$A91,作業日報!$I:$I,"○",作業日報!$A:$A,参加者名簿!U$1)</f>
        <v>0</v>
      </c>
      <c r="V91" s="160">
        <f>SUMIFS(作業日報!$C:$C,作業日報!$B:$B,$A91,作業日報!$E:$E,"○",作業日報!$A:$A,参加者名簿!V$1)+SUMIFS(作業日報!$G:$G,作業日報!$F:$F,$A91,作業日報!$I:$I,"○",作業日報!$A:$A,参加者名簿!V$1)</f>
        <v>0</v>
      </c>
      <c r="W91" s="160">
        <f>SUMIFS(作業日報!$C:$C,作業日報!$B:$B,$A91,作業日報!$E:$E,"○",作業日報!$A:$A,参加者名簿!W$1)+SUMIFS(作業日報!$G:$G,作業日報!$F:$F,$A91,作業日報!$I:$I,"○",作業日報!$A:$A,参加者名簿!W$1)</f>
        <v>0</v>
      </c>
      <c r="X91" s="160">
        <f>SUMIFS(作業日報!$C:$C,作業日報!$B:$B,$A91,作業日報!$E:$E,"○",作業日報!$A:$A,参加者名簿!X$1)+SUMIFS(作業日報!$G:$G,作業日報!$F:$F,$A91,作業日報!$I:$I,"○",作業日報!$A:$A,参加者名簿!X$1)</f>
        <v>0</v>
      </c>
      <c r="Y91" s="160">
        <f>SUMIFS(作業日報!$C:$C,作業日報!$B:$B,$A91,作業日報!$E:$E,"○",作業日報!$A:$A,参加者名簿!Y$1)+SUMIFS(作業日報!$G:$G,作業日報!$F:$F,$A91,作業日報!$I:$I,"○",作業日報!$A:$A,参加者名簿!Y$1)</f>
        <v>0</v>
      </c>
      <c r="Z91" s="160">
        <f>SUMIFS(作業日報!$C:$C,作業日報!$B:$B,$A91,作業日報!$E:$E,"○",作業日報!$A:$A,参加者名簿!Z$1)+SUMIFS(作業日報!$G:$G,作業日報!$F:$F,$A91,作業日報!$I:$I,"○",作業日報!$A:$A,参加者名簿!Z$1)</f>
        <v>0</v>
      </c>
      <c r="AA91" s="160">
        <f>SUMIFS(作業日報!$C:$C,作業日報!$B:$B,$A91,作業日報!$E:$E,"○",作業日報!$A:$A,参加者名簿!AA$1)+SUMIFS(作業日報!$G:$G,作業日報!$F:$F,$A91,作業日報!$I:$I,"○",作業日報!$A:$A,参加者名簿!AA$1)</f>
        <v>0</v>
      </c>
      <c r="AB91" s="160">
        <f>SUMIFS(作業日報!$C:$C,作業日報!$B:$B,$A91,作業日報!$E:$E,"○",作業日報!$A:$A,参加者名簿!AB$1)+SUMIFS(作業日報!$G:$G,作業日報!$F:$F,$A91,作業日報!$I:$I,"○",作業日報!$A:$A,参加者名簿!AB$1)</f>
        <v>0</v>
      </c>
      <c r="AC91" s="160">
        <f>SUMIFS(作業日報!$C:$C,作業日報!$B:$B,$A91,作業日報!$E:$E,"○",作業日報!$A:$A,参加者名簿!AC$1)+SUMIFS(作業日報!$G:$G,作業日報!$F:$F,$A91,作業日報!$I:$I,"○",作業日報!$A:$A,参加者名簿!AC$1)</f>
        <v>0</v>
      </c>
      <c r="AD91" s="160">
        <f>SUMIFS(作業日報!$C:$C,作業日報!$B:$B,$A91,作業日報!$E:$E,"○",作業日報!$A:$A,参加者名簿!AD$1)+SUMIFS(作業日報!$G:$G,作業日報!$F:$F,$A91,作業日報!$I:$I,"○",作業日報!$A:$A,参加者名簿!AD$1)</f>
        <v>0</v>
      </c>
      <c r="AE91" s="160">
        <f>SUMIFS(作業日報!$C:$C,作業日報!$B:$B,$A91,作業日報!$E:$E,"○",作業日報!$A:$A,参加者名簿!AE$1)+SUMIFS(作業日報!$G:$G,作業日報!$F:$F,$A91,作業日報!$I:$I,"○",作業日報!$A:$A,参加者名簿!AE$1)</f>
        <v>0</v>
      </c>
      <c r="AF91" s="160">
        <f>SUMIFS(作業日報!$C:$C,作業日報!$B:$B,$A91,作業日報!$E:$E,"○",作業日報!$A:$A,参加者名簿!AF$1)+SUMIFS(作業日報!$G:$G,作業日報!$F:$F,$A91,作業日報!$I:$I,"○",作業日報!$A:$A,参加者名簿!AF$1)</f>
        <v>0</v>
      </c>
      <c r="AG91" s="160">
        <f>SUMIFS(作業日報!$C:$C,作業日報!$B:$B,$A91,作業日報!$E:$E,"○",作業日報!$A:$A,参加者名簿!AG$1)+SUMIFS(作業日報!$G:$G,作業日報!$F:$F,$A91,作業日報!$I:$I,"○",作業日報!$A:$A,参加者名簿!AG$1)</f>
        <v>0</v>
      </c>
      <c r="AH91" s="160">
        <f>SUMIFS(作業日報!$C:$C,作業日報!$B:$B,$A91,作業日報!$E:$E,"○",作業日報!$A:$A,参加者名簿!AH$1)+SUMIFS(作業日報!$G:$G,作業日報!$F:$F,$A91,作業日報!$I:$I,"○",作業日報!$A:$A,参加者名簿!AH$1)</f>
        <v>0</v>
      </c>
      <c r="AI91" s="160">
        <f>SUMIFS(作業日報!$C:$C,作業日報!$B:$B,$A91,作業日報!$E:$E,"○",作業日報!$A:$A,参加者名簿!AI$1)+SUMIFS(作業日報!$G:$G,作業日報!$F:$F,$A91,作業日報!$I:$I,"○",作業日報!$A:$A,参加者名簿!AI$1)</f>
        <v>0</v>
      </c>
      <c r="AJ91" s="160">
        <f>SUMIFS(作業日報!$C:$C,作業日報!$B:$B,$A91,作業日報!$E:$E,"○",作業日報!$A:$A,参加者名簿!AJ$1)+SUMIFS(作業日報!$G:$G,作業日報!$F:$F,$A91,作業日報!$I:$I,"○",作業日報!$A:$A,参加者名簿!AJ$1)</f>
        <v>0</v>
      </c>
      <c r="AK91" s="160">
        <f>SUMIFS(作業日報!$C:$C,作業日報!$B:$B,$A91,作業日報!$E:$E,"○",作業日報!$A:$A,参加者名簿!AK$1)+SUMIFS(作業日報!$G:$G,作業日報!$F:$F,$A91,作業日報!$I:$I,"○",作業日報!$A:$A,参加者名簿!AK$1)</f>
        <v>0</v>
      </c>
      <c r="AL91" s="160">
        <f>SUMIFS(作業日報!$C:$C,作業日報!$B:$B,$A91,作業日報!$E:$E,"○",作業日報!$A:$A,参加者名簿!AL$1)+SUMIFS(作業日報!$G:$G,作業日報!$F:$F,$A91,作業日報!$I:$I,"○",作業日報!$A:$A,参加者名簿!AL$1)</f>
        <v>0</v>
      </c>
      <c r="AM91" s="160">
        <f>SUMIFS(作業日報!$C:$C,作業日報!$B:$B,$A91,作業日報!$E:$E,"○",作業日報!$A:$A,参加者名簿!AM$1)+SUMIFS(作業日報!$G:$G,作業日報!$F:$F,$A91,作業日報!$I:$I,"○",作業日報!$A:$A,参加者名簿!AM$1)</f>
        <v>0</v>
      </c>
      <c r="AN91" s="160">
        <f>SUMIFS(作業日報!$C:$C,作業日報!$B:$B,$A91,作業日報!$E:$E,"○",作業日報!$A:$A,参加者名簿!AN$1)+SUMIFS(作業日報!$G:$G,作業日報!$F:$F,$A91,作業日報!$I:$I,"○",作業日報!$A:$A,参加者名簿!AN$1)</f>
        <v>0</v>
      </c>
      <c r="AO91" s="160">
        <f>SUMIFS(作業日報!$C:$C,作業日報!$B:$B,$A91,作業日報!$E:$E,"○",作業日報!$A:$A,参加者名簿!AO$1)+SUMIFS(作業日報!$G:$G,作業日報!$F:$F,$A91,作業日報!$I:$I,"○",作業日報!$A:$A,参加者名簿!AO$1)</f>
        <v>0</v>
      </c>
      <c r="AP91" s="160">
        <f>SUMIFS(作業日報!$C:$C,作業日報!$B:$B,$A91,作業日報!$E:$E,"○",作業日報!$A:$A,参加者名簿!AP$1)+SUMIFS(作業日報!$G:$G,作業日報!$F:$F,$A91,作業日報!$I:$I,"○",作業日報!$A:$A,参加者名簿!AP$1)</f>
        <v>0</v>
      </c>
      <c r="AQ91" s="160">
        <f>SUMIFS(作業日報!$C:$C,作業日報!$B:$B,$A91,作業日報!$E:$E,"○",作業日報!$A:$A,参加者名簿!AQ$1)+SUMIFS(作業日報!$G:$G,作業日報!$F:$F,$A91,作業日報!$I:$I,"○",作業日報!$A:$A,参加者名簿!AQ$1)</f>
        <v>0</v>
      </c>
      <c r="AR91" s="160">
        <f>SUMIFS(作業日報!$C:$C,作業日報!$B:$B,$A91,作業日報!$E:$E,"○",作業日報!$A:$A,参加者名簿!AR$1)+SUMIFS(作業日報!$G:$G,作業日報!$F:$F,$A91,作業日報!$I:$I,"○",作業日報!$A:$A,参加者名簿!AR$1)</f>
        <v>0</v>
      </c>
      <c r="AS91" s="160">
        <f>SUMIFS(作業日報!$C:$C,作業日報!$B:$B,$A91,作業日報!$E:$E,"○",作業日報!$A:$A,参加者名簿!AS$1)+SUMIFS(作業日報!$G:$G,作業日報!$F:$F,$A91,作業日報!$I:$I,"○",作業日報!$A:$A,参加者名簿!AS$1)</f>
        <v>0</v>
      </c>
      <c r="AT91" s="160">
        <f>SUMIFS(作業日報!$C:$C,作業日報!$B:$B,$A91,作業日報!$E:$E,"○",作業日報!$A:$A,参加者名簿!AT$1)+SUMIFS(作業日報!$G:$G,作業日報!$F:$F,$A91,作業日報!$I:$I,"○",作業日報!$A:$A,参加者名簿!AT$1)</f>
        <v>0</v>
      </c>
      <c r="AU91" s="160">
        <f>SUMIFS(作業日報!$C:$C,作業日報!$B:$B,$A91,作業日報!$E:$E,"○",作業日報!$A:$A,参加者名簿!AU$1)+SUMIFS(作業日報!$G:$G,作業日報!$F:$F,$A91,作業日報!$I:$I,"○",作業日報!$A:$A,参加者名簿!AU$1)</f>
        <v>0</v>
      </c>
      <c r="AV91" s="160">
        <f>SUMIFS(作業日報!$C:$C,作業日報!$B:$B,$A91,作業日報!$E:$E,"○",作業日報!$A:$A,参加者名簿!AV$1)+SUMIFS(作業日報!$G:$G,作業日報!$F:$F,$A91,作業日報!$I:$I,"○",作業日報!$A:$A,参加者名簿!AV$1)</f>
        <v>0</v>
      </c>
      <c r="AW91" s="160">
        <f>SUMIFS(作業日報!$C:$C,作業日報!$B:$B,$A91,作業日報!$E:$E,"○",作業日報!$A:$A,参加者名簿!AW$1)+SUMIFS(作業日報!$G:$G,作業日報!$F:$F,$A91,作業日報!$I:$I,"○",作業日報!$A:$A,参加者名簿!AW$1)</f>
        <v>0</v>
      </c>
      <c r="AX91" s="160">
        <f>SUMIFS(作業日報!$C:$C,作業日報!$B:$B,$A91,作業日報!$E:$E,"○",作業日報!$A:$A,参加者名簿!AX$1)+SUMIFS(作業日報!$G:$G,作業日報!$F:$F,$A91,作業日報!$I:$I,"○",作業日報!$A:$A,参加者名簿!AX$1)</f>
        <v>0</v>
      </c>
      <c r="AY91" s="160">
        <f>SUMIFS(作業日報!$C:$C,作業日報!$B:$B,$A91,作業日報!$E:$E,"○",作業日報!$A:$A,参加者名簿!AY$1)+SUMIFS(作業日報!$G:$G,作業日報!$F:$F,$A91,作業日報!$I:$I,"○",作業日報!$A:$A,参加者名簿!AY$1)</f>
        <v>0</v>
      </c>
      <c r="AZ91" s="160">
        <f>SUMIFS(作業日報!$C:$C,作業日報!$B:$B,$A91,作業日報!$E:$E,"○",作業日報!$A:$A,参加者名簿!AZ$1)+SUMIFS(作業日報!$G:$G,作業日報!$F:$F,$A91,作業日報!$I:$I,"○",作業日報!$A:$A,参加者名簿!AZ$1)</f>
        <v>0</v>
      </c>
      <c r="BA91" s="160">
        <f>SUMIFS(作業日報!$C:$C,作業日報!$B:$B,$A91,作業日報!$E:$E,"○",作業日報!$A:$A,参加者名簿!BA$1)+SUMIFS(作業日報!$G:$G,作業日報!$F:$F,$A91,作業日報!$I:$I,"○",作業日報!$A:$A,参加者名簿!BA$1)</f>
        <v>0</v>
      </c>
      <c r="BB91" s="160">
        <f>SUMIFS(作業日報!$C:$C,作業日報!$B:$B,$A91,作業日報!$E:$E,"○",作業日報!$A:$A,参加者名簿!BB$1)+SUMIFS(作業日報!$G:$G,作業日報!$F:$F,$A91,作業日報!$I:$I,"○",作業日報!$A:$A,参加者名簿!BB$1)</f>
        <v>0</v>
      </c>
      <c r="BC91" s="160">
        <f>SUMIFS(作業日報!$C:$C,作業日報!$B:$B,$A91,作業日報!$E:$E,"○",作業日報!$A:$A,参加者名簿!BC$1)+SUMIFS(作業日報!$G:$G,作業日報!$F:$F,$A91,作業日報!$I:$I,"○",作業日報!$A:$A,参加者名簿!BC$1)</f>
        <v>0</v>
      </c>
      <c r="BD91" s="160">
        <f>SUMIFS(作業日報!$C:$C,作業日報!$B:$B,$A91,作業日報!$E:$E,"○",作業日報!$A:$A,参加者名簿!BD$1)+SUMIFS(作業日報!$G:$G,作業日報!$F:$F,$A91,作業日報!$I:$I,"○",作業日報!$A:$A,参加者名簿!BD$1)</f>
        <v>0</v>
      </c>
      <c r="BE91" s="160">
        <f>SUMIFS(作業日報!$C:$C,作業日報!$B:$B,$A91,作業日報!$E:$E,"○",作業日報!$A:$A,参加者名簿!BE$1)+SUMIFS(作業日報!$G:$G,作業日報!$F:$F,$A91,作業日報!$I:$I,"○",作業日報!$A:$A,参加者名簿!BE$1)</f>
        <v>0</v>
      </c>
      <c r="BF91" s="160">
        <f>SUMIFS(作業日報!$C:$C,作業日報!$B:$B,$A91,作業日報!$E:$E,"○",作業日報!$A:$A,参加者名簿!BF$1)+SUMIFS(作業日報!$G:$G,作業日報!$F:$F,$A91,作業日報!$I:$I,"○",作業日報!$A:$A,参加者名簿!BF$1)</f>
        <v>0</v>
      </c>
      <c r="BG91" s="160">
        <f>SUMIFS(作業日報!$C:$C,作業日報!$B:$B,$A91,作業日報!$E:$E,"○",作業日報!$A:$A,参加者名簿!BG$1)+SUMIFS(作業日報!$G:$G,作業日報!$F:$F,$A91,作業日報!$I:$I,"○",作業日報!$A:$A,参加者名簿!BG$1)</f>
        <v>0</v>
      </c>
      <c r="BH91" s="160">
        <f>SUMIFS(作業日報!$C:$C,作業日報!$B:$B,$A91,作業日報!$E:$E,"○",作業日報!$A:$A,参加者名簿!BH$1)+SUMIFS(作業日報!$G:$G,作業日報!$F:$F,$A91,作業日報!$I:$I,"○",作業日報!$A:$A,参加者名簿!BH$1)</f>
        <v>0</v>
      </c>
      <c r="BI91" s="160">
        <f>SUMIFS(作業日報!$C:$C,作業日報!$B:$B,$A91,作業日報!$E:$E,"○",作業日報!$A:$A,参加者名簿!BI$1)+SUMIFS(作業日報!$G:$G,作業日報!$F:$F,$A91,作業日報!$I:$I,"○",作業日報!$A:$A,参加者名簿!BI$1)</f>
        <v>0</v>
      </c>
      <c r="BJ91" s="160">
        <f>SUMIFS(作業日報!$C:$C,作業日報!$B:$B,$A91,作業日報!$E:$E,"○",作業日報!$A:$A,参加者名簿!BJ$1)+SUMIFS(作業日報!$G:$G,作業日報!$F:$F,$A91,作業日報!$I:$I,"○",作業日報!$A:$A,参加者名簿!BJ$1)</f>
        <v>0</v>
      </c>
      <c r="BK91" s="160">
        <f>SUMIFS(作業日報!$C:$C,作業日報!$B:$B,$A91,作業日報!$E:$E,"○",作業日報!$A:$A,参加者名簿!BK$1)+SUMIFS(作業日報!$G:$G,作業日報!$F:$F,$A91,作業日報!$I:$I,"○",作業日報!$A:$A,参加者名簿!BK$1)</f>
        <v>0</v>
      </c>
      <c r="BL91" s="160">
        <f>SUMIFS(作業日報!$C:$C,作業日報!$B:$B,$A91,作業日報!$E:$E,"○",作業日報!$A:$A,参加者名簿!BL$1)+SUMIFS(作業日報!$G:$G,作業日報!$F:$F,$A91,作業日報!$I:$I,"○",作業日報!$A:$A,参加者名簿!BL$1)</f>
        <v>0</v>
      </c>
    </row>
    <row r="92" spans="1:64">
      <c r="A92" s="176"/>
      <c r="B92" s="177"/>
      <c r="C92" s="178"/>
      <c r="D92" s="120">
        <f t="shared" si="1"/>
        <v>0</v>
      </c>
      <c r="E92" s="159">
        <f>SUMIFS(作業日報!$C:$C,作業日報!$B:$B,$A92,作業日報!$E:$E,"○",作業日報!$A:$A,参加者名簿!E$1)+SUMIFS(作業日報!$G:$G,作業日報!$F:$F,$A92,作業日報!$I:$I,"○",作業日報!$A:$A,参加者名簿!E$1)</f>
        <v>0</v>
      </c>
      <c r="F92" s="160">
        <f>SUMIFS(作業日報!$C:$C,作業日報!$B:$B,$A92,作業日報!$E:$E,"○",作業日報!$A:$A,参加者名簿!F$1)+SUMIFS(作業日報!$G:$G,作業日報!$F:$F,$A92,作業日報!$I:$I,"○",作業日報!$A:$A,参加者名簿!F$1)</f>
        <v>0</v>
      </c>
      <c r="G92" s="160">
        <f>SUMIFS(作業日報!$C:$C,作業日報!$B:$B,$A92,作業日報!$E:$E,"○",作業日報!$A:$A,参加者名簿!G$1)+SUMIFS(作業日報!$G:$G,作業日報!$F:$F,$A92,作業日報!$I:$I,"○",作業日報!$A:$A,参加者名簿!G$1)</f>
        <v>0</v>
      </c>
      <c r="H92" s="160">
        <f>SUMIFS(作業日報!$C:$C,作業日報!$B:$B,$A92,作業日報!$E:$E,"○",作業日報!$A:$A,参加者名簿!H$1)+SUMIFS(作業日報!$G:$G,作業日報!$F:$F,$A92,作業日報!$I:$I,"○",作業日報!$A:$A,参加者名簿!H$1)</f>
        <v>0</v>
      </c>
      <c r="I92" s="160">
        <f>SUMIFS(作業日報!$C:$C,作業日報!$B:$B,$A92,作業日報!$E:$E,"○",作業日報!$A:$A,参加者名簿!I$1)+SUMIFS(作業日報!$G:$G,作業日報!$F:$F,$A92,作業日報!$I:$I,"○",作業日報!$A:$A,参加者名簿!I$1)</f>
        <v>0</v>
      </c>
      <c r="J92" s="160">
        <f>SUMIFS(作業日報!$C:$C,作業日報!$B:$B,$A92,作業日報!$E:$E,"○",作業日報!$A:$A,参加者名簿!J$1)+SUMIFS(作業日報!$G:$G,作業日報!$F:$F,$A92,作業日報!$I:$I,"○",作業日報!$A:$A,参加者名簿!J$1)</f>
        <v>0</v>
      </c>
      <c r="K92" s="160">
        <f>SUMIFS(作業日報!$C:$C,作業日報!$B:$B,$A92,作業日報!$E:$E,"○",作業日報!$A:$A,参加者名簿!K$1)+SUMIFS(作業日報!$G:$G,作業日報!$F:$F,$A92,作業日報!$I:$I,"○",作業日報!$A:$A,参加者名簿!K$1)</f>
        <v>0</v>
      </c>
      <c r="L92" s="160">
        <f>SUMIFS(作業日報!$C:$C,作業日報!$B:$B,$A92,作業日報!$E:$E,"○",作業日報!$A:$A,参加者名簿!L$1)+SUMIFS(作業日報!$G:$G,作業日報!$F:$F,$A92,作業日報!$I:$I,"○",作業日報!$A:$A,参加者名簿!L$1)</f>
        <v>0</v>
      </c>
      <c r="M92" s="160">
        <f>SUMIFS(作業日報!$C:$C,作業日報!$B:$B,$A92,作業日報!$E:$E,"○",作業日報!$A:$A,参加者名簿!M$1)+SUMIFS(作業日報!$G:$G,作業日報!$F:$F,$A92,作業日報!$I:$I,"○",作業日報!$A:$A,参加者名簿!M$1)</f>
        <v>0</v>
      </c>
      <c r="N92" s="160">
        <f>SUMIFS(作業日報!$C:$C,作業日報!$B:$B,$A92,作業日報!$E:$E,"○",作業日報!$A:$A,参加者名簿!N$1)+SUMIFS(作業日報!$G:$G,作業日報!$F:$F,$A92,作業日報!$I:$I,"○",作業日報!$A:$A,参加者名簿!N$1)</f>
        <v>0</v>
      </c>
      <c r="O92" s="160">
        <f>SUMIFS(作業日報!$C:$C,作業日報!$B:$B,$A92,作業日報!$E:$E,"○",作業日報!$A:$A,参加者名簿!O$1)+SUMIFS(作業日報!$G:$G,作業日報!$F:$F,$A92,作業日報!$I:$I,"○",作業日報!$A:$A,参加者名簿!O$1)</f>
        <v>0</v>
      </c>
      <c r="P92" s="160">
        <f>SUMIFS(作業日報!$C:$C,作業日報!$B:$B,$A92,作業日報!$E:$E,"○",作業日報!$A:$A,参加者名簿!P$1)+SUMIFS(作業日報!$G:$G,作業日報!$F:$F,$A92,作業日報!$I:$I,"○",作業日報!$A:$A,参加者名簿!P$1)</f>
        <v>0</v>
      </c>
      <c r="Q92" s="160">
        <f>SUMIFS(作業日報!$C:$C,作業日報!$B:$B,$A92,作業日報!$E:$E,"○",作業日報!$A:$A,参加者名簿!Q$1)+SUMIFS(作業日報!$G:$G,作業日報!$F:$F,$A92,作業日報!$I:$I,"○",作業日報!$A:$A,参加者名簿!Q$1)</f>
        <v>0</v>
      </c>
      <c r="R92" s="160">
        <f>SUMIFS(作業日報!$C:$C,作業日報!$B:$B,$A92,作業日報!$E:$E,"○",作業日報!$A:$A,参加者名簿!R$1)+SUMIFS(作業日報!$G:$G,作業日報!$F:$F,$A92,作業日報!$I:$I,"○",作業日報!$A:$A,参加者名簿!R$1)</f>
        <v>0</v>
      </c>
      <c r="S92" s="160">
        <f>SUMIFS(作業日報!$C:$C,作業日報!$B:$B,$A92,作業日報!$E:$E,"○",作業日報!$A:$A,参加者名簿!S$1)+SUMIFS(作業日報!$G:$G,作業日報!$F:$F,$A92,作業日報!$I:$I,"○",作業日報!$A:$A,参加者名簿!S$1)</f>
        <v>0</v>
      </c>
      <c r="T92" s="160">
        <f>SUMIFS(作業日報!$C:$C,作業日報!$B:$B,$A92,作業日報!$E:$E,"○",作業日報!$A:$A,参加者名簿!T$1)+SUMIFS(作業日報!$G:$G,作業日報!$F:$F,$A92,作業日報!$I:$I,"○",作業日報!$A:$A,参加者名簿!T$1)</f>
        <v>0</v>
      </c>
      <c r="U92" s="160">
        <f>SUMIFS(作業日報!$C:$C,作業日報!$B:$B,$A92,作業日報!$E:$E,"○",作業日報!$A:$A,参加者名簿!U$1)+SUMIFS(作業日報!$G:$G,作業日報!$F:$F,$A92,作業日報!$I:$I,"○",作業日報!$A:$A,参加者名簿!U$1)</f>
        <v>0</v>
      </c>
      <c r="V92" s="160">
        <f>SUMIFS(作業日報!$C:$C,作業日報!$B:$B,$A92,作業日報!$E:$E,"○",作業日報!$A:$A,参加者名簿!V$1)+SUMIFS(作業日報!$G:$G,作業日報!$F:$F,$A92,作業日報!$I:$I,"○",作業日報!$A:$A,参加者名簿!V$1)</f>
        <v>0</v>
      </c>
      <c r="W92" s="160">
        <f>SUMIFS(作業日報!$C:$C,作業日報!$B:$B,$A92,作業日報!$E:$E,"○",作業日報!$A:$A,参加者名簿!W$1)+SUMIFS(作業日報!$G:$G,作業日報!$F:$F,$A92,作業日報!$I:$I,"○",作業日報!$A:$A,参加者名簿!W$1)</f>
        <v>0</v>
      </c>
      <c r="X92" s="160">
        <f>SUMIFS(作業日報!$C:$C,作業日報!$B:$B,$A92,作業日報!$E:$E,"○",作業日報!$A:$A,参加者名簿!X$1)+SUMIFS(作業日報!$G:$G,作業日報!$F:$F,$A92,作業日報!$I:$I,"○",作業日報!$A:$A,参加者名簿!X$1)</f>
        <v>0</v>
      </c>
      <c r="Y92" s="160">
        <f>SUMIFS(作業日報!$C:$C,作業日報!$B:$B,$A92,作業日報!$E:$E,"○",作業日報!$A:$A,参加者名簿!Y$1)+SUMIFS(作業日報!$G:$G,作業日報!$F:$F,$A92,作業日報!$I:$I,"○",作業日報!$A:$A,参加者名簿!Y$1)</f>
        <v>0</v>
      </c>
      <c r="Z92" s="160">
        <f>SUMIFS(作業日報!$C:$C,作業日報!$B:$B,$A92,作業日報!$E:$E,"○",作業日報!$A:$A,参加者名簿!Z$1)+SUMIFS(作業日報!$G:$G,作業日報!$F:$F,$A92,作業日報!$I:$I,"○",作業日報!$A:$A,参加者名簿!Z$1)</f>
        <v>0</v>
      </c>
      <c r="AA92" s="160">
        <f>SUMIFS(作業日報!$C:$C,作業日報!$B:$B,$A92,作業日報!$E:$E,"○",作業日報!$A:$A,参加者名簿!AA$1)+SUMIFS(作業日報!$G:$G,作業日報!$F:$F,$A92,作業日報!$I:$I,"○",作業日報!$A:$A,参加者名簿!AA$1)</f>
        <v>0</v>
      </c>
      <c r="AB92" s="160">
        <f>SUMIFS(作業日報!$C:$C,作業日報!$B:$B,$A92,作業日報!$E:$E,"○",作業日報!$A:$A,参加者名簿!AB$1)+SUMIFS(作業日報!$G:$G,作業日報!$F:$F,$A92,作業日報!$I:$I,"○",作業日報!$A:$A,参加者名簿!AB$1)</f>
        <v>0</v>
      </c>
      <c r="AC92" s="160">
        <f>SUMIFS(作業日報!$C:$C,作業日報!$B:$B,$A92,作業日報!$E:$E,"○",作業日報!$A:$A,参加者名簿!AC$1)+SUMIFS(作業日報!$G:$G,作業日報!$F:$F,$A92,作業日報!$I:$I,"○",作業日報!$A:$A,参加者名簿!AC$1)</f>
        <v>0</v>
      </c>
      <c r="AD92" s="160">
        <f>SUMIFS(作業日報!$C:$C,作業日報!$B:$B,$A92,作業日報!$E:$E,"○",作業日報!$A:$A,参加者名簿!AD$1)+SUMIFS(作業日報!$G:$G,作業日報!$F:$F,$A92,作業日報!$I:$I,"○",作業日報!$A:$A,参加者名簿!AD$1)</f>
        <v>0</v>
      </c>
      <c r="AE92" s="160">
        <f>SUMIFS(作業日報!$C:$C,作業日報!$B:$B,$A92,作業日報!$E:$E,"○",作業日報!$A:$A,参加者名簿!AE$1)+SUMIFS(作業日報!$G:$G,作業日報!$F:$F,$A92,作業日報!$I:$I,"○",作業日報!$A:$A,参加者名簿!AE$1)</f>
        <v>0</v>
      </c>
      <c r="AF92" s="160">
        <f>SUMIFS(作業日報!$C:$C,作業日報!$B:$B,$A92,作業日報!$E:$E,"○",作業日報!$A:$A,参加者名簿!AF$1)+SUMIFS(作業日報!$G:$G,作業日報!$F:$F,$A92,作業日報!$I:$I,"○",作業日報!$A:$A,参加者名簿!AF$1)</f>
        <v>0</v>
      </c>
      <c r="AG92" s="160">
        <f>SUMIFS(作業日報!$C:$C,作業日報!$B:$B,$A92,作業日報!$E:$E,"○",作業日報!$A:$A,参加者名簿!AG$1)+SUMIFS(作業日報!$G:$G,作業日報!$F:$F,$A92,作業日報!$I:$I,"○",作業日報!$A:$A,参加者名簿!AG$1)</f>
        <v>0</v>
      </c>
      <c r="AH92" s="160">
        <f>SUMIFS(作業日報!$C:$C,作業日報!$B:$B,$A92,作業日報!$E:$E,"○",作業日報!$A:$A,参加者名簿!AH$1)+SUMIFS(作業日報!$G:$G,作業日報!$F:$F,$A92,作業日報!$I:$I,"○",作業日報!$A:$A,参加者名簿!AH$1)</f>
        <v>0</v>
      </c>
      <c r="AI92" s="160">
        <f>SUMIFS(作業日報!$C:$C,作業日報!$B:$B,$A92,作業日報!$E:$E,"○",作業日報!$A:$A,参加者名簿!AI$1)+SUMIFS(作業日報!$G:$G,作業日報!$F:$F,$A92,作業日報!$I:$I,"○",作業日報!$A:$A,参加者名簿!AI$1)</f>
        <v>0</v>
      </c>
      <c r="AJ92" s="160">
        <f>SUMIFS(作業日報!$C:$C,作業日報!$B:$B,$A92,作業日報!$E:$E,"○",作業日報!$A:$A,参加者名簿!AJ$1)+SUMIFS(作業日報!$G:$G,作業日報!$F:$F,$A92,作業日報!$I:$I,"○",作業日報!$A:$A,参加者名簿!AJ$1)</f>
        <v>0</v>
      </c>
      <c r="AK92" s="160">
        <f>SUMIFS(作業日報!$C:$C,作業日報!$B:$B,$A92,作業日報!$E:$E,"○",作業日報!$A:$A,参加者名簿!AK$1)+SUMIFS(作業日報!$G:$G,作業日報!$F:$F,$A92,作業日報!$I:$I,"○",作業日報!$A:$A,参加者名簿!AK$1)</f>
        <v>0</v>
      </c>
      <c r="AL92" s="160">
        <f>SUMIFS(作業日報!$C:$C,作業日報!$B:$B,$A92,作業日報!$E:$E,"○",作業日報!$A:$A,参加者名簿!AL$1)+SUMIFS(作業日報!$G:$G,作業日報!$F:$F,$A92,作業日報!$I:$I,"○",作業日報!$A:$A,参加者名簿!AL$1)</f>
        <v>0</v>
      </c>
      <c r="AM92" s="160">
        <f>SUMIFS(作業日報!$C:$C,作業日報!$B:$B,$A92,作業日報!$E:$E,"○",作業日報!$A:$A,参加者名簿!AM$1)+SUMIFS(作業日報!$G:$G,作業日報!$F:$F,$A92,作業日報!$I:$I,"○",作業日報!$A:$A,参加者名簿!AM$1)</f>
        <v>0</v>
      </c>
      <c r="AN92" s="160">
        <f>SUMIFS(作業日報!$C:$C,作業日報!$B:$B,$A92,作業日報!$E:$E,"○",作業日報!$A:$A,参加者名簿!AN$1)+SUMIFS(作業日報!$G:$G,作業日報!$F:$F,$A92,作業日報!$I:$I,"○",作業日報!$A:$A,参加者名簿!AN$1)</f>
        <v>0</v>
      </c>
      <c r="AO92" s="160">
        <f>SUMIFS(作業日報!$C:$C,作業日報!$B:$B,$A92,作業日報!$E:$E,"○",作業日報!$A:$A,参加者名簿!AO$1)+SUMIFS(作業日報!$G:$G,作業日報!$F:$F,$A92,作業日報!$I:$I,"○",作業日報!$A:$A,参加者名簿!AO$1)</f>
        <v>0</v>
      </c>
      <c r="AP92" s="160">
        <f>SUMIFS(作業日報!$C:$C,作業日報!$B:$B,$A92,作業日報!$E:$E,"○",作業日報!$A:$A,参加者名簿!AP$1)+SUMIFS(作業日報!$G:$G,作業日報!$F:$F,$A92,作業日報!$I:$I,"○",作業日報!$A:$A,参加者名簿!AP$1)</f>
        <v>0</v>
      </c>
      <c r="AQ92" s="160">
        <f>SUMIFS(作業日報!$C:$C,作業日報!$B:$B,$A92,作業日報!$E:$E,"○",作業日報!$A:$A,参加者名簿!AQ$1)+SUMIFS(作業日報!$G:$G,作業日報!$F:$F,$A92,作業日報!$I:$I,"○",作業日報!$A:$A,参加者名簿!AQ$1)</f>
        <v>0</v>
      </c>
      <c r="AR92" s="160">
        <f>SUMIFS(作業日報!$C:$C,作業日報!$B:$B,$A92,作業日報!$E:$E,"○",作業日報!$A:$A,参加者名簿!AR$1)+SUMIFS(作業日報!$G:$G,作業日報!$F:$F,$A92,作業日報!$I:$I,"○",作業日報!$A:$A,参加者名簿!AR$1)</f>
        <v>0</v>
      </c>
      <c r="AS92" s="160">
        <f>SUMIFS(作業日報!$C:$C,作業日報!$B:$B,$A92,作業日報!$E:$E,"○",作業日報!$A:$A,参加者名簿!AS$1)+SUMIFS(作業日報!$G:$G,作業日報!$F:$F,$A92,作業日報!$I:$I,"○",作業日報!$A:$A,参加者名簿!AS$1)</f>
        <v>0</v>
      </c>
      <c r="AT92" s="160">
        <f>SUMIFS(作業日報!$C:$C,作業日報!$B:$B,$A92,作業日報!$E:$E,"○",作業日報!$A:$A,参加者名簿!AT$1)+SUMIFS(作業日報!$G:$G,作業日報!$F:$F,$A92,作業日報!$I:$I,"○",作業日報!$A:$A,参加者名簿!AT$1)</f>
        <v>0</v>
      </c>
      <c r="AU92" s="160">
        <f>SUMIFS(作業日報!$C:$C,作業日報!$B:$B,$A92,作業日報!$E:$E,"○",作業日報!$A:$A,参加者名簿!AU$1)+SUMIFS(作業日報!$G:$G,作業日報!$F:$F,$A92,作業日報!$I:$I,"○",作業日報!$A:$A,参加者名簿!AU$1)</f>
        <v>0</v>
      </c>
      <c r="AV92" s="160">
        <f>SUMIFS(作業日報!$C:$C,作業日報!$B:$B,$A92,作業日報!$E:$E,"○",作業日報!$A:$A,参加者名簿!AV$1)+SUMIFS(作業日報!$G:$G,作業日報!$F:$F,$A92,作業日報!$I:$I,"○",作業日報!$A:$A,参加者名簿!AV$1)</f>
        <v>0</v>
      </c>
      <c r="AW92" s="160">
        <f>SUMIFS(作業日報!$C:$C,作業日報!$B:$B,$A92,作業日報!$E:$E,"○",作業日報!$A:$A,参加者名簿!AW$1)+SUMIFS(作業日報!$G:$G,作業日報!$F:$F,$A92,作業日報!$I:$I,"○",作業日報!$A:$A,参加者名簿!AW$1)</f>
        <v>0</v>
      </c>
      <c r="AX92" s="160">
        <f>SUMIFS(作業日報!$C:$C,作業日報!$B:$B,$A92,作業日報!$E:$E,"○",作業日報!$A:$A,参加者名簿!AX$1)+SUMIFS(作業日報!$G:$G,作業日報!$F:$F,$A92,作業日報!$I:$I,"○",作業日報!$A:$A,参加者名簿!AX$1)</f>
        <v>0</v>
      </c>
      <c r="AY92" s="160">
        <f>SUMIFS(作業日報!$C:$C,作業日報!$B:$B,$A92,作業日報!$E:$E,"○",作業日報!$A:$A,参加者名簿!AY$1)+SUMIFS(作業日報!$G:$G,作業日報!$F:$F,$A92,作業日報!$I:$I,"○",作業日報!$A:$A,参加者名簿!AY$1)</f>
        <v>0</v>
      </c>
      <c r="AZ92" s="160">
        <f>SUMIFS(作業日報!$C:$C,作業日報!$B:$B,$A92,作業日報!$E:$E,"○",作業日報!$A:$A,参加者名簿!AZ$1)+SUMIFS(作業日報!$G:$G,作業日報!$F:$F,$A92,作業日報!$I:$I,"○",作業日報!$A:$A,参加者名簿!AZ$1)</f>
        <v>0</v>
      </c>
      <c r="BA92" s="160">
        <f>SUMIFS(作業日報!$C:$C,作業日報!$B:$B,$A92,作業日報!$E:$E,"○",作業日報!$A:$A,参加者名簿!BA$1)+SUMIFS(作業日報!$G:$G,作業日報!$F:$F,$A92,作業日報!$I:$I,"○",作業日報!$A:$A,参加者名簿!BA$1)</f>
        <v>0</v>
      </c>
      <c r="BB92" s="160">
        <f>SUMIFS(作業日報!$C:$C,作業日報!$B:$B,$A92,作業日報!$E:$E,"○",作業日報!$A:$A,参加者名簿!BB$1)+SUMIFS(作業日報!$G:$G,作業日報!$F:$F,$A92,作業日報!$I:$I,"○",作業日報!$A:$A,参加者名簿!BB$1)</f>
        <v>0</v>
      </c>
      <c r="BC92" s="160">
        <f>SUMIFS(作業日報!$C:$C,作業日報!$B:$B,$A92,作業日報!$E:$E,"○",作業日報!$A:$A,参加者名簿!BC$1)+SUMIFS(作業日報!$G:$G,作業日報!$F:$F,$A92,作業日報!$I:$I,"○",作業日報!$A:$A,参加者名簿!BC$1)</f>
        <v>0</v>
      </c>
      <c r="BD92" s="160">
        <f>SUMIFS(作業日報!$C:$C,作業日報!$B:$B,$A92,作業日報!$E:$E,"○",作業日報!$A:$A,参加者名簿!BD$1)+SUMIFS(作業日報!$G:$G,作業日報!$F:$F,$A92,作業日報!$I:$I,"○",作業日報!$A:$A,参加者名簿!BD$1)</f>
        <v>0</v>
      </c>
      <c r="BE92" s="160">
        <f>SUMIFS(作業日報!$C:$C,作業日報!$B:$B,$A92,作業日報!$E:$E,"○",作業日報!$A:$A,参加者名簿!BE$1)+SUMIFS(作業日報!$G:$G,作業日報!$F:$F,$A92,作業日報!$I:$I,"○",作業日報!$A:$A,参加者名簿!BE$1)</f>
        <v>0</v>
      </c>
      <c r="BF92" s="160">
        <f>SUMIFS(作業日報!$C:$C,作業日報!$B:$B,$A92,作業日報!$E:$E,"○",作業日報!$A:$A,参加者名簿!BF$1)+SUMIFS(作業日報!$G:$G,作業日報!$F:$F,$A92,作業日報!$I:$I,"○",作業日報!$A:$A,参加者名簿!BF$1)</f>
        <v>0</v>
      </c>
      <c r="BG92" s="160">
        <f>SUMIFS(作業日報!$C:$C,作業日報!$B:$B,$A92,作業日報!$E:$E,"○",作業日報!$A:$A,参加者名簿!BG$1)+SUMIFS(作業日報!$G:$G,作業日報!$F:$F,$A92,作業日報!$I:$I,"○",作業日報!$A:$A,参加者名簿!BG$1)</f>
        <v>0</v>
      </c>
      <c r="BH92" s="160">
        <f>SUMIFS(作業日報!$C:$C,作業日報!$B:$B,$A92,作業日報!$E:$E,"○",作業日報!$A:$A,参加者名簿!BH$1)+SUMIFS(作業日報!$G:$G,作業日報!$F:$F,$A92,作業日報!$I:$I,"○",作業日報!$A:$A,参加者名簿!BH$1)</f>
        <v>0</v>
      </c>
      <c r="BI92" s="160">
        <f>SUMIFS(作業日報!$C:$C,作業日報!$B:$B,$A92,作業日報!$E:$E,"○",作業日報!$A:$A,参加者名簿!BI$1)+SUMIFS(作業日報!$G:$G,作業日報!$F:$F,$A92,作業日報!$I:$I,"○",作業日報!$A:$A,参加者名簿!BI$1)</f>
        <v>0</v>
      </c>
      <c r="BJ92" s="160">
        <f>SUMIFS(作業日報!$C:$C,作業日報!$B:$B,$A92,作業日報!$E:$E,"○",作業日報!$A:$A,参加者名簿!BJ$1)+SUMIFS(作業日報!$G:$G,作業日報!$F:$F,$A92,作業日報!$I:$I,"○",作業日報!$A:$A,参加者名簿!BJ$1)</f>
        <v>0</v>
      </c>
      <c r="BK92" s="160">
        <f>SUMIFS(作業日報!$C:$C,作業日報!$B:$B,$A92,作業日報!$E:$E,"○",作業日報!$A:$A,参加者名簿!BK$1)+SUMIFS(作業日報!$G:$G,作業日報!$F:$F,$A92,作業日報!$I:$I,"○",作業日報!$A:$A,参加者名簿!BK$1)</f>
        <v>0</v>
      </c>
      <c r="BL92" s="160">
        <f>SUMIFS(作業日報!$C:$C,作業日報!$B:$B,$A92,作業日報!$E:$E,"○",作業日報!$A:$A,参加者名簿!BL$1)+SUMIFS(作業日報!$G:$G,作業日報!$F:$F,$A92,作業日報!$I:$I,"○",作業日報!$A:$A,参加者名簿!BL$1)</f>
        <v>0</v>
      </c>
    </row>
    <row r="93" spans="1:64">
      <c r="A93" s="176"/>
      <c r="B93" s="177"/>
      <c r="C93" s="178"/>
      <c r="D93" s="120">
        <f t="shared" si="1"/>
        <v>0</v>
      </c>
      <c r="E93" s="159">
        <f>SUMIFS(作業日報!$C:$C,作業日報!$B:$B,$A93,作業日報!$E:$E,"○",作業日報!$A:$A,参加者名簿!E$1)+SUMIFS(作業日報!$G:$G,作業日報!$F:$F,$A93,作業日報!$I:$I,"○",作業日報!$A:$A,参加者名簿!E$1)</f>
        <v>0</v>
      </c>
      <c r="F93" s="160">
        <f>SUMIFS(作業日報!$C:$C,作業日報!$B:$B,$A93,作業日報!$E:$E,"○",作業日報!$A:$A,参加者名簿!F$1)+SUMIFS(作業日報!$G:$G,作業日報!$F:$F,$A93,作業日報!$I:$I,"○",作業日報!$A:$A,参加者名簿!F$1)</f>
        <v>0</v>
      </c>
      <c r="G93" s="160">
        <f>SUMIFS(作業日報!$C:$C,作業日報!$B:$B,$A93,作業日報!$E:$E,"○",作業日報!$A:$A,参加者名簿!G$1)+SUMIFS(作業日報!$G:$G,作業日報!$F:$F,$A93,作業日報!$I:$I,"○",作業日報!$A:$A,参加者名簿!G$1)</f>
        <v>0</v>
      </c>
      <c r="H93" s="160">
        <f>SUMIFS(作業日報!$C:$C,作業日報!$B:$B,$A93,作業日報!$E:$E,"○",作業日報!$A:$A,参加者名簿!H$1)+SUMIFS(作業日報!$G:$G,作業日報!$F:$F,$A93,作業日報!$I:$I,"○",作業日報!$A:$A,参加者名簿!H$1)</f>
        <v>0</v>
      </c>
      <c r="I93" s="160">
        <f>SUMIFS(作業日報!$C:$C,作業日報!$B:$B,$A93,作業日報!$E:$E,"○",作業日報!$A:$A,参加者名簿!I$1)+SUMIFS(作業日報!$G:$G,作業日報!$F:$F,$A93,作業日報!$I:$I,"○",作業日報!$A:$A,参加者名簿!I$1)</f>
        <v>0</v>
      </c>
      <c r="J93" s="160">
        <f>SUMIFS(作業日報!$C:$C,作業日報!$B:$B,$A93,作業日報!$E:$E,"○",作業日報!$A:$A,参加者名簿!J$1)+SUMIFS(作業日報!$G:$G,作業日報!$F:$F,$A93,作業日報!$I:$I,"○",作業日報!$A:$A,参加者名簿!J$1)</f>
        <v>0</v>
      </c>
      <c r="K93" s="160">
        <f>SUMIFS(作業日報!$C:$C,作業日報!$B:$B,$A93,作業日報!$E:$E,"○",作業日報!$A:$A,参加者名簿!K$1)+SUMIFS(作業日報!$G:$G,作業日報!$F:$F,$A93,作業日報!$I:$I,"○",作業日報!$A:$A,参加者名簿!K$1)</f>
        <v>0</v>
      </c>
      <c r="L93" s="160">
        <f>SUMIFS(作業日報!$C:$C,作業日報!$B:$B,$A93,作業日報!$E:$E,"○",作業日報!$A:$A,参加者名簿!L$1)+SUMIFS(作業日報!$G:$G,作業日報!$F:$F,$A93,作業日報!$I:$I,"○",作業日報!$A:$A,参加者名簿!L$1)</f>
        <v>0</v>
      </c>
      <c r="M93" s="160">
        <f>SUMIFS(作業日報!$C:$C,作業日報!$B:$B,$A93,作業日報!$E:$E,"○",作業日報!$A:$A,参加者名簿!M$1)+SUMIFS(作業日報!$G:$G,作業日報!$F:$F,$A93,作業日報!$I:$I,"○",作業日報!$A:$A,参加者名簿!M$1)</f>
        <v>0</v>
      </c>
      <c r="N93" s="160">
        <f>SUMIFS(作業日報!$C:$C,作業日報!$B:$B,$A93,作業日報!$E:$E,"○",作業日報!$A:$A,参加者名簿!N$1)+SUMIFS(作業日報!$G:$G,作業日報!$F:$F,$A93,作業日報!$I:$I,"○",作業日報!$A:$A,参加者名簿!N$1)</f>
        <v>0</v>
      </c>
      <c r="O93" s="160">
        <f>SUMIFS(作業日報!$C:$C,作業日報!$B:$B,$A93,作業日報!$E:$E,"○",作業日報!$A:$A,参加者名簿!O$1)+SUMIFS(作業日報!$G:$G,作業日報!$F:$F,$A93,作業日報!$I:$I,"○",作業日報!$A:$A,参加者名簿!O$1)</f>
        <v>0</v>
      </c>
      <c r="P93" s="160">
        <f>SUMIFS(作業日報!$C:$C,作業日報!$B:$B,$A93,作業日報!$E:$E,"○",作業日報!$A:$A,参加者名簿!P$1)+SUMIFS(作業日報!$G:$G,作業日報!$F:$F,$A93,作業日報!$I:$I,"○",作業日報!$A:$A,参加者名簿!P$1)</f>
        <v>0</v>
      </c>
      <c r="Q93" s="160">
        <f>SUMIFS(作業日報!$C:$C,作業日報!$B:$B,$A93,作業日報!$E:$E,"○",作業日報!$A:$A,参加者名簿!Q$1)+SUMIFS(作業日報!$G:$G,作業日報!$F:$F,$A93,作業日報!$I:$I,"○",作業日報!$A:$A,参加者名簿!Q$1)</f>
        <v>0</v>
      </c>
      <c r="R93" s="160">
        <f>SUMIFS(作業日報!$C:$C,作業日報!$B:$B,$A93,作業日報!$E:$E,"○",作業日報!$A:$A,参加者名簿!R$1)+SUMIFS(作業日報!$G:$G,作業日報!$F:$F,$A93,作業日報!$I:$I,"○",作業日報!$A:$A,参加者名簿!R$1)</f>
        <v>0</v>
      </c>
      <c r="S93" s="160">
        <f>SUMIFS(作業日報!$C:$C,作業日報!$B:$B,$A93,作業日報!$E:$E,"○",作業日報!$A:$A,参加者名簿!S$1)+SUMIFS(作業日報!$G:$G,作業日報!$F:$F,$A93,作業日報!$I:$I,"○",作業日報!$A:$A,参加者名簿!S$1)</f>
        <v>0</v>
      </c>
      <c r="T93" s="160">
        <f>SUMIFS(作業日報!$C:$C,作業日報!$B:$B,$A93,作業日報!$E:$E,"○",作業日報!$A:$A,参加者名簿!T$1)+SUMIFS(作業日報!$G:$G,作業日報!$F:$F,$A93,作業日報!$I:$I,"○",作業日報!$A:$A,参加者名簿!T$1)</f>
        <v>0</v>
      </c>
      <c r="U93" s="160">
        <f>SUMIFS(作業日報!$C:$C,作業日報!$B:$B,$A93,作業日報!$E:$E,"○",作業日報!$A:$A,参加者名簿!U$1)+SUMIFS(作業日報!$G:$G,作業日報!$F:$F,$A93,作業日報!$I:$I,"○",作業日報!$A:$A,参加者名簿!U$1)</f>
        <v>0</v>
      </c>
      <c r="V93" s="160">
        <f>SUMIFS(作業日報!$C:$C,作業日報!$B:$B,$A93,作業日報!$E:$E,"○",作業日報!$A:$A,参加者名簿!V$1)+SUMIFS(作業日報!$G:$G,作業日報!$F:$F,$A93,作業日報!$I:$I,"○",作業日報!$A:$A,参加者名簿!V$1)</f>
        <v>0</v>
      </c>
      <c r="W93" s="160">
        <f>SUMIFS(作業日報!$C:$C,作業日報!$B:$B,$A93,作業日報!$E:$E,"○",作業日報!$A:$A,参加者名簿!W$1)+SUMIFS(作業日報!$G:$G,作業日報!$F:$F,$A93,作業日報!$I:$I,"○",作業日報!$A:$A,参加者名簿!W$1)</f>
        <v>0</v>
      </c>
      <c r="X93" s="160">
        <f>SUMIFS(作業日報!$C:$C,作業日報!$B:$B,$A93,作業日報!$E:$E,"○",作業日報!$A:$A,参加者名簿!X$1)+SUMIFS(作業日報!$G:$G,作業日報!$F:$F,$A93,作業日報!$I:$I,"○",作業日報!$A:$A,参加者名簿!X$1)</f>
        <v>0</v>
      </c>
      <c r="Y93" s="160">
        <f>SUMIFS(作業日報!$C:$C,作業日報!$B:$B,$A93,作業日報!$E:$E,"○",作業日報!$A:$A,参加者名簿!Y$1)+SUMIFS(作業日報!$G:$G,作業日報!$F:$F,$A93,作業日報!$I:$I,"○",作業日報!$A:$A,参加者名簿!Y$1)</f>
        <v>0</v>
      </c>
      <c r="Z93" s="160">
        <f>SUMIFS(作業日報!$C:$C,作業日報!$B:$B,$A93,作業日報!$E:$E,"○",作業日報!$A:$A,参加者名簿!Z$1)+SUMIFS(作業日報!$G:$G,作業日報!$F:$F,$A93,作業日報!$I:$I,"○",作業日報!$A:$A,参加者名簿!Z$1)</f>
        <v>0</v>
      </c>
      <c r="AA93" s="160">
        <f>SUMIFS(作業日報!$C:$C,作業日報!$B:$B,$A93,作業日報!$E:$E,"○",作業日報!$A:$A,参加者名簿!AA$1)+SUMIFS(作業日報!$G:$G,作業日報!$F:$F,$A93,作業日報!$I:$I,"○",作業日報!$A:$A,参加者名簿!AA$1)</f>
        <v>0</v>
      </c>
      <c r="AB93" s="160">
        <f>SUMIFS(作業日報!$C:$C,作業日報!$B:$B,$A93,作業日報!$E:$E,"○",作業日報!$A:$A,参加者名簿!AB$1)+SUMIFS(作業日報!$G:$G,作業日報!$F:$F,$A93,作業日報!$I:$I,"○",作業日報!$A:$A,参加者名簿!AB$1)</f>
        <v>0</v>
      </c>
      <c r="AC93" s="160">
        <f>SUMIFS(作業日報!$C:$C,作業日報!$B:$B,$A93,作業日報!$E:$E,"○",作業日報!$A:$A,参加者名簿!AC$1)+SUMIFS(作業日報!$G:$G,作業日報!$F:$F,$A93,作業日報!$I:$I,"○",作業日報!$A:$A,参加者名簿!AC$1)</f>
        <v>0</v>
      </c>
      <c r="AD93" s="160">
        <f>SUMIFS(作業日報!$C:$C,作業日報!$B:$B,$A93,作業日報!$E:$E,"○",作業日報!$A:$A,参加者名簿!AD$1)+SUMIFS(作業日報!$G:$G,作業日報!$F:$F,$A93,作業日報!$I:$I,"○",作業日報!$A:$A,参加者名簿!AD$1)</f>
        <v>0</v>
      </c>
      <c r="AE93" s="160">
        <f>SUMIFS(作業日報!$C:$C,作業日報!$B:$B,$A93,作業日報!$E:$E,"○",作業日報!$A:$A,参加者名簿!AE$1)+SUMIFS(作業日報!$G:$G,作業日報!$F:$F,$A93,作業日報!$I:$I,"○",作業日報!$A:$A,参加者名簿!AE$1)</f>
        <v>0</v>
      </c>
      <c r="AF93" s="160">
        <f>SUMIFS(作業日報!$C:$C,作業日報!$B:$B,$A93,作業日報!$E:$E,"○",作業日報!$A:$A,参加者名簿!AF$1)+SUMIFS(作業日報!$G:$G,作業日報!$F:$F,$A93,作業日報!$I:$I,"○",作業日報!$A:$A,参加者名簿!AF$1)</f>
        <v>0</v>
      </c>
      <c r="AG93" s="160">
        <f>SUMIFS(作業日報!$C:$C,作業日報!$B:$B,$A93,作業日報!$E:$E,"○",作業日報!$A:$A,参加者名簿!AG$1)+SUMIFS(作業日報!$G:$G,作業日報!$F:$F,$A93,作業日報!$I:$I,"○",作業日報!$A:$A,参加者名簿!AG$1)</f>
        <v>0</v>
      </c>
      <c r="AH93" s="160">
        <f>SUMIFS(作業日報!$C:$C,作業日報!$B:$B,$A93,作業日報!$E:$E,"○",作業日報!$A:$A,参加者名簿!AH$1)+SUMIFS(作業日報!$G:$G,作業日報!$F:$F,$A93,作業日報!$I:$I,"○",作業日報!$A:$A,参加者名簿!AH$1)</f>
        <v>0</v>
      </c>
      <c r="AI93" s="160">
        <f>SUMIFS(作業日報!$C:$C,作業日報!$B:$B,$A93,作業日報!$E:$E,"○",作業日報!$A:$A,参加者名簿!AI$1)+SUMIFS(作業日報!$G:$G,作業日報!$F:$F,$A93,作業日報!$I:$I,"○",作業日報!$A:$A,参加者名簿!AI$1)</f>
        <v>0</v>
      </c>
      <c r="AJ93" s="160">
        <f>SUMIFS(作業日報!$C:$C,作業日報!$B:$B,$A93,作業日報!$E:$E,"○",作業日報!$A:$A,参加者名簿!AJ$1)+SUMIFS(作業日報!$G:$G,作業日報!$F:$F,$A93,作業日報!$I:$I,"○",作業日報!$A:$A,参加者名簿!AJ$1)</f>
        <v>0</v>
      </c>
      <c r="AK93" s="160">
        <f>SUMIFS(作業日報!$C:$C,作業日報!$B:$B,$A93,作業日報!$E:$E,"○",作業日報!$A:$A,参加者名簿!AK$1)+SUMIFS(作業日報!$G:$G,作業日報!$F:$F,$A93,作業日報!$I:$I,"○",作業日報!$A:$A,参加者名簿!AK$1)</f>
        <v>0</v>
      </c>
      <c r="AL93" s="160">
        <f>SUMIFS(作業日報!$C:$C,作業日報!$B:$B,$A93,作業日報!$E:$E,"○",作業日報!$A:$A,参加者名簿!AL$1)+SUMIFS(作業日報!$G:$G,作業日報!$F:$F,$A93,作業日報!$I:$I,"○",作業日報!$A:$A,参加者名簿!AL$1)</f>
        <v>0</v>
      </c>
      <c r="AM93" s="160">
        <f>SUMIFS(作業日報!$C:$C,作業日報!$B:$B,$A93,作業日報!$E:$E,"○",作業日報!$A:$A,参加者名簿!AM$1)+SUMIFS(作業日報!$G:$G,作業日報!$F:$F,$A93,作業日報!$I:$I,"○",作業日報!$A:$A,参加者名簿!AM$1)</f>
        <v>0</v>
      </c>
      <c r="AN93" s="160">
        <f>SUMIFS(作業日報!$C:$C,作業日報!$B:$B,$A93,作業日報!$E:$E,"○",作業日報!$A:$A,参加者名簿!AN$1)+SUMIFS(作業日報!$G:$G,作業日報!$F:$F,$A93,作業日報!$I:$I,"○",作業日報!$A:$A,参加者名簿!AN$1)</f>
        <v>0</v>
      </c>
      <c r="AO93" s="160">
        <f>SUMIFS(作業日報!$C:$C,作業日報!$B:$B,$A93,作業日報!$E:$E,"○",作業日報!$A:$A,参加者名簿!AO$1)+SUMIFS(作業日報!$G:$G,作業日報!$F:$F,$A93,作業日報!$I:$I,"○",作業日報!$A:$A,参加者名簿!AO$1)</f>
        <v>0</v>
      </c>
      <c r="AP93" s="160">
        <f>SUMIFS(作業日報!$C:$C,作業日報!$B:$B,$A93,作業日報!$E:$E,"○",作業日報!$A:$A,参加者名簿!AP$1)+SUMIFS(作業日報!$G:$G,作業日報!$F:$F,$A93,作業日報!$I:$I,"○",作業日報!$A:$A,参加者名簿!AP$1)</f>
        <v>0</v>
      </c>
      <c r="AQ93" s="160">
        <f>SUMIFS(作業日報!$C:$C,作業日報!$B:$B,$A93,作業日報!$E:$E,"○",作業日報!$A:$A,参加者名簿!AQ$1)+SUMIFS(作業日報!$G:$G,作業日報!$F:$F,$A93,作業日報!$I:$I,"○",作業日報!$A:$A,参加者名簿!AQ$1)</f>
        <v>0</v>
      </c>
      <c r="AR93" s="160">
        <f>SUMIFS(作業日報!$C:$C,作業日報!$B:$B,$A93,作業日報!$E:$E,"○",作業日報!$A:$A,参加者名簿!AR$1)+SUMIFS(作業日報!$G:$G,作業日報!$F:$F,$A93,作業日報!$I:$I,"○",作業日報!$A:$A,参加者名簿!AR$1)</f>
        <v>0</v>
      </c>
      <c r="AS93" s="160">
        <f>SUMIFS(作業日報!$C:$C,作業日報!$B:$B,$A93,作業日報!$E:$E,"○",作業日報!$A:$A,参加者名簿!AS$1)+SUMIFS(作業日報!$G:$G,作業日報!$F:$F,$A93,作業日報!$I:$I,"○",作業日報!$A:$A,参加者名簿!AS$1)</f>
        <v>0</v>
      </c>
      <c r="AT93" s="160">
        <f>SUMIFS(作業日報!$C:$C,作業日報!$B:$B,$A93,作業日報!$E:$E,"○",作業日報!$A:$A,参加者名簿!AT$1)+SUMIFS(作業日報!$G:$G,作業日報!$F:$F,$A93,作業日報!$I:$I,"○",作業日報!$A:$A,参加者名簿!AT$1)</f>
        <v>0</v>
      </c>
      <c r="AU93" s="160">
        <f>SUMIFS(作業日報!$C:$C,作業日報!$B:$B,$A93,作業日報!$E:$E,"○",作業日報!$A:$A,参加者名簿!AU$1)+SUMIFS(作業日報!$G:$G,作業日報!$F:$F,$A93,作業日報!$I:$I,"○",作業日報!$A:$A,参加者名簿!AU$1)</f>
        <v>0</v>
      </c>
      <c r="AV93" s="160">
        <f>SUMIFS(作業日報!$C:$C,作業日報!$B:$B,$A93,作業日報!$E:$E,"○",作業日報!$A:$A,参加者名簿!AV$1)+SUMIFS(作業日報!$G:$G,作業日報!$F:$F,$A93,作業日報!$I:$I,"○",作業日報!$A:$A,参加者名簿!AV$1)</f>
        <v>0</v>
      </c>
      <c r="AW93" s="160">
        <f>SUMIFS(作業日報!$C:$C,作業日報!$B:$B,$A93,作業日報!$E:$E,"○",作業日報!$A:$A,参加者名簿!AW$1)+SUMIFS(作業日報!$G:$G,作業日報!$F:$F,$A93,作業日報!$I:$I,"○",作業日報!$A:$A,参加者名簿!AW$1)</f>
        <v>0</v>
      </c>
      <c r="AX93" s="160">
        <f>SUMIFS(作業日報!$C:$C,作業日報!$B:$B,$A93,作業日報!$E:$E,"○",作業日報!$A:$A,参加者名簿!AX$1)+SUMIFS(作業日報!$G:$G,作業日報!$F:$F,$A93,作業日報!$I:$I,"○",作業日報!$A:$A,参加者名簿!AX$1)</f>
        <v>0</v>
      </c>
      <c r="AY93" s="160">
        <f>SUMIFS(作業日報!$C:$C,作業日報!$B:$B,$A93,作業日報!$E:$E,"○",作業日報!$A:$A,参加者名簿!AY$1)+SUMIFS(作業日報!$G:$G,作業日報!$F:$F,$A93,作業日報!$I:$I,"○",作業日報!$A:$A,参加者名簿!AY$1)</f>
        <v>0</v>
      </c>
      <c r="AZ93" s="160">
        <f>SUMIFS(作業日報!$C:$C,作業日報!$B:$B,$A93,作業日報!$E:$E,"○",作業日報!$A:$A,参加者名簿!AZ$1)+SUMIFS(作業日報!$G:$G,作業日報!$F:$F,$A93,作業日報!$I:$I,"○",作業日報!$A:$A,参加者名簿!AZ$1)</f>
        <v>0</v>
      </c>
      <c r="BA93" s="160">
        <f>SUMIFS(作業日報!$C:$C,作業日報!$B:$B,$A93,作業日報!$E:$E,"○",作業日報!$A:$A,参加者名簿!BA$1)+SUMIFS(作業日報!$G:$G,作業日報!$F:$F,$A93,作業日報!$I:$I,"○",作業日報!$A:$A,参加者名簿!BA$1)</f>
        <v>0</v>
      </c>
      <c r="BB93" s="160">
        <f>SUMIFS(作業日報!$C:$C,作業日報!$B:$B,$A93,作業日報!$E:$E,"○",作業日報!$A:$A,参加者名簿!BB$1)+SUMIFS(作業日報!$G:$G,作業日報!$F:$F,$A93,作業日報!$I:$I,"○",作業日報!$A:$A,参加者名簿!BB$1)</f>
        <v>0</v>
      </c>
      <c r="BC93" s="160">
        <f>SUMIFS(作業日報!$C:$C,作業日報!$B:$B,$A93,作業日報!$E:$E,"○",作業日報!$A:$A,参加者名簿!BC$1)+SUMIFS(作業日報!$G:$G,作業日報!$F:$F,$A93,作業日報!$I:$I,"○",作業日報!$A:$A,参加者名簿!BC$1)</f>
        <v>0</v>
      </c>
      <c r="BD93" s="160">
        <f>SUMIFS(作業日報!$C:$C,作業日報!$B:$B,$A93,作業日報!$E:$E,"○",作業日報!$A:$A,参加者名簿!BD$1)+SUMIFS(作業日報!$G:$G,作業日報!$F:$F,$A93,作業日報!$I:$I,"○",作業日報!$A:$A,参加者名簿!BD$1)</f>
        <v>0</v>
      </c>
      <c r="BE93" s="160">
        <f>SUMIFS(作業日報!$C:$C,作業日報!$B:$B,$A93,作業日報!$E:$E,"○",作業日報!$A:$A,参加者名簿!BE$1)+SUMIFS(作業日報!$G:$G,作業日報!$F:$F,$A93,作業日報!$I:$I,"○",作業日報!$A:$A,参加者名簿!BE$1)</f>
        <v>0</v>
      </c>
      <c r="BF93" s="160">
        <f>SUMIFS(作業日報!$C:$C,作業日報!$B:$B,$A93,作業日報!$E:$E,"○",作業日報!$A:$A,参加者名簿!BF$1)+SUMIFS(作業日報!$G:$G,作業日報!$F:$F,$A93,作業日報!$I:$I,"○",作業日報!$A:$A,参加者名簿!BF$1)</f>
        <v>0</v>
      </c>
      <c r="BG93" s="160">
        <f>SUMIFS(作業日報!$C:$C,作業日報!$B:$B,$A93,作業日報!$E:$E,"○",作業日報!$A:$A,参加者名簿!BG$1)+SUMIFS(作業日報!$G:$G,作業日報!$F:$F,$A93,作業日報!$I:$I,"○",作業日報!$A:$A,参加者名簿!BG$1)</f>
        <v>0</v>
      </c>
      <c r="BH93" s="160">
        <f>SUMIFS(作業日報!$C:$C,作業日報!$B:$B,$A93,作業日報!$E:$E,"○",作業日報!$A:$A,参加者名簿!BH$1)+SUMIFS(作業日報!$G:$G,作業日報!$F:$F,$A93,作業日報!$I:$I,"○",作業日報!$A:$A,参加者名簿!BH$1)</f>
        <v>0</v>
      </c>
      <c r="BI93" s="160">
        <f>SUMIFS(作業日報!$C:$C,作業日報!$B:$B,$A93,作業日報!$E:$E,"○",作業日報!$A:$A,参加者名簿!BI$1)+SUMIFS(作業日報!$G:$G,作業日報!$F:$F,$A93,作業日報!$I:$I,"○",作業日報!$A:$A,参加者名簿!BI$1)</f>
        <v>0</v>
      </c>
      <c r="BJ93" s="160">
        <f>SUMIFS(作業日報!$C:$C,作業日報!$B:$B,$A93,作業日報!$E:$E,"○",作業日報!$A:$A,参加者名簿!BJ$1)+SUMIFS(作業日報!$G:$G,作業日報!$F:$F,$A93,作業日報!$I:$I,"○",作業日報!$A:$A,参加者名簿!BJ$1)</f>
        <v>0</v>
      </c>
      <c r="BK93" s="160">
        <f>SUMIFS(作業日報!$C:$C,作業日報!$B:$B,$A93,作業日報!$E:$E,"○",作業日報!$A:$A,参加者名簿!BK$1)+SUMIFS(作業日報!$G:$G,作業日報!$F:$F,$A93,作業日報!$I:$I,"○",作業日報!$A:$A,参加者名簿!BK$1)</f>
        <v>0</v>
      </c>
      <c r="BL93" s="160">
        <f>SUMIFS(作業日報!$C:$C,作業日報!$B:$B,$A93,作業日報!$E:$E,"○",作業日報!$A:$A,参加者名簿!BL$1)+SUMIFS(作業日報!$G:$G,作業日報!$F:$F,$A93,作業日報!$I:$I,"○",作業日報!$A:$A,参加者名簿!BL$1)</f>
        <v>0</v>
      </c>
    </row>
    <row r="94" spans="1:64">
      <c r="A94" s="176"/>
      <c r="B94" s="177"/>
      <c r="C94" s="178"/>
      <c r="D94" s="120">
        <f t="shared" si="1"/>
        <v>0</v>
      </c>
      <c r="E94" s="159">
        <f>SUMIFS(作業日報!$C:$C,作業日報!$B:$B,$A94,作業日報!$E:$E,"○",作業日報!$A:$A,参加者名簿!E$1)+SUMIFS(作業日報!$G:$G,作業日報!$F:$F,$A94,作業日報!$I:$I,"○",作業日報!$A:$A,参加者名簿!E$1)</f>
        <v>0</v>
      </c>
      <c r="F94" s="160">
        <f>SUMIFS(作業日報!$C:$C,作業日報!$B:$B,$A94,作業日報!$E:$E,"○",作業日報!$A:$A,参加者名簿!F$1)+SUMIFS(作業日報!$G:$G,作業日報!$F:$F,$A94,作業日報!$I:$I,"○",作業日報!$A:$A,参加者名簿!F$1)</f>
        <v>0</v>
      </c>
      <c r="G94" s="160">
        <f>SUMIFS(作業日報!$C:$C,作業日報!$B:$B,$A94,作業日報!$E:$E,"○",作業日報!$A:$A,参加者名簿!G$1)+SUMIFS(作業日報!$G:$G,作業日報!$F:$F,$A94,作業日報!$I:$I,"○",作業日報!$A:$A,参加者名簿!G$1)</f>
        <v>0</v>
      </c>
      <c r="H94" s="160">
        <f>SUMIFS(作業日報!$C:$C,作業日報!$B:$B,$A94,作業日報!$E:$E,"○",作業日報!$A:$A,参加者名簿!H$1)+SUMIFS(作業日報!$G:$G,作業日報!$F:$F,$A94,作業日報!$I:$I,"○",作業日報!$A:$A,参加者名簿!H$1)</f>
        <v>0</v>
      </c>
      <c r="I94" s="160">
        <f>SUMIFS(作業日報!$C:$C,作業日報!$B:$B,$A94,作業日報!$E:$E,"○",作業日報!$A:$A,参加者名簿!I$1)+SUMIFS(作業日報!$G:$G,作業日報!$F:$F,$A94,作業日報!$I:$I,"○",作業日報!$A:$A,参加者名簿!I$1)</f>
        <v>0</v>
      </c>
      <c r="J94" s="160">
        <f>SUMIFS(作業日報!$C:$C,作業日報!$B:$B,$A94,作業日報!$E:$E,"○",作業日報!$A:$A,参加者名簿!J$1)+SUMIFS(作業日報!$G:$G,作業日報!$F:$F,$A94,作業日報!$I:$I,"○",作業日報!$A:$A,参加者名簿!J$1)</f>
        <v>0</v>
      </c>
      <c r="K94" s="160">
        <f>SUMIFS(作業日報!$C:$C,作業日報!$B:$B,$A94,作業日報!$E:$E,"○",作業日報!$A:$A,参加者名簿!K$1)+SUMIFS(作業日報!$G:$G,作業日報!$F:$F,$A94,作業日報!$I:$I,"○",作業日報!$A:$A,参加者名簿!K$1)</f>
        <v>0</v>
      </c>
      <c r="L94" s="160">
        <f>SUMIFS(作業日報!$C:$C,作業日報!$B:$B,$A94,作業日報!$E:$E,"○",作業日報!$A:$A,参加者名簿!L$1)+SUMIFS(作業日報!$G:$G,作業日報!$F:$F,$A94,作業日報!$I:$I,"○",作業日報!$A:$A,参加者名簿!L$1)</f>
        <v>0</v>
      </c>
      <c r="M94" s="160">
        <f>SUMIFS(作業日報!$C:$C,作業日報!$B:$B,$A94,作業日報!$E:$E,"○",作業日報!$A:$A,参加者名簿!M$1)+SUMIFS(作業日報!$G:$G,作業日報!$F:$F,$A94,作業日報!$I:$I,"○",作業日報!$A:$A,参加者名簿!M$1)</f>
        <v>0</v>
      </c>
      <c r="N94" s="160">
        <f>SUMIFS(作業日報!$C:$C,作業日報!$B:$B,$A94,作業日報!$E:$E,"○",作業日報!$A:$A,参加者名簿!N$1)+SUMIFS(作業日報!$G:$G,作業日報!$F:$F,$A94,作業日報!$I:$I,"○",作業日報!$A:$A,参加者名簿!N$1)</f>
        <v>0</v>
      </c>
      <c r="O94" s="160">
        <f>SUMIFS(作業日報!$C:$C,作業日報!$B:$B,$A94,作業日報!$E:$E,"○",作業日報!$A:$A,参加者名簿!O$1)+SUMIFS(作業日報!$G:$G,作業日報!$F:$F,$A94,作業日報!$I:$I,"○",作業日報!$A:$A,参加者名簿!O$1)</f>
        <v>0</v>
      </c>
      <c r="P94" s="160">
        <f>SUMIFS(作業日報!$C:$C,作業日報!$B:$B,$A94,作業日報!$E:$E,"○",作業日報!$A:$A,参加者名簿!P$1)+SUMIFS(作業日報!$G:$G,作業日報!$F:$F,$A94,作業日報!$I:$I,"○",作業日報!$A:$A,参加者名簿!P$1)</f>
        <v>0</v>
      </c>
      <c r="Q94" s="160">
        <f>SUMIFS(作業日報!$C:$C,作業日報!$B:$B,$A94,作業日報!$E:$E,"○",作業日報!$A:$A,参加者名簿!Q$1)+SUMIFS(作業日報!$G:$G,作業日報!$F:$F,$A94,作業日報!$I:$I,"○",作業日報!$A:$A,参加者名簿!Q$1)</f>
        <v>0</v>
      </c>
      <c r="R94" s="160">
        <f>SUMIFS(作業日報!$C:$C,作業日報!$B:$B,$A94,作業日報!$E:$E,"○",作業日報!$A:$A,参加者名簿!R$1)+SUMIFS(作業日報!$G:$G,作業日報!$F:$F,$A94,作業日報!$I:$I,"○",作業日報!$A:$A,参加者名簿!R$1)</f>
        <v>0</v>
      </c>
      <c r="S94" s="160">
        <f>SUMIFS(作業日報!$C:$C,作業日報!$B:$B,$A94,作業日報!$E:$E,"○",作業日報!$A:$A,参加者名簿!S$1)+SUMIFS(作業日報!$G:$G,作業日報!$F:$F,$A94,作業日報!$I:$I,"○",作業日報!$A:$A,参加者名簿!S$1)</f>
        <v>0</v>
      </c>
      <c r="T94" s="160">
        <f>SUMIFS(作業日報!$C:$C,作業日報!$B:$B,$A94,作業日報!$E:$E,"○",作業日報!$A:$A,参加者名簿!T$1)+SUMIFS(作業日報!$G:$G,作業日報!$F:$F,$A94,作業日報!$I:$I,"○",作業日報!$A:$A,参加者名簿!T$1)</f>
        <v>0</v>
      </c>
      <c r="U94" s="160">
        <f>SUMIFS(作業日報!$C:$C,作業日報!$B:$B,$A94,作業日報!$E:$E,"○",作業日報!$A:$A,参加者名簿!U$1)+SUMIFS(作業日報!$G:$G,作業日報!$F:$F,$A94,作業日報!$I:$I,"○",作業日報!$A:$A,参加者名簿!U$1)</f>
        <v>0</v>
      </c>
      <c r="V94" s="160">
        <f>SUMIFS(作業日報!$C:$C,作業日報!$B:$B,$A94,作業日報!$E:$E,"○",作業日報!$A:$A,参加者名簿!V$1)+SUMIFS(作業日報!$G:$G,作業日報!$F:$F,$A94,作業日報!$I:$I,"○",作業日報!$A:$A,参加者名簿!V$1)</f>
        <v>0</v>
      </c>
      <c r="W94" s="160">
        <f>SUMIFS(作業日報!$C:$C,作業日報!$B:$B,$A94,作業日報!$E:$E,"○",作業日報!$A:$A,参加者名簿!W$1)+SUMIFS(作業日報!$G:$G,作業日報!$F:$F,$A94,作業日報!$I:$I,"○",作業日報!$A:$A,参加者名簿!W$1)</f>
        <v>0</v>
      </c>
      <c r="X94" s="160">
        <f>SUMIFS(作業日報!$C:$C,作業日報!$B:$B,$A94,作業日報!$E:$E,"○",作業日報!$A:$A,参加者名簿!X$1)+SUMIFS(作業日報!$G:$G,作業日報!$F:$F,$A94,作業日報!$I:$I,"○",作業日報!$A:$A,参加者名簿!X$1)</f>
        <v>0</v>
      </c>
      <c r="Y94" s="160">
        <f>SUMIFS(作業日報!$C:$C,作業日報!$B:$B,$A94,作業日報!$E:$E,"○",作業日報!$A:$A,参加者名簿!Y$1)+SUMIFS(作業日報!$G:$G,作業日報!$F:$F,$A94,作業日報!$I:$I,"○",作業日報!$A:$A,参加者名簿!Y$1)</f>
        <v>0</v>
      </c>
      <c r="Z94" s="160">
        <f>SUMIFS(作業日報!$C:$C,作業日報!$B:$B,$A94,作業日報!$E:$E,"○",作業日報!$A:$A,参加者名簿!Z$1)+SUMIFS(作業日報!$G:$G,作業日報!$F:$F,$A94,作業日報!$I:$I,"○",作業日報!$A:$A,参加者名簿!Z$1)</f>
        <v>0</v>
      </c>
      <c r="AA94" s="160">
        <f>SUMIFS(作業日報!$C:$C,作業日報!$B:$B,$A94,作業日報!$E:$E,"○",作業日報!$A:$A,参加者名簿!AA$1)+SUMIFS(作業日報!$G:$G,作業日報!$F:$F,$A94,作業日報!$I:$I,"○",作業日報!$A:$A,参加者名簿!AA$1)</f>
        <v>0</v>
      </c>
      <c r="AB94" s="160">
        <f>SUMIFS(作業日報!$C:$C,作業日報!$B:$B,$A94,作業日報!$E:$E,"○",作業日報!$A:$A,参加者名簿!AB$1)+SUMIFS(作業日報!$G:$G,作業日報!$F:$F,$A94,作業日報!$I:$I,"○",作業日報!$A:$A,参加者名簿!AB$1)</f>
        <v>0</v>
      </c>
      <c r="AC94" s="160">
        <f>SUMIFS(作業日報!$C:$C,作業日報!$B:$B,$A94,作業日報!$E:$E,"○",作業日報!$A:$A,参加者名簿!AC$1)+SUMIFS(作業日報!$G:$G,作業日報!$F:$F,$A94,作業日報!$I:$I,"○",作業日報!$A:$A,参加者名簿!AC$1)</f>
        <v>0</v>
      </c>
      <c r="AD94" s="160">
        <f>SUMIFS(作業日報!$C:$C,作業日報!$B:$B,$A94,作業日報!$E:$E,"○",作業日報!$A:$A,参加者名簿!AD$1)+SUMIFS(作業日報!$G:$G,作業日報!$F:$F,$A94,作業日報!$I:$I,"○",作業日報!$A:$A,参加者名簿!AD$1)</f>
        <v>0</v>
      </c>
      <c r="AE94" s="160">
        <f>SUMIFS(作業日報!$C:$C,作業日報!$B:$B,$A94,作業日報!$E:$E,"○",作業日報!$A:$A,参加者名簿!AE$1)+SUMIFS(作業日報!$G:$G,作業日報!$F:$F,$A94,作業日報!$I:$I,"○",作業日報!$A:$A,参加者名簿!AE$1)</f>
        <v>0</v>
      </c>
      <c r="AF94" s="160">
        <f>SUMIFS(作業日報!$C:$C,作業日報!$B:$B,$A94,作業日報!$E:$E,"○",作業日報!$A:$A,参加者名簿!AF$1)+SUMIFS(作業日報!$G:$G,作業日報!$F:$F,$A94,作業日報!$I:$I,"○",作業日報!$A:$A,参加者名簿!AF$1)</f>
        <v>0</v>
      </c>
      <c r="AG94" s="160">
        <f>SUMIFS(作業日報!$C:$C,作業日報!$B:$B,$A94,作業日報!$E:$E,"○",作業日報!$A:$A,参加者名簿!AG$1)+SUMIFS(作業日報!$G:$G,作業日報!$F:$F,$A94,作業日報!$I:$I,"○",作業日報!$A:$A,参加者名簿!AG$1)</f>
        <v>0</v>
      </c>
      <c r="AH94" s="160">
        <f>SUMIFS(作業日報!$C:$C,作業日報!$B:$B,$A94,作業日報!$E:$E,"○",作業日報!$A:$A,参加者名簿!AH$1)+SUMIFS(作業日報!$G:$G,作業日報!$F:$F,$A94,作業日報!$I:$I,"○",作業日報!$A:$A,参加者名簿!AH$1)</f>
        <v>0</v>
      </c>
      <c r="AI94" s="160">
        <f>SUMIFS(作業日報!$C:$C,作業日報!$B:$B,$A94,作業日報!$E:$E,"○",作業日報!$A:$A,参加者名簿!AI$1)+SUMIFS(作業日報!$G:$G,作業日報!$F:$F,$A94,作業日報!$I:$I,"○",作業日報!$A:$A,参加者名簿!AI$1)</f>
        <v>0</v>
      </c>
      <c r="AJ94" s="160">
        <f>SUMIFS(作業日報!$C:$C,作業日報!$B:$B,$A94,作業日報!$E:$E,"○",作業日報!$A:$A,参加者名簿!AJ$1)+SUMIFS(作業日報!$G:$G,作業日報!$F:$F,$A94,作業日報!$I:$I,"○",作業日報!$A:$A,参加者名簿!AJ$1)</f>
        <v>0</v>
      </c>
      <c r="AK94" s="160">
        <f>SUMIFS(作業日報!$C:$C,作業日報!$B:$B,$A94,作業日報!$E:$E,"○",作業日報!$A:$A,参加者名簿!AK$1)+SUMIFS(作業日報!$G:$G,作業日報!$F:$F,$A94,作業日報!$I:$I,"○",作業日報!$A:$A,参加者名簿!AK$1)</f>
        <v>0</v>
      </c>
      <c r="AL94" s="160">
        <f>SUMIFS(作業日報!$C:$C,作業日報!$B:$B,$A94,作業日報!$E:$E,"○",作業日報!$A:$A,参加者名簿!AL$1)+SUMIFS(作業日報!$G:$G,作業日報!$F:$F,$A94,作業日報!$I:$I,"○",作業日報!$A:$A,参加者名簿!AL$1)</f>
        <v>0</v>
      </c>
      <c r="AM94" s="160">
        <f>SUMIFS(作業日報!$C:$C,作業日報!$B:$B,$A94,作業日報!$E:$E,"○",作業日報!$A:$A,参加者名簿!AM$1)+SUMIFS(作業日報!$G:$G,作業日報!$F:$F,$A94,作業日報!$I:$I,"○",作業日報!$A:$A,参加者名簿!AM$1)</f>
        <v>0</v>
      </c>
      <c r="AN94" s="160">
        <f>SUMIFS(作業日報!$C:$C,作業日報!$B:$B,$A94,作業日報!$E:$E,"○",作業日報!$A:$A,参加者名簿!AN$1)+SUMIFS(作業日報!$G:$G,作業日報!$F:$F,$A94,作業日報!$I:$I,"○",作業日報!$A:$A,参加者名簿!AN$1)</f>
        <v>0</v>
      </c>
      <c r="AO94" s="160">
        <f>SUMIFS(作業日報!$C:$C,作業日報!$B:$B,$A94,作業日報!$E:$E,"○",作業日報!$A:$A,参加者名簿!AO$1)+SUMIFS(作業日報!$G:$G,作業日報!$F:$F,$A94,作業日報!$I:$I,"○",作業日報!$A:$A,参加者名簿!AO$1)</f>
        <v>0</v>
      </c>
      <c r="AP94" s="160">
        <f>SUMIFS(作業日報!$C:$C,作業日報!$B:$B,$A94,作業日報!$E:$E,"○",作業日報!$A:$A,参加者名簿!AP$1)+SUMIFS(作業日報!$G:$G,作業日報!$F:$F,$A94,作業日報!$I:$I,"○",作業日報!$A:$A,参加者名簿!AP$1)</f>
        <v>0</v>
      </c>
      <c r="AQ94" s="160">
        <f>SUMIFS(作業日報!$C:$C,作業日報!$B:$B,$A94,作業日報!$E:$E,"○",作業日報!$A:$A,参加者名簿!AQ$1)+SUMIFS(作業日報!$G:$G,作業日報!$F:$F,$A94,作業日報!$I:$I,"○",作業日報!$A:$A,参加者名簿!AQ$1)</f>
        <v>0</v>
      </c>
      <c r="AR94" s="160">
        <f>SUMIFS(作業日報!$C:$C,作業日報!$B:$B,$A94,作業日報!$E:$E,"○",作業日報!$A:$A,参加者名簿!AR$1)+SUMIFS(作業日報!$G:$G,作業日報!$F:$F,$A94,作業日報!$I:$I,"○",作業日報!$A:$A,参加者名簿!AR$1)</f>
        <v>0</v>
      </c>
      <c r="AS94" s="160">
        <f>SUMIFS(作業日報!$C:$C,作業日報!$B:$B,$A94,作業日報!$E:$E,"○",作業日報!$A:$A,参加者名簿!AS$1)+SUMIFS(作業日報!$G:$G,作業日報!$F:$F,$A94,作業日報!$I:$I,"○",作業日報!$A:$A,参加者名簿!AS$1)</f>
        <v>0</v>
      </c>
      <c r="AT94" s="160">
        <f>SUMIFS(作業日報!$C:$C,作業日報!$B:$B,$A94,作業日報!$E:$E,"○",作業日報!$A:$A,参加者名簿!AT$1)+SUMIFS(作業日報!$G:$G,作業日報!$F:$F,$A94,作業日報!$I:$I,"○",作業日報!$A:$A,参加者名簿!AT$1)</f>
        <v>0</v>
      </c>
      <c r="AU94" s="160">
        <f>SUMIFS(作業日報!$C:$C,作業日報!$B:$B,$A94,作業日報!$E:$E,"○",作業日報!$A:$A,参加者名簿!AU$1)+SUMIFS(作業日報!$G:$G,作業日報!$F:$F,$A94,作業日報!$I:$I,"○",作業日報!$A:$A,参加者名簿!AU$1)</f>
        <v>0</v>
      </c>
      <c r="AV94" s="160">
        <f>SUMIFS(作業日報!$C:$C,作業日報!$B:$B,$A94,作業日報!$E:$E,"○",作業日報!$A:$A,参加者名簿!AV$1)+SUMIFS(作業日報!$G:$G,作業日報!$F:$F,$A94,作業日報!$I:$I,"○",作業日報!$A:$A,参加者名簿!AV$1)</f>
        <v>0</v>
      </c>
      <c r="AW94" s="160">
        <f>SUMIFS(作業日報!$C:$C,作業日報!$B:$B,$A94,作業日報!$E:$E,"○",作業日報!$A:$A,参加者名簿!AW$1)+SUMIFS(作業日報!$G:$G,作業日報!$F:$F,$A94,作業日報!$I:$I,"○",作業日報!$A:$A,参加者名簿!AW$1)</f>
        <v>0</v>
      </c>
      <c r="AX94" s="160">
        <f>SUMIFS(作業日報!$C:$C,作業日報!$B:$B,$A94,作業日報!$E:$E,"○",作業日報!$A:$A,参加者名簿!AX$1)+SUMIFS(作業日報!$G:$G,作業日報!$F:$F,$A94,作業日報!$I:$I,"○",作業日報!$A:$A,参加者名簿!AX$1)</f>
        <v>0</v>
      </c>
      <c r="AY94" s="160">
        <f>SUMIFS(作業日報!$C:$C,作業日報!$B:$B,$A94,作業日報!$E:$E,"○",作業日報!$A:$A,参加者名簿!AY$1)+SUMIFS(作業日報!$G:$G,作業日報!$F:$F,$A94,作業日報!$I:$I,"○",作業日報!$A:$A,参加者名簿!AY$1)</f>
        <v>0</v>
      </c>
      <c r="AZ94" s="160">
        <f>SUMIFS(作業日報!$C:$C,作業日報!$B:$B,$A94,作業日報!$E:$E,"○",作業日報!$A:$A,参加者名簿!AZ$1)+SUMIFS(作業日報!$G:$G,作業日報!$F:$F,$A94,作業日報!$I:$I,"○",作業日報!$A:$A,参加者名簿!AZ$1)</f>
        <v>0</v>
      </c>
      <c r="BA94" s="160">
        <f>SUMIFS(作業日報!$C:$C,作業日報!$B:$B,$A94,作業日報!$E:$E,"○",作業日報!$A:$A,参加者名簿!BA$1)+SUMIFS(作業日報!$G:$G,作業日報!$F:$F,$A94,作業日報!$I:$I,"○",作業日報!$A:$A,参加者名簿!BA$1)</f>
        <v>0</v>
      </c>
      <c r="BB94" s="160">
        <f>SUMIFS(作業日報!$C:$C,作業日報!$B:$B,$A94,作業日報!$E:$E,"○",作業日報!$A:$A,参加者名簿!BB$1)+SUMIFS(作業日報!$G:$G,作業日報!$F:$F,$A94,作業日報!$I:$I,"○",作業日報!$A:$A,参加者名簿!BB$1)</f>
        <v>0</v>
      </c>
      <c r="BC94" s="160">
        <f>SUMIFS(作業日報!$C:$C,作業日報!$B:$B,$A94,作業日報!$E:$E,"○",作業日報!$A:$A,参加者名簿!BC$1)+SUMIFS(作業日報!$G:$G,作業日報!$F:$F,$A94,作業日報!$I:$I,"○",作業日報!$A:$A,参加者名簿!BC$1)</f>
        <v>0</v>
      </c>
      <c r="BD94" s="160">
        <f>SUMIFS(作業日報!$C:$C,作業日報!$B:$B,$A94,作業日報!$E:$E,"○",作業日報!$A:$A,参加者名簿!BD$1)+SUMIFS(作業日報!$G:$G,作業日報!$F:$F,$A94,作業日報!$I:$I,"○",作業日報!$A:$A,参加者名簿!BD$1)</f>
        <v>0</v>
      </c>
      <c r="BE94" s="160">
        <f>SUMIFS(作業日報!$C:$C,作業日報!$B:$B,$A94,作業日報!$E:$E,"○",作業日報!$A:$A,参加者名簿!BE$1)+SUMIFS(作業日報!$G:$G,作業日報!$F:$F,$A94,作業日報!$I:$I,"○",作業日報!$A:$A,参加者名簿!BE$1)</f>
        <v>0</v>
      </c>
      <c r="BF94" s="160">
        <f>SUMIFS(作業日報!$C:$C,作業日報!$B:$B,$A94,作業日報!$E:$E,"○",作業日報!$A:$A,参加者名簿!BF$1)+SUMIFS(作業日報!$G:$G,作業日報!$F:$F,$A94,作業日報!$I:$I,"○",作業日報!$A:$A,参加者名簿!BF$1)</f>
        <v>0</v>
      </c>
      <c r="BG94" s="160">
        <f>SUMIFS(作業日報!$C:$C,作業日報!$B:$B,$A94,作業日報!$E:$E,"○",作業日報!$A:$A,参加者名簿!BG$1)+SUMIFS(作業日報!$G:$G,作業日報!$F:$F,$A94,作業日報!$I:$I,"○",作業日報!$A:$A,参加者名簿!BG$1)</f>
        <v>0</v>
      </c>
      <c r="BH94" s="160">
        <f>SUMIFS(作業日報!$C:$C,作業日報!$B:$B,$A94,作業日報!$E:$E,"○",作業日報!$A:$A,参加者名簿!BH$1)+SUMIFS(作業日報!$G:$G,作業日報!$F:$F,$A94,作業日報!$I:$I,"○",作業日報!$A:$A,参加者名簿!BH$1)</f>
        <v>0</v>
      </c>
      <c r="BI94" s="160">
        <f>SUMIFS(作業日報!$C:$C,作業日報!$B:$B,$A94,作業日報!$E:$E,"○",作業日報!$A:$A,参加者名簿!BI$1)+SUMIFS(作業日報!$G:$G,作業日報!$F:$F,$A94,作業日報!$I:$I,"○",作業日報!$A:$A,参加者名簿!BI$1)</f>
        <v>0</v>
      </c>
      <c r="BJ94" s="160">
        <f>SUMIFS(作業日報!$C:$C,作業日報!$B:$B,$A94,作業日報!$E:$E,"○",作業日報!$A:$A,参加者名簿!BJ$1)+SUMIFS(作業日報!$G:$G,作業日報!$F:$F,$A94,作業日報!$I:$I,"○",作業日報!$A:$A,参加者名簿!BJ$1)</f>
        <v>0</v>
      </c>
      <c r="BK94" s="160">
        <f>SUMIFS(作業日報!$C:$C,作業日報!$B:$B,$A94,作業日報!$E:$E,"○",作業日報!$A:$A,参加者名簿!BK$1)+SUMIFS(作業日報!$G:$G,作業日報!$F:$F,$A94,作業日報!$I:$I,"○",作業日報!$A:$A,参加者名簿!BK$1)</f>
        <v>0</v>
      </c>
      <c r="BL94" s="160">
        <f>SUMIFS(作業日報!$C:$C,作業日報!$B:$B,$A94,作業日報!$E:$E,"○",作業日報!$A:$A,参加者名簿!BL$1)+SUMIFS(作業日報!$G:$G,作業日報!$F:$F,$A94,作業日報!$I:$I,"○",作業日報!$A:$A,参加者名簿!BL$1)</f>
        <v>0</v>
      </c>
    </row>
    <row r="95" spans="1:64">
      <c r="A95" s="176"/>
      <c r="B95" s="177"/>
      <c r="C95" s="178"/>
      <c r="D95" s="120">
        <f t="shared" si="1"/>
        <v>0</v>
      </c>
      <c r="E95" s="159">
        <f>SUMIFS(作業日報!$C:$C,作業日報!$B:$B,$A95,作業日報!$E:$E,"○",作業日報!$A:$A,参加者名簿!E$1)+SUMIFS(作業日報!$G:$G,作業日報!$F:$F,$A95,作業日報!$I:$I,"○",作業日報!$A:$A,参加者名簿!E$1)</f>
        <v>0</v>
      </c>
      <c r="F95" s="160">
        <f>SUMIFS(作業日報!$C:$C,作業日報!$B:$B,$A95,作業日報!$E:$E,"○",作業日報!$A:$A,参加者名簿!F$1)+SUMIFS(作業日報!$G:$G,作業日報!$F:$F,$A95,作業日報!$I:$I,"○",作業日報!$A:$A,参加者名簿!F$1)</f>
        <v>0</v>
      </c>
      <c r="G95" s="160">
        <f>SUMIFS(作業日報!$C:$C,作業日報!$B:$B,$A95,作業日報!$E:$E,"○",作業日報!$A:$A,参加者名簿!G$1)+SUMIFS(作業日報!$G:$G,作業日報!$F:$F,$A95,作業日報!$I:$I,"○",作業日報!$A:$A,参加者名簿!G$1)</f>
        <v>0</v>
      </c>
      <c r="H95" s="160">
        <f>SUMIFS(作業日報!$C:$C,作業日報!$B:$B,$A95,作業日報!$E:$E,"○",作業日報!$A:$A,参加者名簿!H$1)+SUMIFS(作業日報!$G:$G,作業日報!$F:$F,$A95,作業日報!$I:$I,"○",作業日報!$A:$A,参加者名簿!H$1)</f>
        <v>0</v>
      </c>
      <c r="I95" s="160">
        <f>SUMIFS(作業日報!$C:$C,作業日報!$B:$B,$A95,作業日報!$E:$E,"○",作業日報!$A:$A,参加者名簿!I$1)+SUMIFS(作業日報!$G:$G,作業日報!$F:$F,$A95,作業日報!$I:$I,"○",作業日報!$A:$A,参加者名簿!I$1)</f>
        <v>0</v>
      </c>
      <c r="J95" s="160">
        <f>SUMIFS(作業日報!$C:$C,作業日報!$B:$B,$A95,作業日報!$E:$E,"○",作業日報!$A:$A,参加者名簿!J$1)+SUMIFS(作業日報!$G:$G,作業日報!$F:$F,$A95,作業日報!$I:$I,"○",作業日報!$A:$A,参加者名簿!J$1)</f>
        <v>0</v>
      </c>
      <c r="K95" s="160">
        <f>SUMIFS(作業日報!$C:$C,作業日報!$B:$B,$A95,作業日報!$E:$E,"○",作業日報!$A:$A,参加者名簿!K$1)+SUMIFS(作業日報!$G:$G,作業日報!$F:$F,$A95,作業日報!$I:$I,"○",作業日報!$A:$A,参加者名簿!K$1)</f>
        <v>0</v>
      </c>
      <c r="L95" s="160">
        <f>SUMIFS(作業日報!$C:$C,作業日報!$B:$B,$A95,作業日報!$E:$E,"○",作業日報!$A:$A,参加者名簿!L$1)+SUMIFS(作業日報!$G:$G,作業日報!$F:$F,$A95,作業日報!$I:$I,"○",作業日報!$A:$A,参加者名簿!L$1)</f>
        <v>0</v>
      </c>
      <c r="M95" s="160">
        <f>SUMIFS(作業日報!$C:$C,作業日報!$B:$B,$A95,作業日報!$E:$E,"○",作業日報!$A:$A,参加者名簿!M$1)+SUMIFS(作業日報!$G:$G,作業日報!$F:$F,$A95,作業日報!$I:$I,"○",作業日報!$A:$A,参加者名簿!M$1)</f>
        <v>0</v>
      </c>
      <c r="N95" s="160">
        <f>SUMIFS(作業日報!$C:$C,作業日報!$B:$B,$A95,作業日報!$E:$E,"○",作業日報!$A:$A,参加者名簿!N$1)+SUMIFS(作業日報!$G:$G,作業日報!$F:$F,$A95,作業日報!$I:$I,"○",作業日報!$A:$A,参加者名簿!N$1)</f>
        <v>0</v>
      </c>
      <c r="O95" s="160">
        <f>SUMIFS(作業日報!$C:$C,作業日報!$B:$B,$A95,作業日報!$E:$E,"○",作業日報!$A:$A,参加者名簿!O$1)+SUMIFS(作業日報!$G:$G,作業日報!$F:$F,$A95,作業日報!$I:$I,"○",作業日報!$A:$A,参加者名簿!O$1)</f>
        <v>0</v>
      </c>
      <c r="P95" s="160">
        <f>SUMIFS(作業日報!$C:$C,作業日報!$B:$B,$A95,作業日報!$E:$E,"○",作業日報!$A:$A,参加者名簿!P$1)+SUMIFS(作業日報!$G:$G,作業日報!$F:$F,$A95,作業日報!$I:$I,"○",作業日報!$A:$A,参加者名簿!P$1)</f>
        <v>0</v>
      </c>
      <c r="Q95" s="160">
        <f>SUMIFS(作業日報!$C:$C,作業日報!$B:$B,$A95,作業日報!$E:$E,"○",作業日報!$A:$A,参加者名簿!Q$1)+SUMIFS(作業日報!$G:$G,作業日報!$F:$F,$A95,作業日報!$I:$I,"○",作業日報!$A:$A,参加者名簿!Q$1)</f>
        <v>0</v>
      </c>
      <c r="R95" s="160">
        <f>SUMIFS(作業日報!$C:$C,作業日報!$B:$B,$A95,作業日報!$E:$E,"○",作業日報!$A:$A,参加者名簿!R$1)+SUMIFS(作業日報!$G:$G,作業日報!$F:$F,$A95,作業日報!$I:$I,"○",作業日報!$A:$A,参加者名簿!R$1)</f>
        <v>0</v>
      </c>
      <c r="S95" s="160">
        <f>SUMIFS(作業日報!$C:$C,作業日報!$B:$B,$A95,作業日報!$E:$E,"○",作業日報!$A:$A,参加者名簿!S$1)+SUMIFS(作業日報!$G:$G,作業日報!$F:$F,$A95,作業日報!$I:$I,"○",作業日報!$A:$A,参加者名簿!S$1)</f>
        <v>0</v>
      </c>
      <c r="T95" s="160">
        <f>SUMIFS(作業日報!$C:$C,作業日報!$B:$B,$A95,作業日報!$E:$E,"○",作業日報!$A:$A,参加者名簿!T$1)+SUMIFS(作業日報!$G:$G,作業日報!$F:$F,$A95,作業日報!$I:$I,"○",作業日報!$A:$A,参加者名簿!T$1)</f>
        <v>0</v>
      </c>
      <c r="U95" s="160">
        <f>SUMIFS(作業日報!$C:$C,作業日報!$B:$B,$A95,作業日報!$E:$E,"○",作業日報!$A:$A,参加者名簿!U$1)+SUMIFS(作業日報!$G:$G,作業日報!$F:$F,$A95,作業日報!$I:$I,"○",作業日報!$A:$A,参加者名簿!U$1)</f>
        <v>0</v>
      </c>
      <c r="V95" s="160">
        <f>SUMIFS(作業日報!$C:$C,作業日報!$B:$B,$A95,作業日報!$E:$E,"○",作業日報!$A:$A,参加者名簿!V$1)+SUMIFS(作業日報!$G:$G,作業日報!$F:$F,$A95,作業日報!$I:$I,"○",作業日報!$A:$A,参加者名簿!V$1)</f>
        <v>0</v>
      </c>
      <c r="W95" s="160">
        <f>SUMIFS(作業日報!$C:$C,作業日報!$B:$B,$A95,作業日報!$E:$E,"○",作業日報!$A:$A,参加者名簿!W$1)+SUMIFS(作業日報!$G:$G,作業日報!$F:$F,$A95,作業日報!$I:$I,"○",作業日報!$A:$A,参加者名簿!W$1)</f>
        <v>0</v>
      </c>
      <c r="X95" s="160">
        <f>SUMIFS(作業日報!$C:$C,作業日報!$B:$B,$A95,作業日報!$E:$E,"○",作業日報!$A:$A,参加者名簿!X$1)+SUMIFS(作業日報!$G:$G,作業日報!$F:$F,$A95,作業日報!$I:$I,"○",作業日報!$A:$A,参加者名簿!X$1)</f>
        <v>0</v>
      </c>
      <c r="Y95" s="160">
        <f>SUMIFS(作業日報!$C:$C,作業日報!$B:$B,$A95,作業日報!$E:$E,"○",作業日報!$A:$A,参加者名簿!Y$1)+SUMIFS(作業日報!$G:$G,作業日報!$F:$F,$A95,作業日報!$I:$I,"○",作業日報!$A:$A,参加者名簿!Y$1)</f>
        <v>0</v>
      </c>
      <c r="Z95" s="160">
        <f>SUMIFS(作業日報!$C:$C,作業日報!$B:$B,$A95,作業日報!$E:$E,"○",作業日報!$A:$A,参加者名簿!Z$1)+SUMIFS(作業日報!$G:$G,作業日報!$F:$F,$A95,作業日報!$I:$I,"○",作業日報!$A:$A,参加者名簿!Z$1)</f>
        <v>0</v>
      </c>
      <c r="AA95" s="160">
        <f>SUMIFS(作業日報!$C:$C,作業日報!$B:$B,$A95,作業日報!$E:$E,"○",作業日報!$A:$A,参加者名簿!AA$1)+SUMIFS(作業日報!$G:$G,作業日報!$F:$F,$A95,作業日報!$I:$I,"○",作業日報!$A:$A,参加者名簿!AA$1)</f>
        <v>0</v>
      </c>
      <c r="AB95" s="160">
        <f>SUMIFS(作業日報!$C:$C,作業日報!$B:$B,$A95,作業日報!$E:$E,"○",作業日報!$A:$A,参加者名簿!AB$1)+SUMIFS(作業日報!$G:$G,作業日報!$F:$F,$A95,作業日報!$I:$I,"○",作業日報!$A:$A,参加者名簿!AB$1)</f>
        <v>0</v>
      </c>
      <c r="AC95" s="160">
        <f>SUMIFS(作業日報!$C:$C,作業日報!$B:$B,$A95,作業日報!$E:$E,"○",作業日報!$A:$A,参加者名簿!AC$1)+SUMIFS(作業日報!$G:$G,作業日報!$F:$F,$A95,作業日報!$I:$I,"○",作業日報!$A:$A,参加者名簿!AC$1)</f>
        <v>0</v>
      </c>
      <c r="AD95" s="160">
        <f>SUMIFS(作業日報!$C:$C,作業日報!$B:$B,$A95,作業日報!$E:$E,"○",作業日報!$A:$A,参加者名簿!AD$1)+SUMIFS(作業日報!$G:$G,作業日報!$F:$F,$A95,作業日報!$I:$I,"○",作業日報!$A:$A,参加者名簿!AD$1)</f>
        <v>0</v>
      </c>
      <c r="AE95" s="160">
        <f>SUMIFS(作業日報!$C:$C,作業日報!$B:$B,$A95,作業日報!$E:$E,"○",作業日報!$A:$A,参加者名簿!AE$1)+SUMIFS(作業日報!$G:$G,作業日報!$F:$F,$A95,作業日報!$I:$I,"○",作業日報!$A:$A,参加者名簿!AE$1)</f>
        <v>0</v>
      </c>
      <c r="AF95" s="160">
        <f>SUMIFS(作業日報!$C:$C,作業日報!$B:$B,$A95,作業日報!$E:$E,"○",作業日報!$A:$A,参加者名簿!AF$1)+SUMIFS(作業日報!$G:$G,作業日報!$F:$F,$A95,作業日報!$I:$I,"○",作業日報!$A:$A,参加者名簿!AF$1)</f>
        <v>0</v>
      </c>
      <c r="AG95" s="160">
        <f>SUMIFS(作業日報!$C:$C,作業日報!$B:$B,$A95,作業日報!$E:$E,"○",作業日報!$A:$A,参加者名簿!AG$1)+SUMIFS(作業日報!$G:$G,作業日報!$F:$F,$A95,作業日報!$I:$I,"○",作業日報!$A:$A,参加者名簿!AG$1)</f>
        <v>0</v>
      </c>
      <c r="AH95" s="160">
        <f>SUMIFS(作業日報!$C:$C,作業日報!$B:$B,$A95,作業日報!$E:$E,"○",作業日報!$A:$A,参加者名簿!AH$1)+SUMIFS(作業日報!$G:$G,作業日報!$F:$F,$A95,作業日報!$I:$I,"○",作業日報!$A:$A,参加者名簿!AH$1)</f>
        <v>0</v>
      </c>
      <c r="AI95" s="160">
        <f>SUMIFS(作業日報!$C:$C,作業日報!$B:$B,$A95,作業日報!$E:$E,"○",作業日報!$A:$A,参加者名簿!AI$1)+SUMIFS(作業日報!$G:$G,作業日報!$F:$F,$A95,作業日報!$I:$I,"○",作業日報!$A:$A,参加者名簿!AI$1)</f>
        <v>0</v>
      </c>
      <c r="AJ95" s="160">
        <f>SUMIFS(作業日報!$C:$C,作業日報!$B:$B,$A95,作業日報!$E:$E,"○",作業日報!$A:$A,参加者名簿!AJ$1)+SUMIFS(作業日報!$G:$G,作業日報!$F:$F,$A95,作業日報!$I:$I,"○",作業日報!$A:$A,参加者名簿!AJ$1)</f>
        <v>0</v>
      </c>
      <c r="AK95" s="160">
        <f>SUMIFS(作業日報!$C:$C,作業日報!$B:$B,$A95,作業日報!$E:$E,"○",作業日報!$A:$A,参加者名簿!AK$1)+SUMIFS(作業日報!$G:$G,作業日報!$F:$F,$A95,作業日報!$I:$I,"○",作業日報!$A:$A,参加者名簿!AK$1)</f>
        <v>0</v>
      </c>
      <c r="AL95" s="160">
        <f>SUMIFS(作業日報!$C:$C,作業日報!$B:$B,$A95,作業日報!$E:$E,"○",作業日報!$A:$A,参加者名簿!AL$1)+SUMIFS(作業日報!$G:$G,作業日報!$F:$F,$A95,作業日報!$I:$I,"○",作業日報!$A:$A,参加者名簿!AL$1)</f>
        <v>0</v>
      </c>
      <c r="AM95" s="160">
        <f>SUMIFS(作業日報!$C:$C,作業日報!$B:$B,$A95,作業日報!$E:$E,"○",作業日報!$A:$A,参加者名簿!AM$1)+SUMIFS(作業日報!$G:$G,作業日報!$F:$F,$A95,作業日報!$I:$I,"○",作業日報!$A:$A,参加者名簿!AM$1)</f>
        <v>0</v>
      </c>
      <c r="AN95" s="160">
        <f>SUMIFS(作業日報!$C:$C,作業日報!$B:$B,$A95,作業日報!$E:$E,"○",作業日報!$A:$A,参加者名簿!AN$1)+SUMIFS(作業日報!$G:$G,作業日報!$F:$F,$A95,作業日報!$I:$I,"○",作業日報!$A:$A,参加者名簿!AN$1)</f>
        <v>0</v>
      </c>
      <c r="AO95" s="160">
        <f>SUMIFS(作業日報!$C:$C,作業日報!$B:$B,$A95,作業日報!$E:$E,"○",作業日報!$A:$A,参加者名簿!AO$1)+SUMIFS(作業日報!$G:$G,作業日報!$F:$F,$A95,作業日報!$I:$I,"○",作業日報!$A:$A,参加者名簿!AO$1)</f>
        <v>0</v>
      </c>
      <c r="AP95" s="160">
        <f>SUMIFS(作業日報!$C:$C,作業日報!$B:$B,$A95,作業日報!$E:$E,"○",作業日報!$A:$A,参加者名簿!AP$1)+SUMIFS(作業日報!$G:$G,作業日報!$F:$F,$A95,作業日報!$I:$I,"○",作業日報!$A:$A,参加者名簿!AP$1)</f>
        <v>0</v>
      </c>
      <c r="AQ95" s="160">
        <f>SUMIFS(作業日報!$C:$C,作業日報!$B:$B,$A95,作業日報!$E:$E,"○",作業日報!$A:$A,参加者名簿!AQ$1)+SUMIFS(作業日報!$G:$G,作業日報!$F:$F,$A95,作業日報!$I:$I,"○",作業日報!$A:$A,参加者名簿!AQ$1)</f>
        <v>0</v>
      </c>
      <c r="AR95" s="160">
        <f>SUMIFS(作業日報!$C:$C,作業日報!$B:$B,$A95,作業日報!$E:$E,"○",作業日報!$A:$A,参加者名簿!AR$1)+SUMIFS(作業日報!$G:$G,作業日報!$F:$F,$A95,作業日報!$I:$I,"○",作業日報!$A:$A,参加者名簿!AR$1)</f>
        <v>0</v>
      </c>
      <c r="AS95" s="160">
        <f>SUMIFS(作業日報!$C:$C,作業日報!$B:$B,$A95,作業日報!$E:$E,"○",作業日報!$A:$A,参加者名簿!AS$1)+SUMIFS(作業日報!$G:$G,作業日報!$F:$F,$A95,作業日報!$I:$I,"○",作業日報!$A:$A,参加者名簿!AS$1)</f>
        <v>0</v>
      </c>
      <c r="AT95" s="160">
        <f>SUMIFS(作業日報!$C:$C,作業日報!$B:$B,$A95,作業日報!$E:$E,"○",作業日報!$A:$A,参加者名簿!AT$1)+SUMIFS(作業日報!$G:$G,作業日報!$F:$F,$A95,作業日報!$I:$I,"○",作業日報!$A:$A,参加者名簿!AT$1)</f>
        <v>0</v>
      </c>
      <c r="AU95" s="160">
        <f>SUMIFS(作業日報!$C:$C,作業日報!$B:$B,$A95,作業日報!$E:$E,"○",作業日報!$A:$A,参加者名簿!AU$1)+SUMIFS(作業日報!$G:$G,作業日報!$F:$F,$A95,作業日報!$I:$I,"○",作業日報!$A:$A,参加者名簿!AU$1)</f>
        <v>0</v>
      </c>
      <c r="AV95" s="160">
        <f>SUMIFS(作業日報!$C:$C,作業日報!$B:$B,$A95,作業日報!$E:$E,"○",作業日報!$A:$A,参加者名簿!AV$1)+SUMIFS(作業日報!$G:$G,作業日報!$F:$F,$A95,作業日報!$I:$I,"○",作業日報!$A:$A,参加者名簿!AV$1)</f>
        <v>0</v>
      </c>
      <c r="AW95" s="160">
        <f>SUMIFS(作業日報!$C:$C,作業日報!$B:$B,$A95,作業日報!$E:$E,"○",作業日報!$A:$A,参加者名簿!AW$1)+SUMIFS(作業日報!$G:$G,作業日報!$F:$F,$A95,作業日報!$I:$I,"○",作業日報!$A:$A,参加者名簿!AW$1)</f>
        <v>0</v>
      </c>
      <c r="AX95" s="160">
        <f>SUMIFS(作業日報!$C:$C,作業日報!$B:$B,$A95,作業日報!$E:$E,"○",作業日報!$A:$A,参加者名簿!AX$1)+SUMIFS(作業日報!$G:$G,作業日報!$F:$F,$A95,作業日報!$I:$I,"○",作業日報!$A:$A,参加者名簿!AX$1)</f>
        <v>0</v>
      </c>
      <c r="AY95" s="160">
        <f>SUMIFS(作業日報!$C:$C,作業日報!$B:$B,$A95,作業日報!$E:$E,"○",作業日報!$A:$A,参加者名簿!AY$1)+SUMIFS(作業日報!$G:$G,作業日報!$F:$F,$A95,作業日報!$I:$I,"○",作業日報!$A:$A,参加者名簿!AY$1)</f>
        <v>0</v>
      </c>
      <c r="AZ95" s="160">
        <f>SUMIFS(作業日報!$C:$C,作業日報!$B:$B,$A95,作業日報!$E:$E,"○",作業日報!$A:$A,参加者名簿!AZ$1)+SUMIFS(作業日報!$G:$G,作業日報!$F:$F,$A95,作業日報!$I:$I,"○",作業日報!$A:$A,参加者名簿!AZ$1)</f>
        <v>0</v>
      </c>
      <c r="BA95" s="160">
        <f>SUMIFS(作業日報!$C:$C,作業日報!$B:$B,$A95,作業日報!$E:$E,"○",作業日報!$A:$A,参加者名簿!BA$1)+SUMIFS(作業日報!$G:$G,作業日報!$F:$F,$A95,作業日報!$I:$I,"○",作業日報!$A:$A,参加者名簿!BA$1)</f>
        <v>0</v>
      </c>
      <c r="BB95" s="160">
        <f>SUMIFS(作業日報!$C:$C,作業日報!$B:$B,$A95,作業日報!$E:$E,"○",作業日報!$A:$A,参加者名簿!BB$1)+SUMIFS(作業日報!$G:$G,作業日報!$F:$F,$A95,作業日報!$I:$I,"○",作業日報!$A:$A,参加者名簿!BB$1)</f>
        <v>0</v>
      </c>
      <c r="BC95" s="160">
        <f>SUMIFS(作業日報!$C:$C,作業日報!$B:$B,$A95,作業日報!$E:$E,"○",作業日報!$A:$A,参加者名簿!BC$1)+SUMIFS(作業日報!$G:$G,作業日報!$F:$F,$A95,作業日報!$I:$I,"○",作業日報!$A:$A,参加者名簿!BC$1)</f>
        <v>0</v>
      </c>
      <c r="BD95" s="160">
        <f>SUMIFS(作業日報!$C:$C,作業日報!$B:$B,$A95,作業日報!$E:$E,"○",作業日報!$A:$A,参加者名簿!BD$1)+SUMIFS(作業日報!$G:$G,作業日報!$F:$F,$A95,作業日報!$I:$I,"○",作業日報!$A:$A,参加者名簿!BD$1)</f>
        <v>0</v>
      </c>
      <c r="BE95" s="160">
        <f>SUMIFS(作業日報!$C:$C,作業日報!$B:$B,$A95,作業日報!$E:$E,"○",作業日報!$A:$A,参加者名簿!BE$1)+SUMIFS(作業日報!$G:$G,作業日報!$F:$F,$A95,作業日報!$I:$I,"○",作業日報!$A:$A,参加者名簿!BE$1)</f>
        <v>0</v>
      </c>
      <c r="BF95" s="160">
        <f>SUMIFS(作業日報!$C:$C,作業日報!$B:$B,$A95,作業日報!$E:$E,"○",作業日報!$A:$A,参加者名簿!BF$1)+SUMIFS(作業日報!$G:$G,作業日報!$F:$F,$A95,作業日報!$I:$I,"○",作業日報!$A:$A,参加者名簿!BF$1)</f>
        <v>0</v>
      </c>
      <c r="BG95" s="160">
        <f>SUMIFS(作業日報!$C:$C,作業日報!$B:$B,$A95,作業日報!$E:$E,"○",作業日報!$A:$A,参加者名簿!BG$1)+SUMIFS(作業日報!$G:$G,作業日報!$F:$F,$A95,作業日報!$I:$I,"○",作業日報!$A:$A,参加者名簿!BG$1)</f>
        <v>0</v>
      </c>
      <c r="BH95" s="160">
        <f>SUMIFS(作業日報!$C:$C,作業日報!$B:$B,$A95,作業日報!$E:$E,"○",作業日報!$A:$A,参加者名簿!BH$1)+SUMIFS(作業日報!$G:$G,作業日報!$F:$F,$A95,作業日報!$I:$I,"○",作業日報!$A:$A,参加者名簿!BH$1)</f>
        <v>0</v>
      </c>
      <c r="BI95" s="160">
        <f>SUMIFS(作業日報!$C:$C,作業日報!$B:$B,$A95,作業日報!$E:$E,"○",作業日報!$A:$A,参加者名簿!BI$1)+SUMIFS(作業日報!$G:$G,作業日報!$F:$F,$A95,作業日報!$I:$I,"○",作業日報!$A:$A,参加者名簿!BI$1)</f>
        <v>0</v>
      </c>
      <c r="BJ95" s="160">
        <f>SUMIFS(作業日報!$C:$C,作業日報!$B:$B,$A95,作業日報!$E:$E,"○",作業日報!$A:$A,参加者名簿!BJ$1)+SUMIFS(作業日報!$G:$G,作業日報!$F:$F,$A95,作業日報!$I:$I,"○",作業日報!$A:$A,参加者名簿!BJ$1)</f>
        <v>0</v>
      </c>
      <c r="BK95" s="160">
        <f>SUMIFS(作業日報!$C:$C,作業日報!$B:$B,$A95,作業日報!$E:$E,"○",作業日報!$A:$A,参加者名簿!BK$1)+SUMIFS(作業日報!$G:$G,作業日報!$F:$F,$A95,作業日報!$I:$I,"○",作業日報!$A:$A,参加者名簿!BK$1)</f>
        <v>0</v>
      </c>
      <c r="BL95" s="160">
        <f>SUMIFS(作業日報!$C:$C,作業日報!$B:$B,$A95,作業日報!$E:$E,"○",作業日報!$A:$A,参加者名簿!BL$1)+SUMIFS(作業日報!$G:$G,作業日報!$F:$F,$A95,作業日報!$I:$I,"○",作業日報!$A:$A,参加者名簿!BL$1)</f>
        <v>0</v>
      </c>
    </row>
    <row r="96" spans="1:64">
      <c r="A96" s="176"/>
      <c r="B96" s="177"/>
      <c r="C96" s="178"/>
      <c r="D96" s="120">
        <f t="shared" si="1"/>
        <v>0</v>
      </c>
      <c r="E96" s="159">
        <f>SUMIFS(作業日報!$C:$C,作業日報!$B:$B,$A96,作業日報!$E:$E,"○",作業日報!$A:$A,参加者名簿!E$1)+SUMIFS(作業日報!$G:$G,作業日報!$F:$F,$A96,作業日報!$I:$I,"○",作業日報!$A:$A,参加者名簿!E$1)</f>
        <v>0</v>
      </c>
      <c r="F96" s="160">
        <f>SUMIFS(作業日報!$C:$C,作業日報!$B:$B,$A96,作業日報!$E:$E,"○",作業日報!$A:$A,参加者名簿!F$1)+SUMIFS(作業日報!$G:$G,作業日報!$F:$F,$A96,作業日報!$I:$I,"○",作業日報!$A:$A,参加者名簿!F$1)</f>
        <v>0</v>
      </c>
      <c r="G96" s="160">
        <f>SUMIFS(作業日報!$C:$C,作業日報!$B:$B,$A96,作業日報!$E:$E,"○",作業日報!$A:$A,参加者名簿!G$1)+SUMIFS(作業日報!$G:$G,作業日報!$F:$F,$A96,作業日報!$I:$I,"○",作業日報!$A:$A,参加者名簿!G$1)</f>
        <v>0</v>
      </c>
      <c r="H96" s="160">
        <f>SUMIFS(作業日報!$C:$C,作業日報!$B:$B,$A96,作業日報!$E:$E,"○",作業日報!$A:$A,参加者名簿!H$1)+SUMIFS(作業日報!$G:$G,作業日報!$F:$F,$A96,作業日報!$I:$I,"○",作業日報!$A:$A,参加者名簿!H$1)</f>
        <v>0</v>
      </c>
      <c r="I96" s="160">
        <f>SUMIFS(作業日報!$C:$C,作業日報!$B:$B,$A96,作業日報!$E:$E,"○",作業日報!$A:$A,参加者名簿!I$1)+SUMIFS(作業日報!$G:$G,作業日報!$F:$F,$A96,作業日報!$I:$I,"○",作業日報!$A:$A,参加者名簿!I$1)</f>
        <v>0</v>
      </c>
      <c r="J96" s="160">
        <f>SUMIFS(作業日報!$C:$C,作業日報!$B:$B,$A96,作業日報!$E:$E,"○",作業日報!$A:$A,参加者名簿!J$1)+SUMIFS(作業日報!$G:$G,作業日報!$F:$F,$A96,作業日報!$I:$I,"○",作業日報!$A:$A,参加者名簿!J$1)</f>
        <v>0</v>
      </c>
      <c r="K96" s="160">
        <f>SUMIFS(作業日報!$C:$C,作業日報!$B:$B,$A96,作業日報!$E:$E,"○",作業日報!$A:$A,参加者名簿!K$1)+SUMIFS(作業日報!$G:$G,作業日報!$F:$F,$A96,作業日報!$I:$I,"○",作業日報!$A:$A,参加者名簿!K$1)</f>
        <v>0</v>
      </c>
      <c r="L96" s="160">
        <f>SUMIFS(作業日報!$C:$C,作業日報!$B:$B,$A96,作業日報!$E:$E,"○",作業日報!$A:$A,参加者名簿!L$1)+SUMIFS(作業日報!$G:$G,作業日報!$F:$F,$A96,作業日報!$I:$I,"○",作業日報!$A:$A,参加者名簿!L$1)</f>
        <v>0</v>
      </c>
      <c r="M96" s="160">
        <f>SUMIFS(作業日報!$C:$C,作業日報!$B:$B,$A96,作業日報!$E:$E,"○",作業日報!$A:$A,参加者名簿!M$1)+SUMIFS(作業日報!$G:$G,作業日報!$F:$F,$A96,作業日報!$I:$I,"○",作業日報!$A:$A,参加者名簿!M$1)</f>
        <v>0</v>
      </c>
      <c r="N96" s="160">
        <f>SUMIFS(作業日報!$C:$C,作業日報!$B:$B,$A96,作業日報!$E:$E,"○",作業日報!$A:$A,参加者名簿!N$1)+SUMIFS(作業日報!$G:$G,作業日報!$F:$F,$A96,作業日報!$I:$I,"○",作業日報!$A:$A,参加者名簿!N$1)</f>
        <v>0</v>
      </c>
      <c r="O96" s="160">
        <f>SUMIFS(作業日報!$C:$C,作業日報!$B:$B,$A96,作業日報!$E:$E,"○",作業日報!$A:$A,参加者名簿!O$1)+SUMIFS(作業日報!$G:$G,作業日報!$F:$F,$A96,作業日報!$I:$I,"○",作業日報!$A:$A,参加者名簿!O$1)</f>
        <v>0</v>
      </c>
      <c r="P96" s="160">
        <f>SUMIFS(作業日報!$C:$C,作業日報!$B:$B,$A96,作業日報!$E:$E,"○",作業日報!$A:$A,参加者名簿!P$1)+SUMIFS(作業日報!$G:$G,作業日報!$F:$F,$A96,作業日報!$I:$I,"○",作業日報!$A:$A,参加者名簿!P$1)</f>
        <v>0</v>
      </c>
      <c r="Q96" s="160">
        <f>SUMIFS(作業日報!$C:$C,作業日報!$B:$B,$A96,作業日報!$E:$E,"○",作業日報!$A:$A,参加者名簿!Q$1)+SUMIFS(作業日報!$G:$G,作業日報!$F:$F,$A96,作業日報!$I:$I,"○",作業日報!$A:$A,参加者名簿!Q$1)</f>
        <v>0</v>
      </c>
      <c r="R96" s="160">
        <f>SUMIFS(作業日報!$C:$C,作業日報!$B:$B,$A96,作業日報!$E:$E,"○",作業日報!$A:$A,参加者名簿!R$1)+SUMIFS(作業日報!$G:$G,作業日報!$F:$F,$A96,作業日報!$I:$I,"○",作業日報!$A:$A,参加者名簿!R$1)</f>
        <v>0</v>
      </c>
      <c r="S96" s="160">
        <f>SUMIFS(作業日報!$C:$C,作業日報!$B:$B,$A96,作業日報!$E:$E,"○",作業日報!$A:$A,参加者名簿!S$1)+SUMIFS(作業日報!$G:$G,作業日報!$F:$F,$A96,作業日報!$I:$I,"○",作業日報!$A:$A,参加者名簿!S$1)</f>
        <v>0</v>
      </c>
      <c r="T96" s="160">
        <f>SUMIFS(作業日報!$C:$C,作業日報!$B:$B,$A96,作業日報!$E:$E,"○",作業日報!$A:$A,参加者名簿!T$1)+SUMIFS(作業日報!$G:$G,作業日報!$F:$F,$A96,作業日報!$I:$I,"○",作業日報!$A:$A,参加者名簿!T$1)</f>
        <v>0</v>
      </c>
      <c r="U96" s="160">
        <f>SUMIFS(作業日報!$C:$C,作業日報!$B:$B,$A96,作業日報!$E:$E,"○",作業日報!$A:$A,参加者名簿!U$1)+SUMIFS(作業日報!$G:$G,作業日報!$F:$F,$A96,作業日報!$I:$I,"○",作業日報!$A:$A,参加者名簿!U$1)</f>
        <v>0</v>
      </c>
      <c r="V96" s="160">
        <f>SUMIFS(作業日報!$C:$C,作業日報!$B:$B,$A96,作業日報!$E:$E,"○",作業日報!$A:$A,参加者名簿!V$1)+SUMIFS(作業日報!$G:$G,作業日報!$F:$F,$A96,作業日報!$I:$I,"○",作業日報!$A:$A,参加者名簿!V$1)</f>
        <v>0</v>
      </c>
      <c r="W96" s="160">
        <f>SUMIFS(作業日報!$C:$C,作業日報!$B:$B,$A96,作業日報!$E:$E,"○",作業日報!$A:$A,参加者名簿!W$1)+SUMIFS(作業日報!$G:$G,作業日報!$F:$F,$A96,作業日報!$I:$I,"○",作業日報!$A:$A,参加者名簿!W$1)</f>
        <v>0</v>
      </c>
      <c r="X96" s="160">
        <f>SUMIFS(作業日報!$C:$C,作業日報!$B:$B,$A96,作業日報!$E:$E,"○",作業日報!$A:$A,参加者名簿!X$1)+SUMIFS(作業日報!$G:$G,作業日報!$F:$F,$A96,作業日報!$I:$I,"○",作業日報!$A:$A,参加者名簿!X$1)</f>
        <v>0</v>
      </c>
      <c r="Y96" s="160">
        <f>SUMIFS(作業日報!$C:$C,作業日報!$B:$B,$A96,作業日報!$E:$E,"○",作業日報!$A:$A,参加者名簿!Y$1)+SUMIFS(作業日報!$G:$G,作業日報!$F:$F,$A96,作業日報!$I:$I,"○",作業日報!$A:$A,参加者名簿!Y$1)</f>
        <v>0</v>
      </c>
      <c r="Z96" s="160">
        <f>SUMIFS(作業日報!$C:$C,作業日報!$B:$B,$A96,作業日報!$E:$E,"○",作業日報!$A:$A,参加者名簿!Z$1)+SUMIFS(作業日報!$G:$G,作業日報!$F:$F,$A96,作業日報!$I:$I,"○",作業日報!$A:$A,参加者名簿!Z$1)</f>
        <v>0</v>
      </c>
      <c r="AA96" s="160">
        <f>SUMIFS(作業日報!$C:$C,作業日報!$B:$B,$A96,作業日報!$E:$E,"○",作業日報!$A:$A,参加者名簿!AA$1)+SUMIFS(作業日報!$G:$G,作業日報!$F:$F,$A96,作業日報!$I:$I,"○",作業日報!$A:$A,参加者名簿!AA$1)</f>
        <v>0</v>
      </c>
      <c r="AB96" s="160">
        <f>SUMIFS(作業日報!$C:$C,作業日報!$B:$B,$A96,作業日報!$E:$E,"○",作業日報!$A:$A,参加者名簿!AB$1)+SUMIFS(作業日報!$G:$G,作業日報!$F:$F,$A96,作業日報!$I:$I,"○",作業日報!$A:$A,参加者名簿!AB$1)</f>
        <v>0</v>
      </c>
      <c r="AC96" s="160">
        <f>SUMIFS(作業日報!$C:$C,作業日報!$B:$B,$A96,作業日報!$E:$E,"○",作業日報!$A:$A,参加者名簿!AC$1)+SUMIFS(作業日報!$G:$G,作業日報!$F:$F,$A96,作業日報!$I:$I,"○",作業日報!$A:$A,参加者名簿!AC$1)</f>
        <v>0</v>
      </c>
      <c r="AD96" s="160">
        <f>SUMIFS(作業日報!$C:$C,作業日報!$B:$B,$A96,作業日報!$E:$E,"○",作業日報!$A:$A,参加者名簿!AD$1)+SUMIFS(作業日報!$G:$G,作業日報!$F:$F,$A96,作業日報!$I:$I,"○",作業日報!$A:$A,参加者名簿!AD$1)</f>
        <v>0</v>
      </c>
      <c r="AE96" s="160">
        <f>SUMIFS(作業日報!$C:$C,作業日報!$B:$B,$A96,作業日報!$E:$E,"○",作業日報!$A:$A,参加者名簿!AE$1)+SUMIFS(作業日報!$G:$G,作業日報!$F:$F,$A96,作業日報!$I:$I,"○",作業日報!$A:$A,参加者名簿!AE$1)</f>
        <v>0</v>
      </c>
      <c r="AF96" s="160">
        <f>SUMIFS(作業日報!$C:$C,作業日報!$B:$B,$A96,作業日報!$E:$E,"○",作業日報!$A:$A,参加者名簿!AF$1)+SUMIFS(作業日報!$G:$G,作業日報!$F:$F,$A96,作業日報!$I:$I,"○",作業日報!$A:$A,参加者名簿!AF$1)</f>
        <v>0</v>
      </c>
      <c r="AG96" s="160">
        <f>SUMIFS(作業日報!$C:$C,作業日報!$B:$B,$A96,作業日報!$E:$E,"○",作業日報!$A:$A,参加者名簿!AG$1)+SUMIFS(作業日報!$G:$G,作業日報!$F:$F,$A96,作業日報!$I:$I,"○",作業日報!$A:$A,参加者名簿!AG$1)</f>
        <v>0</v>
      </c>
      <c r="AH96" s="160">
        <f>SUMIFS(作業日報!$C:$C,作業日報!$B:$B,$A96,作業日報!$E:$E,"○",作業日報!$A:$A,参加者名簿!AH$1)+SUMIFS(作業日報!$G:$G,作業日報!$F:$F,$A96,作業日報!$I:$I,"○",作業日報!$A:$A,参加者名簿!AH$1)</f>
        <v>0</v>
      </c>
      <c r="AI96" s="160">
        <f>SUMIFS(作業日報!$C:$C,作業日報!$B:$B,$A96,作業日報!$E:$E,"○",作業日報!$A:$A,参加者名簿!AI$1)+SUMIFS(作業日報!$G:$G,作業日報!$F:$F,$A96,作業日報!$I:$I,"○",作業日報!$A:$A,参加者名簿!AI$1)</f>
        <v>0</v>
      </c>
      <c r="AJ96" s="160">
        <f>SUMIFS(作業日報!$C:$C,作業日報!$B:$B,$A96,作業日報!$E:$E,"○",作業日報!$A:$A,参加者名簿!AJ$1)+SUMIFS(作業日報!$G:$G,作業日報!$F:$F,$A96,作業日報!$I:$I,"○",作業日報!$A:$A,参加者名簿!AJ$1)</f>
        <v>0</v>
      </c>
      <c r="AK96" s="160">
        <f>SUMIFS(作業日報!$C:$C,作業日報!$B:$B,$A96,作業日報!$E:$E,"○",作業日報!$A:$A,参加者名簿!AK$1)+SUMIFS(作業日報!$G:$G,作業日報!$F:$F,$A96,作業日報!$I:$I,"○",作業日報!$A:$A,参加者名簿!AK$1)</f>
        <v>0</v>
      </c>
      <c r="AL96" s="160">
        <f>SUMIFS(作業日報!$C:$C,作業日報!$B:$B,$A96,作業日報!$E:$E,"○",作業日報!$A:$A,参加者名簿!AL$1)+SUMIFS(作業日報!$G:$G,作業日報!$F:$F,$A96,作業日報!$I:$I,"○",作業日報!$A:$A,参加者名簿!AL$1)</f>
        <v>0</v>
      </c>
      <c r="AM96" s="160">
        <f>SUMIFS(作業日報!$C:$C,作業日報!$B:$B,$A96,作業日報!$E:$E,"○",作業日報!$A:$A,参加者名簿!AM$1)+SUMIFS(作業日報!$G:$G,作業日報!$F:$F,$A96,作業日報!$I:$I,"○",作業日報!$A:$A,参加者名簿!AM$1)</f>
        <v>0</v>
      </c>
      <c r="AN96" s="160">
        <f>SUMIFS(作業日報!$C:$C,作業日報!$B:$B,$A96,作業日報!$E:$E,"○",作業日報!$A:$A,参加者名簿!AN$1)+SUMIFS(作業日報!$G:$G,作業日報!$F:$F,$A96,作業日報!$I:$I,"○",作業日報!$A:$A,参加者名簿!AN$1)</f>
        <v>0</v>
      </c>
      <c r="AO96" s="160">
        <f>SUMIFS(作業日報!$C:$C,作業日報!$B:$B,$A96,作業日報!$E:$E,"○",作業日報!$A:$A,参加者名簿!AO$1)+SUMIFS(作業日報!$G:$G,作業日報!$F:$F,$A96,作業日報!$I:$I,"○",作業日報!$A:$A,参加者名簿!AO$1)</f>
        <v>0</v>
      </c>
      <c r="AP96" s="160">
        <f>SUMIFS(作業日報!$C:$C,作業日報!$B:$B,$A96,作業日報!$E:$E,"○",作業日報!$A:$A,参加者名簿!AP$1)+SUMIFS(作業日報!$G:$G,作業日報!$F:$F,$A96,作業日報!$I:$I,"○",作業日報!$A:$A,参加者名簿!AP$1)</f>
        <v>0</v>
      </c>
      <c r="AQ96" s="160">
        <f>SUMIFS(作業日報!$C:$C,作業日報!$B:$B,$A96,作業日報!$E:$E,"○",作業日報!$A:$A,参加者名簿!AQ$1)+SUMIFS(作業日報!$G:$G,作業日報!$F:$F,$A96,作業日報!$I:$I,"○",作業日報!$A:$A,参加者名簿!AQ$1)</f>
        <v>0</v>
      </c>
      <c r="AR96" s="160">
        <f>SUMIFS(作業日報!$C:$C,作業日報!$B:$B,$A96,作業日報!$E:$E,"○",作業日報!$A:$A,参加者名簿!AR$1)+SUMIFS(作業日報!$G:$G,作業日報!$F:$F,$A96,作業日報!$I:$I,"○",作業日報!$A:$A,参加者名簿!AR$1)</f>
        <v>0</v>
      </c>
      <c r="AS96" s="160">
        <f>SUMIFS(作業日報!$C:$C,作業日報!$B:$B,$A96,作業日報!$E:$E,"○",作業日報!$A:$A,参加者名簿!AS$1)+SUMIFS(作業日報!$G:$G,作業日報!$F:$F,$A96,作業日報!$I:$I,"○",作業日報!$A:$A,参加者名簿!AS$1)</f>
        <v>0</v>
      </c>
      <c r="AT96" s="160">
        <f>SUMIFS(作業日報!$C:$C,作業日報!$B:$B,$A96,作業日報!$E:$E,"○",作業日報!$A:$A,参加者名簿!AT$1)+SUMIFS(作業日報!$G:$G,作業日報!$F:$F,$A96,作業日報!$I:$I,"○",作業日報!$A:$A,参加者名簿!AT$1)</f>
        <v>0</v>
      </c>
      <c r="AU96" s="160">
        <f>SUMIFS(作業日報!$C:$C,作業日報!$B:$B,$A96,作業日報!$E:$E,"○",作業日報!$A:$A,参加者名簿!AU$1)+SUMIFS(作業日報!$G:$G,作業日報!$F:$F,$A96,作業日報!$I:$I,"○",作業日報!$A:$A,参加者名簿!AU$1)</f>
        <v>0</v>
      </c>
      <c r="AV96" s="160">
        <f>SUMIFS(作業日報!$C:$C,作業日報!$B:$B,$A96,作業日報!$E:$E,"○",作業日報!$A:$A,参加者名簿!AV$1)+SUMIFS(作業日報!$G:$G,作業日報!$F:$F,$A96,作業日報!$I:$I,"○",作業日報!$A:$A,参加者名簿!AV$1)</f>
        <v>0</v>
      </c>
      <c r="AW96" s="160">
        <f>SUMIFS(作業日報!$C:$C,作業日報!$B:$B,$A96,作業日報!$E:$E,"○",作業日報!$A:$A,参加者名簿!AW$1)+SUMIFS(作業日報!$G:$G,作業日報!$F:$F,$A96,作業日報!$I:$I,"○",作業日報!$A:$A,参加者名簿!AW$1)</f>
        <v>0</v>
      </c>
      <c r="AX96" s="160">
        <f>SUMIFS(作業日報!$C:$C,作業日報!$B:$B,$A96,作業日報!$E:$E,"○",作業日報!$A:$A,参加者名簿!AX$1)+SUMIFS(作業日報!$G:$G,作業日報!$F:$F,$A96,作業日報!$I:$I,"○",作業日報!$A:$A,参加者名簿!AX$1)</f>
        <v>0</v>
      </c>
      <c r="AY96" s="160">
        <f>SUMIFS(作業日報!$C:$C,作業日報!$B:$B,$A96,作業日報!$E:$E,"○",作業日報!$A:$A,参加者名簿!AY$1)+SUMIFS(作業日報!$G:$G,作業日報!$F:$F,$A96,作業日報!$I:$I,"○",作業日報!$A:$A,参加者名簿!AY$1)</f>
        <v>0</v>
      </c>
      <c r="AZ96" s="160">
        <f>SUMIFS(作業日報!$C:$C,作業日報!$B:$B,$A96,作業日報!$E:$E,"○",作業日報!$A:$A,参加者名簿!AZ$1)+SUMIFS(作業日報!$G:$G,作業日報!$F:$F,$A96,作業日報!$I:$I,"○",作業日報!$A:$A,参加者名簿!AZ$1)</f>
        <v>0</v>
      </c>
      <c r="BA96" s="160">
        <f>SUMIFS(作業日報!$C:$C,作業日報!$B:$B,$A96,作業日報!$E:$E,"○",作業日報!$A:$A,参加者名簿!BA$1)+SUMIFS(作業日報!$G:$G,作業日報!$F:$F,$A96,作業日報!$I:$I,"○",作業日報!$A:$A,参加者名簿!BA$1)</f>
        <v>0</v>
      </c>
      <c r="BB96" s="160">
        <f>SUMIFS(作業日報!$C:$C,作業日報!$B:$B,$A96,作業日報!$E:$E,"○",作業日報!$A:$A,参加者名簿!BB$1)+SUMIFS(作業日報!$G:$G,作業日報!$F:$F,$A96,作業日報!$I:$I,"○",作業日報!$A:$A,参加者名簿!BB$1)</f>
        <v>0</v>
      </c>
      <c r="BC96" s="160">
        <f>SUMIFS(作業日報!$C:$C,作業日報!$B:$B,$A96,作業日報!$E:$E,"○",作業日報!$A:$A,参加者名簿!BC$1)+SUMIFS(作業日報!$G:$G,作業日報!$F:$F,$A96,作業日報!$I:$I,"○",作業日報!$A:$A,参加者名簿!BC$1)</f>
        <v>0</v>
      </c>
      <c r="BD96" s="160">
        <f>SUMIFS(作業日報!$C:$C,作業日報!$B:$B,$A96,作業日報!$E:$E,"○",作業日報!$A:$A,参加者名簿!BD$1)+SUMIFS(作業日報!$G:$G,作業日報!$F:$F,$A96,作業日報!$I:$I,"○",作業日報!$A:$A,参加者名簿!BD$1)</f>
        <v>0</v>
      </c>
      <c r="BE96" s="160">
        <f>SUMIFS(作業日報!$C:$C,作業日報!$B:$B,$A96,作業日報!$E:$E,"○",作業日報!$A:$A,参加者名簿!BE$1)+SUMIFS(作業日報!$G:$G,作業日報!$F:$F,$A96,作業日報!$I:$I,"○",作業日報!$A:$A,参加者名簿!BE$1)</f>
        <v>0</v>
      </c>
      <c r="BF96" s="160">
        <f>SUMIFS(作業日報!$C:$C,作業日報!$B:$B,$A96,作業日報!$E:$E,"○",作業日報!$A:$A,参加者名簿!BF$1)+SUMIFS(作業日報!$G:$G,作業日報!$F:$F,$A96,作業日報!$I:$I,"○",作業日報!$A:$A,参加者名簿!BF$1)</f>
        <v>0</v>
      </c>
      <c r="BG96" s="160">
        <f>SUMIFS(作業日報!$C:$C,作業日報!$B:$B,$A96,作業日報!$E:$E,"○",作業日報!$A:$A,参加者名簿!BG$1)+SUMIFS(作業日報!$G:$G,作業日報!$F:$F,$A96,作業日報!$I:$I,"○",作業日報!$A:$A,参加者名簿!BG$1)</f>
        <v>0</v>
      </c>
      <c r="BH96" s="160">
        <f>SUMIFS(作業日報!$C:$C,作業日報!$B:$B,$A96,作業日報!$E:$E,"○",作業日報!$A:$A,参加者名簿!BH$1)+SUMIFS(作業日報!$G:$G,作業日報!$F:$F,$A96,作業日報!$I:$I,"○",作業日報!$A:$A,参加者名簿!BH$1)</f>
        <v>0</v>
      </c>
      <c r="BI96" s="160">
        <f>SUMIFS(作業日報!$C:$C,作業日報!$B:$B,$A96,作業日報!$E:$E,"○",作業日報!$A:$A,参加者名簿!BI$1)+SUMIFS(作業日報!$G:$G,作業日報!$F:$F,$A96,作業日報!$I:$I,"○",作業日報!$A:$A,参加者名簿!BI$1)</f>
        <v>0</v>
      </c>
      <c r="BJ96" s="160">
        <f>SUMIFS(作業日報!$C:$C,作業日報!$B:$B,$A96,作業日報!$E:$E,"○",作業日報!$A:$A,参加者名簿!BJ$1)+SUMIFS(作業日報!$G:$G,作業日報!$F:$F,$A96,作業日報!$I:$I,"○",作業日報!$A:$A,参加者名簿!BJ$1)</f>
        <v>0</v>
      </c>
      <c r="BK96" s="160">
        <f>SUMIFS(作業日報!$C:$C,作業日報!$B:$B,$A96,作業日報!$E:$E,"○",作業日報!$A:$A,参加者名簿!BK$1)+SUMIFS(作業日報!$G:$G,作業日報!$F:$F,$A96,作業日報!$I:$I,"○",作業日報!$A:$A,参加者名簿!BK$1)</f>
        <v>0</v>
      </c>
      <c r="BL96" s="160">
        <f>SUMIFS(作業日報!$C:$C,作業日報!$B:$B,$A96,作業日報!$E:$E,"○",作業日報!$A:$A,参加者名簿!BL$1)+SUMIFS(作業日報!$G:$G,作業日報!$F:$F,$A96,作業日報!$I:$I,"○",作業日報!$A:$A,参加者名簿!BL$1)</f>
        <v>0</v>
      </c>
    </row>
    <row r="97" spans="1:64">
      <c r="A97" s="176"/>
      <c r="B97" s="177"/>
      <c r="C97" s="178"/>
      <c r="D97" s="120">
        <f t="shared" si="1"/>
        <v>0</v>
      </c>
      <c r="E97" s="159">
        <f>SUMIFS(作業日報!$C:$C,作業日報!$B:$B,$A97,作業日報!$E:$E,"○",作業日報!$A:$A,参加者名簿!E$1)+SUMIFS(作業日報!$G:$G,作業日報!$F:$F,$A97,作業日報!$I:$I,"○",作業日報!$A:$A,参加者名簿!E$1)</f>
        <v>0</v>
      </c>
      <c r="F97" s="160">
        <f>SUMIFS(作業日報!$C:$C,作業日報!$B:$B,$A97,作業日報!$E:$E,"○",作業日報!$A:$A,参加者名簿!F$1)+SUMIFS(作業日報!$G:$G,作業日報!$F:$F,$A97,作業日報!$I:$I,"○",作業日報!$A:$A,参加者名簿!F$1)</f>
        <v>0</v>
      </c>
      <c r="G97" s="160">
        <f>SUMIFS(作業日報!$C:$C,作業日報!$B:$B,$A97,作業日報!$E:$E,"○",作業日報!$A:$A,参加者名簿!G$1)+SUMIFS(作業日報!$G:$G,作業日報!$F:$F,$A97,作業日報!$I:$I,"○",作業日報!$A:$A,参加者名簿!G$1)</f>
        <v>0</v>
      </c>
      <c r="H97" s="160">
        <f>SUMIFS(作業日報!$C:$C,作業日報!$B:$B,$A97,作業日報!$E:$E,"○",作業日報!$A:$A,参加者名簿!H$1)+SUMIFS(作業日報!$G:$G,作業日報!$F:$F,$A97,作業日報!$I:$I,"○",作業日報!$A:$A,参加者名簿!H$1)</f>
        <v>0</v>
      </c>
      <c r="I97" s="160">
        <f>SUMIFS(作業日報!$C:$C,作業日報!$B:$B,$A97,作業日報!$E:$E,"○",作業日報!$A:$A,参加者名簿!I$1)+SUMIFS(作業日報!$G:$G,作業日報!$F:$F,$A97,作業日報!$I:$I,"○",作業日報!$A:$A,参加者名簿!I$1)</f>
        <v>0</v>
      </c>
      <c r="J97" s="160">
        <f>SUMIFS(作業日報!$C:$C,作業日報!$B:$B,$A97,作業日報!$E:$E,"○",作業日報!$A:$A,参加者名簿!J$1)+SUMIFS(作業日報!$G:$G,作業日報!$F:$F,$A97,作業日報!$I:$I,"○",作業日報!$A:$A,参加者名簿!J$1)</f>
        <v>0</v>
      </c>
      <c r="K97" s="160">
        <f>SUMIFS(作業日報!$C:$C,作業日報!$B:$B,$A97,作業日報!$E:$E,"○",作業日報!$A:$A,参加者名簿!K$1)+SUMIFS(作業日報!$G:$G,作業日報!$F:$F,$A97,作業日報!$I:$I,"○",作業日報!$A:$A,参加者名簿!K$1)</f>
        <v>0</v>
      </c>
      <c r="L97" s="160">
        <f>SUMIFS(作業日報!$C:$C,作業日報!$B:$B,$A97,作業日報!$E:$E,"○",作業日報!$A:$A,参加者名簿!L$1)+SUMIFS(作業日報!$G:$G,作業日報!$F:$F,$A97,作業日報!$I:$I,"○",作業日報!$A:$A,参加者名簿!L$1)</f>
        <v>0</v>
      </c>
      <c r="M97" s="160">
        <f>SUMIFS(作業日報!$C:$C,作業日報!$B:$B,$A97,作業日報!$E:$E,"○",作業日報!$A:$A,参加者名簿!M$1)+SUMIFS(作業日報!$G:$G,作業日報!$F:$F,$A97,作業日報!$I:$I,"○",作業日報!$A:$A,参加者名簿!M$1)</f>
        <v>0</v>
      </c>
      <c r="N97" s="160">
        <f>SUMIFS(作業日報!$C:$C,作業日報!$B:$B,$A97,作業日報!$E:$E,"○",作業日報!$A:$A,参加者名簿!N$1)+SUMIFS(作業日報!$G:$G,作業日報!$F:$F,$A97,作業日報!$I:$I,"○",作業日報!$A:$A,参加者名簿!N$1)</f>
        <v>0</v>
      </c>
      <c r="O97" s="160">
        <f>SUMIFS(作業日報!$C:$C,作業日報!$B:$B,$A97,作業日報!$E:$E,"○",作業日報!$A:$A,参加者名簿!O$1)+SUMIFS(作業日報!$G:$G,作業日報!$F:$F,$A97,作業日報!$I:$I,"○",作業日報!$A:$A,参加者名簿!O$1)</f>
        <v>0</v>
      </c>
      <c r="P97" s="160">
        <f>SUMIFS(作業日報!$C:$C,作業日報!$B:$B,$A97,作業日報!$E:$E,"○",作業日報!$A:$A,参加者名簿!P$1)+SUMIFS(作業日報!$G:$G,作業日報!$F:$F,$A97,作業日報!$I:$I,"○",作業日報!$A:$A,参加者名簿!P$1)</f>
        <v>0</v>
      </c>
      <c r="Q97" s="160">
        <f>SUMIFS(作業日報!$C:$C,作業日報!$B:$B,$A97,作業日報!$E:$E,"○",作業日報!$A:$A,参加者名簿!Q$1)+SUMIFS(作業日報!$G:$G,作業日報!$F:$F,$A97,作業日報!$I:$I,"○",作業日報!$A:$A,参加者名簿!Q$1)</f>
        <v>0</v>
      </c>
      <c r="R97" s="160">
        <f>SUMIFS(作業日報!$C:$C,作業日報!$B:$B,$A97,作業日報!$E:$E,"○",作業日報!$A:$A,参加者名簿!R$1)+SUMIFS(作業日報!$G:$G,作業日報!$F:$F,$A97,作業日報!$I:$I,"○",作業日報!$A:$A,参加者名簿!R$1)</f>
        <v>0</v>
      </c>
      <c r="S97" s="160">
        <f>SUMIFS(作業日報!$C:$C,作業日報!$B:$B,$A97,作業日報!$E:$E,"○",作業日報!$A:$A,参加者名簿!S$1)+SUMIFS(作業日報!$G:$G,作業日報!$F:$F,$A97,作業日報!$I:$I,"○",作業日報!$A:$A,参加者名簿!S$1)</f>
        <v>0</v>
      </c>
      <c r="T97" s="160">
        <f>SUMIFS(作業日報!$C:$C,作業日報!$B:$B,$A97,作業日報!$E:$E,"○",作業日報!$A:$A,参加者名簿!T$1)+SUMIFS(作業日報!$G:$G,作業日報!$F:$F,$A97,作業日報!$I:$I,"○",作業日報!$A:$A,参加者名簿!T$1)</f>
        <v>0</v>
      </c>
      <c r="U97" s="160">
        <f>SUMIFS(作業日報!$C:$C,作業日報!$B:$B,$A97,作業日報!$E:$E,"○",作業日報!$A:$A,参加者名簿!U$1)+SUMIFS(作業日報!$G:$G,作業日報!$F:$F,$A97,作業日報!$I:$I,"○",作業日報!$A:$A,参加者名簿!U$1)</f>
        <v>0</v>
      </c>
      <c r="V97" s="160">
        <f>SUMIFS(作業日報!$C:$C,作業日報!$B:$B,$A97,作業日報!$E:$E,"○",作業日報!$A:$A,参加者名簿!V$1)+SUMIFS(作業日報!$G:$G,作業日報!$F:$F,$A97,作業日報!$I:$I,"○",作業日報!$A:$A,参加者名簿!V$1)</f>
        <v>0</v>
      </c>
      <c r="W97" s="160">
        <f>SUMIFS(作業日報!$C:$C,作業日報!$B:$B,$A97,作業日報!$E:$E,"○",作業日報!$A:$A,参加者名簿!W$1)+SUMIFS(作業日報!$G:$G,作業日報!$F:$F,$A97,作業日報!$I:$I,"○",作業日報!$A:$A,参加者名簿!W$1)</f>
        <v>0</v>
      </c>
      <c r="X97" s="160">
        <f>SUMIFS(作業日報!$C:$C,作業日報!$B:$B,$A97,作業日報!$E:$E,"○",作業日報!$A:$A,参加者名簿!X$1)+SUMIFS(作業日報!$G:$G,作業日報!$F:$F,$A97,作業日報!$I:$I,"○",作業日報!$A:$A,参加者名簿!X$1)</f>
        <v>0</v>
      </c>
      <c r="Y97" s="160">
        <f>SUMIFS(作業日報!$C:$C,作業日報!$B:$B,$A97,作業日報!$E:$E,"○",作業日報!$A:$A,参加者名簿!Y$1)+SUMIFS(作業日報!$G:$G,作業日報!$F:$F,$A97,作業日報!$I:$I,"○",作業日報!$A:$A,参加者名簿!Y$1)</f>
        <v>0</v>
      </c>
      <c r="Z97" s="160">
        <f>SUMIFS(作業日報!$C:$C,作業日報!$B:$B,$A97,作業日報!$E:$E,"○",作業日報!$A:$A,参加者名簿!Z$1)+SUMIFS(作業日報!$G:$G,作業日報!$F:$F,$A97,作業日報!$I:$I,"○",作業日報!$A:$A,参加者名簿!Z$1)</f>
        <v>0</v>
      </c>
      <c r="AA97" s="160">
        <f>SUMIFS(作業日報!$C:$C,作業日報!$B:$B,$A97,作業日報!$E:$E,"○",作業日報!$A:$A,参加者名簿!AA$1)+SUMIFS(作業日報!$G:$G,作業日報!$F:$F,$A97,作業日報!$I:$I,"○",作業日報!$A:$A,参加者名簿!AA$1)</f>
        <v>0</v>
      </c>
      <c r="AB97" s="160">
        <f>SUMIFS(作業日報!$C:$C,作業日報!$B:$B,$A97,作業日報!$E:$E,"○",作業日報!$A:$A,参加者名簿!AB$1)+SUMIFS(作業日報!$G:$G,作業日報!$F:$F,$A97,作業日報!$I:$I,"○",作業日報!$A:$A,参加者名簿!AB$1)</f>
        <v>0</v>
      </c>
      <c r="AC97" s="160">
        <f>SUMIFS(作業日報!$C:$C,作業日報!$B:$B,$A97,作業日報!$E:$E,"○",作業日報!$A:$A,参加者名簿!AC$1)+SUMIFS(作業日報!$G:$G,作業日報!$F:$F,$A97,作業日報!$I:$I,"○",作業日報!$A:$A,参加者名簿!AC$1)</f>
        <v>0</v>
      </c>
      <c r="AD97" s="160">
        <f>SUMIFS(作業日報!$C:$C,作業日報!$B:$B,$A97,作業日報!$E:$E,"○",作業日報!$A:$A,参加者名簿!AD$1)+SUMIFS(作業日報!$G:$G,作業日報!$F:$F,$A97,作業日報!$I:$I,"○",作業日報!$A:$A,参加者名簿!AD$1)</f>
        <v>0</v>
      </c>
      <c r="AE97" s="160">
        <f>SUMIFS(作業日報!$C:$C,作業日報!$B:$B,$A97,作業日報!$E:$E,"○",作業日報!$A:$A,参加者名簿!AE$1)+SUMIFS(作業日報!$G:$G,作業日報!$F:$F,$A97,作業日報!$I:$I,"○",作業日報!$A:$A,参加者名簿!AE$1)</f>
        <v>0</v>
      </c>
      <c r="AF97" s="160">
        <f>SUMIFS(作業日報!$C:$C,作業日報!$B:$B,$A97,作業日報!$E:$E,"○",作業日報!$A:$A,参加者名簿!AF$1)+SUMIFS(作業日報!$G:$G,作業日報!$F:$F,$A97,作業日報!$I:$I,"○",作業日報!$A:$A,参加者名簿!AF$1)</f>
        <v>0</v>
      </c>
      <c r="AG97" s="160">
        <f>SUMIFS(作業日報!$C:$C,作業日報!$B:$B,$A97,作業日報!$E:$E,"○",作業日報!$A:$A,参加者名簿!AG$1)+SUMIFS(作業日報!$G:$G,作業日報!$F:$F,$A97,作業日報!$I:$I,"○",作業日報!$A:$A,参加者名簿!AG$1)</f>
        <v>0</v>
      </c>
      <c r="AH97" s="160">
        <f>SUMIFS(作業日報!$C:$C,作業日報!$B:$B,$A97,作業日報!$E:$E,"○",作業日報!$A:$A,参加者名簿!AH$1)+SUMIFS(作業日報!$G:$G,作業日報!$F:$F,$A97,作業日報!$I:$I,"○",作業日報!$A:$A,参加者名簿!AH$1)</f>
        <v>0</v>
      </c>
      <c r="AI97" s="160">
        <f>SUMIFS(作業日報!$C:$C,作業日報!$B:$B,$A97,作業日報!$E:$E,"○",作業日報!$A:$A,参加者名簿!AI$1)+SUMIFS(作業日報!$G:$G,作業日報!$F:$F,$A97,作業日報!$I:$I,"○",作業日報!$A:$A,参加者名簿!AI$1)</f>
        <v>0</v>
      </c>
      <c r="AJ97" s="160">
        <f>SUMIFS(作業日報!$C:$C,作業日報!$B:$B,$A97,作業日報!$E:$E,"○",作業日報!$A:$A,参加者名簿!AJ$1)+SUMIFS(作業日報!$G:$G,作業日報!$F:$F,$A97,作業日報!$I:$I,"○",作業日報!$A:$A,参加者名簿!AJ$1)</f>
        <v>0</v>
      </c>
      <c r="AK97" s="160">
        <f>SUMIFS(作業日報!$C:$C,作業日報!$B:$B,$A97,作業日報!$E:$E,"○",作業日報!$A:$A,参加者名簿!AK$1)+SUMIFS(作業日報!$G:$G,作業日報!$F:$F,$A97,作業日報!$I:$I,"○",作業日報!$A:$A,参加者名簿!AK$1)</f>
        <v>0</v>
      </c>
      <c r="AL97" s="160">
        <f>SUMIFS(作業日報!$C:$C,作業日報!$B:$B,$A97,作業日報!$E:$E,"○",作業日報!$A:$A,参加者名簿!AL$1)+SUMIFS(作業日報!$G:$G,作業日報!$F:$F,$A97,作業日報!$I:$I,"○",作業日報!$A:$A,参加者名簿!AL$1)</f>
        <v>0</v>
      </c>
      <c r="AM97" s="160">
        <f>SUMIFS(作業日報!$C:$C,作業日報!$B:$B,$A97,作業日報!$E:$E,"○",作業日報!$A:$A,参加者名簿!AM$1)+SUMIFS(作業日報!$G:$G,作業日報!$F:$F,$A97,作業日報!$I:$I,"○",作業日報!$A:$A,参加者名簿!AM$1)</f>
        <v>0</v>
      </c>
      <c r="AN97" s="160">
        <f>SUMIFS(作業日報!$C:$C,作業日報!$B:$B,$A97,作業日報!$E:$E,"○",作業日報!$A:$A,参加者名簿!AN$1)+SUMIFS(作業日報!$G:$G,作業日報!$F:$F,$A97,作業日報!$I:$I,"○",作業日報!$A:$A,参加者名簿!AN$1)</f>
        <v>0</v>
      </c>
      <c r="AO97" s="160">
        <f>SUMIFS(作業日報!$C:$C,作業日報!$B:$B,$A97,作業日報!$E:$E,"○",作業日報!$A:$A,参加者名簿!AO$1)+SUMIFS(作業日報!$G:$G,作業日報!$F:$F,$A97,作業日報!$I:$I,"○",作業日報!$A:$A,参加者名簿!AO$1)</f>
        <v>0</v>
      </c>
      <c r="AP97" s="160">
        <f>SUMIFS(作業日報!$C:$C,作業日報!$B:$B,$A97,作業日報!$E:$E,"○",作業日報!$A:$A,参加者名簿!AP$1)+SUMIFS(作業日報!$G:$G,作業日報!$F:$F,$A97,作業日報!$I:$I,"○",作業日報!$A:$A,参加者名簿!AP$1)</f>
        <v>0</v>
      </c>
      <c r="AQ97" s="160">
        <f>SUMIFS(作業日報!$C:$C,作業日報!$B:$B,$A97,作業日報!$E:$E,"○",作業日報!$A:$A,参加者名簿!AQ$1)+SUMIFS(作業日報!$G:$G,作業日報!$F:$F,$A97,作業日報!$I:$I,"○",作業日報!$A:$A,参加者名簿!AQ$1)</f>
        <v>0</v>
      </c>
      <c r="AR97" s="160">
        <f>SUMIFS(作業日報!$C:$C,作業日報!$B:$B,$A97,作業日報!$E:$E,"○",作業日報!$A:$A,参加者名簿!AR$1)+SUMIFS(作業日報!$G:$G,作業日報!$F:$F,$A97,作業日報!$I:$I,"○",作業日報!$A:$A,参加者名簿!AR$1)</f>
        <v>0</v>
      </c>
      <c r="AS97" s="160">
        <f>SUMIFS(作業日報!$C:$C,作業日報!$B:$B,$A97,作業日報!$E:$E,"○",作業日報!$A:$A,参加者名簿!AS$1)+SUMIFS(作業日報!$G:$G,作業日報!$F:$F,$A97,作業日報!$I:$I,"○",作業日報!$A:$A,参加者名簿!AS$1)</f>
        <v>0</v>
      </c>
      <c r="AT97" s="160">
        <f>SUMIFS(作業日報!$C:$C,作業日報!$B:$B,$A97,作業日報!$E:$E,"○",作業日報!$A:$A,参加者名簿!AT$1)+SUMIFS(作業日報!$G:$G,作業日報!$F:$F,$A97,作業日報!$I:$I,"○",作業日報!$A:$A,参加者名簿!AT$1)</f>
        <v>0</v>
      </c>
      <c r="AU97" s="160">
        <f>SUMIFS(作業日報!$C:$C,作業日報!$B:$B,$A97,作業日報!$E:$E,"○",作業日報!$A:$A,参加者名簿!AU$1)+SUMIFS(作業日報!$G:$G,作業日報!$F:$F,$A97,作業日報!$I:$I,"○",作業日報!$A:$A,参加者名簿!AU$1)</f>
        <v>0</v>
      </c>
      <c r="AV97" s="160">
        <f>SUMIFS(作業日報!$C:$C,作業日報!$B:$B,$A97,作業日報!$E:$E,"○",作業日報!$A:$A,参加者名簿!AV$1)+SUMIFS(作業日報!$G:$G,作業日報!$F:$F,$A97,作業日報!$I:$I,"○",作業日報!$A:$A,参加者名簿!AV$1)</f>
        <v>0</v>
      </c>
      <c r="AW97" s="160">
        <f>SUMIFS(作業日報!$C:$C,作業日報!$B:$B,$A97,作業日報!$E:$E,"○",作業日報!$A:$A,参加者名簿!AW$1)+SUMIFS(作業日報!$G:$G,作業日報!$F:$F,$A97,作業日報!$I:$I,"○",作業日報!$A:$A,参加者名簿!AW$1)</f>
        <v>0</v>
      </c>
      <c r="AX97" s="160">
        <f>SUMIFS(作業日報!$C:$C,作業日報!$B:$B,$A97,作業日報!$E:$E,"○",作業日報!$A:$A,参加者名簿!AX$1)+SUMIFS(作業日報!$G:$G,作業日報!$F:$F,$A97,作業日報!$I:$I,"○",作業日報!$A:$A,参加者名簿!AX$1)</f>
        <v>0</v>
      </c>
      <c r="AY97" s="160">
        <f>SUMIFS(作業日報!$C:$C,作業日報!$B:$B,$A97,作業日報!$E:$E,"○",作業日報!$A:$A,参加者名簿!AY$1)+SUMIFS(作業日報!$G:$G,作業日報!$F:$F,$A97,作業日報!$I:$I,"○",作業日報!$A:$A,参加者名簿!AY$1)</f>
        <v>0</v>
      </c>
      <c r="AZ97" s="160">
        <f>SUMIFS(作業日報!$C:$C,作業日報!$B:$B,$A97,作業日報!$E:$E,"○",作業日報!$A:$A,参加者名簿!AZ$1)+SUMIFS(作業日報!$G:$G,作業日報!$F:$F,$A97,作業日報!$I:$I,"○",作業日報!$A:$A,参加者名簿!AZ$1)</f>
        <v>0</v>
      </c>
      <c r="BA97" s="160">
        <f>SUMIFS(作業日報!$C:$C,作業日報!$B:$B,$A97,作業日報!$E:$E,"○",作業日報!$A:$A,参加者名簿!BA$1)+SUMIFS(作業日報!$G:$G,作業日報!$F:$F,$A97,作業日報!$I:$I,"○",作業日報!$A:$A,参加者名簿!BA$1)</f>
        <v>0</v>
      </c>
      <c r="BB97" s="160">
        <f>SUMIFS(作業日報!$C:$C,作業日報!$B:$B,$A97,作業日報!$E:$E,"○",作業日報!$A:$A,参加者名簿!BB$1)+SUMIFS(作業日報!$G:$G,作業日報!$F:$F,$A97,作業日報!$I:$I,"○",作業日報!$A:$A,参加者名簿!BB$1)</f>
        <v>0</v>
      </c>
      <c r="BC97" s="160">
        <f>SUMIFS(作業日報!$C:$C,作業日報!$B:$B,$A97,作業日報!$E:$E,"○",作業日報!$A:$A,参加者名簿!BC$1)+SUMIFS(作業日報!$G:$G,作業日報!$F:$F,$A97,作業日報!$I:$I,"○",作業日報!$A:$A,参加者名簿!BC$1)</f>
        <v>0</v>
      </c>
      <c r="BD97" s="160">
        <f>SUMIFS(作業日報!$C:$C,作業日報!$B:$B,$A97,作業日報!$E:$E,"○",作業日報!$A:$A,参加者名簿!BD$1)+SUMIFS(作業日報!$G:$G,作業日報!$F:$F,$A97,作業日報!$I:$I,"○",作業日報!$A:$A,参加者名簿!BD$1)</f>
        <v>0</v>
      </c>
      <c r="BE97" s="160">
        <f>SUMIFS(作業日報!$C:$C,作業日報!$B:$B,$A97,作業日報!$E:$E,"○",作業日報!$A:$A,参加者名簿!BE$1)+SUMIFS(作業日報!$G:$G,作業日報!$F:$F,$A97,作業日報!$I:$I,"○",作業日報!$A:$A,参加者名簿!BE$1)</f>
        <v>0</v>
      </c>
      <c r="BF97" s="160">
        <f>SUMIFS(作業日報!$C:$C,作業日報!$B:$B,$A97,作業日報!$E:$E,"○",作業日報!$A:$A,参加者名簿!BF$1)+SUMIFS(作業日報!$G:$G,作業日報!$F:$F,$A97,作業日報!$I:$I,"○",作業日報!$A:$A,参加者名簿!BF$1)</f>
        <v>0</v>
      </c>
      <c r="BG97" s="160">
        <f>SUMIFS(作業日報!$C:$C,作業日報!$B:$B,$A97,作業日報!$E:$E,"○",作業日報!$A:$A,参加者名簿!BG$1)+SUMIFS(作業日報!$G:$G,作業日報!$F:$F,$A97,作業日報!$I:$I,"○",作業日報!$A:$A,参加者名簿!BG$1)</f>
        <v>0</v>
      </c>
      <c r="BH97" s="160">
        <f>SUMIFS(作業日報!$C:$C,作業日報!$B:$B,$A97,作業日報!$E:$E,"○",作業日報!$A:$A,参加者名簿!BH$1)+SUMIFS(作業日報!$G:$G,作業日報!$F:$F,$A97,作業日報!$I:$I,"○",作業日報!$A:$A,参加者名簿!BH$1)</f>
        <v>0</v>
      </c>
      <c r="BI97" s="160">
        <f>SUMIFS(作業日報!$C:$C,作業日報!$B:$B,$A97,作業日報!$E:$E,"○",作業日報!$A:$A,参加者名簿!BI$1)+SUMIFS(作業日報!$G:$G,作業日報!$F:$F,$A97,作業日報!$I:$I,"○",作業日報!$A:$A,参加者名簿!BI$1)</f>
        <v>0</v>
      </c>
      <c r="BJ97" s="160">
        <f>SUMIFS(作業日報!$C:$C,作業日報!$B:$B,$A97,作業日報!$E:$E,"○",作業日報!$A:$A,参加者名簿!BJ$1)+SUMIFS(作業日報!$G:$G,作業日報!$F:$F,$A97,作業日報!$I:$I,"○",作業日報!$A:$A,参加者名簿!BJ$1)</f>
        <v>0</v>
      </c>
      <c r="BK97" s="160">
        <f>SUMIFS(作業日報!$C:$C,作業日報!$B:$B,$A97,作業日報!$E:$E,"○",作業日報!$A:$A,参加者名簿!BK$1)+SUMIFS(作業日報!$G:$G,作業日報!$F:$F,$A97,作業日報!$I:$I,"○",作業日報!$A:$A,参加者名簿!BK$1)</f>
        <v>0</v>
      </c>
      <c r="BL97" s="160">
        <f>SUMIFS(作業日報!$C:$C,作業日報!$B:$B,$A97,作業日報!$E:$E,"○",作業日報!$A:$A,参加者名簿!BL$1)+SUMIFS(作業日報!$G:$G,作業日報!$F:$F,$A97,作業日報!$I:$I,"○",作業日報!$A:$A,参加者名簿!BL$1)</f>
        <v>0</v>
      </c>
    </row>
    <row r="98" spans="1:64">
      <c r="A98" s="176"/>
      <c r="B98" s="177"/>
      <c r="C98" s="178"/>
      <c r="D98" s="120">
        <f t="shared" si="1"/>
        <v>0</v>
      </c>
      <c r="E98" s="159">
        <f>SUMIFS(作業日報!$C:$C,作業日報!$B:$B,$A98,作業日報!$E:$E,"○",作業日報!$A:$A,参加者名簿!E$1)+SUMIFS(作業日報!$G:$G,作業日報!$F:$F,$A98,作業日報!$I:$I,"○",作業日報!$A:$A,参加者名簿!E$1)</f>
        <v>0</v>
      </c>
      <c r="F98" s="160">
        <f>SUMIFS(作業日報!$C:$C,作業日報!$B:$B,$A98,作業日報!$E:$E,"○",作業日報!$A:$A,参加者名簿!F$1)+SUMIFS(作業日報!$G:$G,作業日報!$F:$F,$A98,作業日報!$I:$I,"○",作業日報!$A:$A,参加者名簿!F$1)</f>
        <v>0</v>
      </c>
      <c r="G98" s="160">
        <f>SUMIFS(作業日報!$C:$C,作業日報!$B:$B,$A98,作業日報!$E:$E,"○",作業日報!$A:$A,参加者名簿!G$1)+SUMIFS(作業日報!$G:$G,作業日報!$F:$F,$A98,作業日報!$I:$I,"○",作業日報!$A:$A,参加者名簿!G$1)</f>
        <v>0</v>
      </c>
      <c r="H98" s="160">
        <f>SUMIFS(作業日報!$C:$C,作業日報!$B:$B,$A98,作業日報!$E:$E,"○",作業日報!$A:$A,参加者名簿!H$1)+SUMIFS(作業日報!$G:$G,作業日報!$F:$F,$A98,作業日報!$I:$I,"○",作業日報!$A:$A,参加者名簿!H$1)</f>
        <v>0</v>
      </c>
      <c r="I98" s="160">
        <f>SUMIFS(作業日報!$C:$C,作業日報!$B:$B,$A98,作業日報!$E:$E,"○",作業日報!$A:$A,参加者名簿!I$1)+SUMIFS(作業日報!$G:$G,作業日報!$F:$F,$A98,作業日報!$I:$I,"○",作業日報!$A:$A,参加者名簿!I$1)</f>
        <v>0</v>
      </c>
      <c r="J98" s="160">
        <f>SUMIFS(作業日報!$C:$C,作業日報!$B:$B,$A98,作業日報!$E:$E,"○",作業日報!$A:$A,参加者名簿!J$1)+SUMIFS(作業日報!$G:$G,作業日報!$F:$F,$A98,作業日報!$I:$I,"○",作業日報!$A:$A,参加者名簿!J$1)</f>
        <v>0</v>
      </c>
      <c r="K98" s="160">
        <f>SUMIFS(作業日報!$C:$C,作業日報!$B:$B,$A98,作業日報!$E:$E,"○",作業日報!$A:$A,参加者名簿!K$1)+SUMIFS(作業日報!$G:$G,作業日報!$F:$F,$A98,作業日報!$I:$I,"○",作業日報!$A:$A,参加者名簿!K$1)</f>
        <v>0</v>
      </c>
      <c r="L98" s="160">
        <f>SUMIFS(作業日報!$C:$C,作業日報!$B:$B,$A98,作業日報!$E:$E,"○",作業日報!$A:$A,参加者名簿!L$1)+SUMIFS(作業日報!$G:$G,作業日報!$F:$F,$A98,作業日報!$I:$I,"○",作業日報!$A:$A,参加者名簿!L$1)</f>
        <v>0</v>
      </c>
      <c r="M98" s="160">
        <f>SUMIFS(作業日報!$C:$C,作業日報!$B:$B,$A98,作業日報!$E:$E,"○",作業日報!$A:$A,参加者名簿!M$1)+SUMIFS(作業日報!$G:$G,作業日報!$F:$F,$A98,作業日報!$I:$I,"○",作業日報!$A:$A,参加者名簿!M$1)</f>
        <v>0</v>
      </c>
      <c r="N98" s="160">
        <f>SUMIFS(作業日報!$C:$C,作業日報!$B:$B,$A98,作業日報!$E:$E,"○",作業日報!$A:$A,参加者名簿!N$1)+SUMIFS(作業日報!$G:$G,作業日報!$F:$F,$A98,作業日報!$I:$I,"○",作業日報!$A:$A,参加者名簿!N$1)</f>
        <v>0</v>
      </c>
      <c r="O98" s="160">
        <f>SUMIFS(作業日報!$C:$C,作業日報!$B:$B,$A98,作業日報!$E:$E,"○",作業日報!$A:$A,参加者名簿!O$1)+SUMIFS(作業日報!$G:$G,作業日報!$F:$F,$A98,作業日報!$I:$I,"○",作業日報!$A:$A,参加者名簿!O$1)</f>
        <v>0</v>
      </c>
      <c r="P98" s="160">
        <f>SUMIFS(作業日報!$C:$C,作業日報!$B:$B,$A98,作業日報!$E:$E,"○",作業日報!$A:$A,参加者名簿!P$1)+SUMIFS(作業日報!$G:$G,作業日報!$F:$F,$A98,作業日報!$I:$I,"○",作業日報!$A:$A,参加者名簿!P$1)</f>
        <v>0</v>
      </c>
      <c r="Q98" s="160">
        <f>SUMIFS(作業日報!$C:$C,作業日報!$B:$B,$A98,作業日報!$E:$E,"○",作業日報!$A:$A,参加者名簿!Q$1)+SUMIFS(作業日報!$G:$G,作業日報!$F:$F,$A98,作業日報!$I:$I,"○",作業日報!$A:$A,参加者名簿!Q$1)</f>
        <v>0</v>
      </c>
      <c r="R98" s="160">
        <f>SUMIFS(作業日報!$C:$C,作業日報!$B:$B,$A98,作業日報!$E:$E,"○",作業日報!$A:$A,参加者名簿!R$1)+SUMIFS(作業日報!$G:$G,作業日報!$F:$F,$A98,作業日報!$I:$I,"○",作業日報!$A:$A,参加者名簿!R$1)</f>
        <v>0</v>
      </c>
      <c r="S98" s="160">
        <f>SUMIFS(作業日報!$C:$C,作業日報!$B:$B,$A98,作業日報!$E:$E,"○",作業日報!$A:$A,参加者名簿!S$1)+SUMIFS(作業日報!$G:$G,作業日報!$F:$F,$A98,作業日報!$I:$I,"○",作業日報!$A:$A,参加者名簿!S$1)</f>
        <v>0</v>
      </c>
      <c r="T98" s="160">
        <f>SUMIFS(作業日報!$C:$C,作業日報!$B:$B,$A98,作業日報!$E:$E,"○",作業日報!$A:$A,参加者名簿!T$1)+SUMIFS(作業日報!$G:$G,作業日報!$F:$F,$A98,作業日報!$I:$I,"○",作業日報!$A:$A,参加者名簿!T$1)</f>
        <v>0</v>
      </c>
      <c r="U98" s="160">
        <f>SUMIFS(作業日報!$C:$C,作業日報!$B:$B,$A98,作業日報!$E:$E,"○",作業日報!$A:$A,参加者名簿!U$1)+SUMIFS(作業日報!$G:$G,作業日報!$F:$F,$A98,作業日報!$I:$I,"○",作業日報!$A:$A,参加者名簿!U$1)</f>
        <v>0</v>
      </c>
      <c r="V98" s="160">
        <f>SUMIFS(作業日報!$C:$C,作業日報!$B:$B,$A98,作業日報!$E:$E,"○",作業日報!$A:$A,参加者名簿!V$1)+SUMIFS(作業日報!$G:$G,作業日報!$F:$F,$A98,作業日報!$I:$I,"○",作業日報!$A:$A,参加者名簿!V$1)</f>
        <v>0</v>
      </c>
      <c r="W98" s="160">
        <f>SUMIFS(作業日報!$C:$C,作業日報!$B:$B,$A98,作業日報!$E:$E,"○",作業日報!$A:$A,参加者名簿!W$1)+SUMIFS(作業日報!$G:$G,作業日報!$F:$F,$A98,作業日報!$I:$I,"○",作業日報!$A:$A,参加者名簿!W$1)</f>
        <v>0</v>
      </c>
      <c r="X98" s="160">
        <f>SUMIFS(作業日報!$C:$C,作業日報!$B:$B,$A98,作業日報!$E:$E,"○",作業日報!$A:$A,参加者名簿!X$1)+SUMIFS(作業日報!$G:$G,作業日報!$F:$F,$A98,作業日報!$I:$I,"○",作業日報!$A:$A,参加者名簿!X$1)</f>
        <v>0</v>
      </c>
      <c r="Y98" s="160">
        <f>SUMIFS(作業日報!$C:$C,作業日報!$B:$B,$A98,作業日報!$E:$E,"○",作業日報!$A:$A,参加者名簿!Y$1)+SUMIFS(作業日報!$G:$G,作業日報!$F:$F,$A98,作業日報!$I:$I,"○",作業日報!$A:$A,参加者名簿!Y$1)</f>
        <v>0</v>
      </c>
      <c r="Z98" s="160">
        <f>SUMIFS(作業日報!$C:$C,作業日報!$B:$B,$A98,作業日報!$E:$E,"○",作業日報!$A:$A,参加者名簿!Z$1)+SUMIFS(作業日報!$G:$G,作業日報!$F:$F,$A98,作業日報!$I:$I,"○",作業日報!$A:$A,参加者名簿!Z$1)</f>
        <v>0</v>
      </c>
      <c r="AA98" s="160">
        <f>SUMIFS(作業日報!$C:$C,作業日報!$B:$B,$A98,作業日報!$E:$E,"○",作業日報!$A:$A,参加者名簿!AA$1)+SUMIFS(作業日報!$G:$G,作業日報!$F:$F,$A98,作業日報!$I:$I,"○",作業日報!$A:$A,参加者名簿!AA$1)</f>
        <v>0</v>
      </c>
      <c r="AB98" s="160">
        <f>SUMIFS(作業日報!$C:$C,作業日報!$B:$B,$A98,作業日報!$E:$E,"○",作業日報!$A:$A,参加者名簿!AB$1)+SUMIFS(作業日報!$G:$G,作業日報!$F:$F,$A98,作業日報!$I:$I,"○",作業日報!$A:$A,参加者名簿!AB$1)</f>
        <v>0</v>
      </c>
      <c r="AC98" s="160">
        <f>SUMIFS(作業日報!$C:$C,作業日報!$B:$B,$A98,作業日報!$E:$E,"○",作業日報!$A:$A,参加者名簿!AC$1)+SUMIFS(作業日報!$G:$G,作業日報!$F:$F,$A98,作業日報!$I:$I,"○",作業日報!$A:$A,参加者名簿!AC$1)</f>
        <v>0</v>
      </c>
      <c r="AD98" s="160">
        <f>SUMIFS(作業日報!$C:$C,作業日報!$B:$B,$A98,作業日報!$E:$E,"○",作業日報!$A:$A,参加者名簿!AD$1)+SUMIFS(作業日報!$G:$G,作業日報!$F:$F,$A98,作業日報!$I:$I,"○",作業日報!$A:$A,参加者名簿!AD$1)</f>
        <v>0</v>
      </c>
      <c r="AE98" s="160">
        <f>SUMIFS(作業日報!$C:$C,作業日報!$B:$B,$A98,作業日報!$E:$E,"○",作業日報!$A:$A,参加者名簿!AE$1)+SUMIFS(作業日報!$G:$G,作業日報!$F:$F,$A98,作業日報!$I:$I,"○",作業日報!$A:$A,参加者名簿!AE$1)</f>
        <v>0</v>
      </c>
      <c r="AF98" s="160">
        <f>SUMIFS(作業日報!$C:$C,作業日報!$B:$B,$A98,作業日報!$E:$E,"○",作業日報!$A:$A,参加者名簿!AF$1)+SUMIFS(作業日報!$G:$G,作業日報!$F:$F,$A98,作業日報!$I:$I,"○",作業日報!$A:$A,参加者名簿!AF$1)</f>
        <v>0</v>
      </c>
      <c r="AG98" s="160">
        <f>SUMIFS(作業日報!$C:$C,作業日報!$B:$B,$A98,作業日報!$E:$E,"○",作業日報!$A:$A,参加者名簿!AG$1)+SUMIFS(作業日報!$G:$G,作業日報!$F:$F,$A98,作業日報!$I:$I,"○",作業日報!$A:$A,参加者名簿!AG$1)</f>
        <v>0</v>
      </c>
      <c r="AH98" s="160">
        <f>SUMIFS(作業日報!$C:$C,作業日報!$B:$B,$A98,作業日報!$E:$E,"○",作業日報!$A:$A,参加者名簿!AH$1)+SUMIFS(作業日報!$G:$G,作業日報!$F:$F,$A98,作業日報!$I:$I,"○",作業日報!$A:$A,参加者名簿!AH$1)</f>
        <v>0</v>
      </c>
      <c r="AI98" s="160">
        <f>SUMIFS(作業日報!$C:$C,作業日報!$B:$B,$A98,作業日報!$E:$E,"○",作業日報!$A:$A,参加者名簿!AI$1)+SUMIFS(作業日報!$G:$G,作業日報!$F:$F,$A98,作業日報!$I:$I,"○",作業日報!$A:$A,参加者名簿!AI$1)</f>
        <v>0</v>
      </c>
      <c r="AJ98" s="160">
        <f>SUMIFS(作業日報!$C:$C,作業日報!$B:$B,$A98,作業日報!$E:$E,"○",作業日報!$A:$A,参加者名簿!AJ$1)+SUMIFS(作業日報!$G:$G,作業日報!$F:$F,$A98,作業日報!$I:$I,"○",作業日報!$A:$A,参加者名簿!AJ$1)</f>
        <v>0</v>
      </c>
      <c r="AK98" s="160">
        <f>SUMIFS(作業日報!$C:$C,作業日報!$B:$B,$A98,作業日報!$E:$E,"○",作業日報!$A:$A,参加者名簿!AK$1)+SUMIFS(作業日報!$G:$G,作業日報!$F:$F,$A98,作業日報!$I:$I,"○",作業日報!$A:$A,参加者名簿!AK$1)</f>
        <v>0</v>
      </c>
      <c r="AL98" s="160">
        <f>SUMIFS(作業日報!$C:$C,作業日報!$B:$B,$A98,作業日報!$E:$E,"○",作業日報!$A:$A,参加者名簿!AL$1)+SUMIFS(作業日報!$G:$G,作業日報!$F:$F,$A98,作業日報!$I:$I,"○",作業日報!$A:$A,参加者名簿!AL$1)</f>
        <v>0</v>
      </c>
      <c r="AM98" s="160">
        <f>SUMIFS(作業日報!$C:$C,作業日報!$B:$B,$A98,作業日報!$E:$E,"○",作業日報!$A:$A,参加者名簿!AM$1)+SUMIFS(作業日報!$G:$G,作業日報!$F:$F,$A98,作業日報!$I:$I,"○",作業日報!$A:$A,参加者名簿!AM$1)</f>
        <v>0</v>
      </c>
      <c r="AN98" s="160">
        <f>SUMIFS(作業日報!$C:$C,作業日報!$B:$B,$A98,作業日報!$E:$E,"○",作業日報!$A:$A,参加者名簿!AN$1)+SUMIFS(作業日報!$G:$G,作業日報!$F:$F,$A98,作業日報!$I:$I,"○",作業日報!$A:$A,参加者名簿!AN$1)</f>
        <v>0</v>
      </c>
      <c r="AO98" s="160">
        <f>SUMIFS(作業日報!$C:$C,作業日報!$B:$B,$A98,作業日報!$E:$E,"○",作業日報!$A:$A,参加者名簿!AO$1)+SUMIFS(作業日報!$G:$G,作業日報!$F:$F,$A98,作業日報!$I:$I,"○",作業日報!$A:$A,参加者名簿!AO$1)</f>
        <v>0</v>
      </c>
      <c r="AP98" s="160">
        <f>SUMIFS(作業日報!$C:$C,作業日報!$B:$B,$A98,作業日報!$E:$E,"○",作業日報!$A:$A,参加者名簿!AP$1)+SUMIFS(作業日報!$G:$G,作業日報!$F:$F,$A98,作業日報!$I:$I,"○",作業日報!$A:$A,参加者名簿!AP$1)</f>
        <v>0</v>
      </c>
      <c r="AQ98" s="160">
        <f>SUMIFS(作業日報!$C:$C,作業日報!$B:$B,$A98,作業日報!$E:$E,"○",作業日報!$A:$A,参加者名簿!AQ$1)+SUMIFS(作業日報!$G:$G,作業日報!$F:$F,$A98,作業日報!$I:$I,"○",作業日報!$A:$A,参加者名簿!AQ$1)</f>
        <v>0</v>
      </c>
      <c r="AR98" s="160">
        <f>SUMIFS(作業日報!$C:$C,作業日報!$B:$B,$A98,作業日報!$E:$E,"○",作業日報!$A:$A,参加者名簿!AR$1)+SUMIFS(作業日報!$G:$G,作業日報!$F:$F,$A98,作業日報!$I:$I,"○",作業日報!$A:$A,参加者名簿!AR$1)</f>
        <v>0</v>
      </c>
      <c r="AS98" s="160">
        <f>SUMIFS(作業日報!$C:$C,作業日報!$B:$B,$A98,作業日報!$E:$E,"○",作業日報!$A:$A,参加者名簿!AS$1)+SUMIFS(作業日報!$G:$G,作業日報!$F:$F,$A98,作業日報!$I:$I,"○",作業日報!$A:$A,参加者名簿!AS$1)</f>
        <v>0</v>
      </c>
      <c r="AT98" s="160">
        <f>SUMIFS(作業日報!$C:$C,作業日報!$B:$B,$A98,作業日報!$E:$E,"○",作業日報!$A:$A,参加者名簿!AT$1)+SUMIFS(作業日報!$G:$G,作業日報!$F:$F,$A98,作業日報!$I:$I,"○",作業日報!$A:$A,参加者名簿!AT$1)</f>
        <v>0</v>
      </c>
      <c r="AU98" s="160">
        <f>SUMIFS(作業日報!$C:$C,作業日報!$B:$B,$A98,作業日報!$E:$E,"○",作業日報!$A:$A,参加者名簿!AU$1)+SUMIFS(作業日報!$G:$G,作業日報!$F:$F,$A98,作業日報!$I:$I,"○",作業日報!$A:$A,参加者名簿!AU$1)</f>
        <v>0</v>
      </c>
      <c r="AV98" s="160">
        <f>SUMIFS(作業日報!$C:$C,作業日報!$B:$B,$A98,作業日報!$E:$E,"○",作業日報!$A:$A,参加者名簿!AV$1)+SUMIFS(作業日報!$G:$G,作業日報!$F:$F,$A98,作業日報!$I:$I,"○",作業日報!$A:$A,参加者名簿!AV$1)</f>
        <v>0</v>
      </c>
      <c r="AW98" s="160">
        <f>SUMIFS(作業日報!$C:$C,作業日報!$B:$B,$A98,作業日報!$E:$E,"○",作業日報!$A:$A,参加者名簿!AW$1)+SUMIFS(作業日報!$G:$G,作業日報!$F:$F,$A98,作業日報!$I:$I,"○",作業日報!$A:$A,参加者名簿!AW$1)</f>
        <v>0</v>
      </c>
      <c r="AX98" s="160">
        <f>SUMIFS(作業日報!$C:$C,作業日報!$B:$B,$A98,作業日報!$E:$E,"○",作業日報!$A:$A,参加者名簿!AX$1)+SUMIFS(作業日報!$G:$G,作業日報!$F:$F,$A98,作業日報!$I:$I,"○",作業日報!$A:$A,参加者名簿!AX$1)</f>
        <v>0</v>
      </c>
      <c r="AY98" s="160">
        <f>SUMIFS(作業日報!$C:$C,作業日報!$B:$B,$A98,作業日報!$E:$E,"○",作業日報!$A:$A,参加者名簿!AY$1)+SUMIFS(作業日報!$G:$G,作業日報!$F:$F,$A98,作業日報!$I:$I,"○",作業日報!$A:$A,参加者名簿!AY$1)</f>
        <v>0</v>
      </c>
      <c r="AZ98" s="160">
        <f>SUMIFS(作業日報!$C:$C,作業日報!$B:$B,$A98,作業日報!$E:$E,"○",作業日報!$A:$A,参加者名簿!AZ$1)+SUMIFS(作業日報!$G:$G,作業日報!$F:$F,$A98,作業日報!$I:$I,"○",作業日報!$A:$A,参加者名簿!AZ$1)</f>
        <v>0</v>
      </c>
      <c r="BA98" s="160">
        <f>SUMIFS(作業日報!$C:$C,作業日報!$B:$B,$A98,作業日報!$E:$E,"○",作業日報!$A:$A,参加者名簿!BA$1)+SUMIFS(作業日報!$G:$G,作業日報!$F:$F,$A98,作業日報!$I:$I,"○",作業日報!$A:$A,参加者名簿!BA$1)</f>
        <v>0</v>
      </c>
      <c r="BB98" s="160">
        <f>SUMIFS(作業日報!$C:$C,作業日報!$B:$B,$A98,作業日報!$E:$E,"○",作業日報!$A:$A,参加者名簿!BB$1)+SUMIFS(作業日報!$G:$G,作業日報!$F:$F,$A98,作業日報!$I:$I,"○",作業日報!$A:$A,参加者名簿!BB$1)</f>
        <v>0</v>
      </c>
      <c r="BC98" s="160">
        <f>SUMIFS(作業日報!$C:$C,作業日報!$B:$B,$A98,作業日報!$E:$E,"○",作業日報!$A:$A,参加者名簿!BC$1)+SUMIFS(作業日報!$G:$G,作業日報!$F:$F,$A98,作業日報!$I:$I,"○",作業日報!$A:$A,参加者名簿!BC$1)</f>
        <v>0</v>
      </c>
      <c r="BD98" s="160">
        <f>SUMIFS(作業日報!$C:$C,作業日報!$B:$B,$A98,作業日報!$E:$E,"○",作業日報!$A:$A,参加者名簿!BD$1)+SUMIFS(作業日報!$G:$G,作業日報!$F:$F,$A98,作業日報!$I:$I,"○",作業日報!$A:$A,参加者名簿!BD$1)</f>
        <v>0</v>
      </c>
      <c r="BE98" s="160">
        <f>SUMIFS(作業日報!$C:$C,作業日報!$B:$B,$A98,作業日報!$E:$E,"○",作業日報!$A:$A,参加者名簿!BE$1)+SUMIFS(作業日報!$G:$G,作業日報!$F:$F,$A98,作業日報!$I:$I,"○",作業日報!$A:$A,参加者名簿!BE$1)</f>
        <v>0</v>
      </c>
      <c r="BF98" s="160">
        <f>SUMIFS(作業日報!$C:$C,作業日報!$B:$B,$A98,作業日報!$E:$E,"○",作業日報!$A:$A,参加者名簿!BF$1)+SUMIFS(作業日報!$G:$G,作業日報!$F:$F,$A98,作業日報!$I:$I,"○",作業日報!$A:$A,参加者名簿!BF$1)</f>
        <v>0</v>
      </c>
      <c r="BG98" s="160">
        <f>SUMIFS(作業日報!$C:$C,作業日報!$B:$B,$A98,作業日報!$E:$E,"○",作業日報!$A:$A,参加者名簿!BG$1)+SUMIFS(作業日報!$G:$G,作業日報!$F:$F,$A98,作業日報!$I:$I,"○",作業日報!$A:$A,参加者名簿!BG$1)</f>
        <v>0</v>
      </c>
      <c r="BH98" s="160">
        <f>SUMIFS(作業日報!$C:$C,作業日報!$B:$B,$A98,作業日報!$E:$E,"○",作業日報!$A:$A,参加者名簿!BH$1)+SUMIFS(作業日報!$G:$G,作業日報!$F:$F,$A98,作業日報!$I:$I,"○",作業日報!$A:$A,参加者名簿!BH$1)</f>
        <v>0</v>
      </c>
      <c r="BI98" s="160">
        <f>SUMIFS(作業日報!$C:$C,作業日報!$B:$B,$A98,作業日報!$E:$E,"○",作業日報!$A:$A,参加者名簿!BI$1)+SUMIFS(作業日報!$G:$G,作業日報!$F:$F,$A98,作業日報!$I:$I,"○",作業日報!$A:$A,参加者名簿!BI$1)</f>
        <v>0</v>
      </c>
      <c r="BJ98" s="160">
        <f>SUMIFS(作業日報!$C:$C,作業日報!$B:$B,$A98,作業日報!$E:$E,"○",作業日報!$A:$A,参加者名簿!BJ$1)+SUMIFS(作業日報!$G:$G,作業日報!$F:$F,$A98,作業日報!$I:$I,"○",作業日報!$A:$A,参加者名簿!BJ$1)</f>
        <v>0</v>
      </c>
      <c r="BK98" s="160">
        <f>SUMIFS(作業日報!$C:$C,作業日報!$B:$B,$A98,作業日報!$E:$E,"○",作業日報!$A:$A,参加者名簿!BK$1)+SUMIFS(作業日報!$G:$G,作業日報!$F:$F,$A98,作業日報!$I:$I,"○",作業日報!$A:$A,参加者名簿!BK$1)</f>
        <v>0</v>
      </c>
      <c r="BL98" s="160">
        <f>SUMIFS(作業日報!$C:$C,作業日報!$B:$B,$A98,作業日報!$E:$E,"○",作業日報!$A:$A,参加者名簿!BL$1)+SUMIFS(作業日報!$G:$G,作業日報!$F:$F,$A98,作業日報!$I:$I,"○",作業日報!$A:$A,参加者名簿!BL$1)</f>
        <v>0</v>
      </c>
    </row>
    <row r="99" spans="1:64">
      <c r="A99" s="176"/>
      <c r="B99" s="177"/>
      <c r="C99" s="178"/>
      <c r="D99" s="120">
        <f t="shared" si="1"/>
        <v>0</v>
      </c>
      <c r="E99" s="159">
        <f>SUMIFS(作業日報!$C:$C,作業日報!$B:$B,$A99,作業日報!$E:$E,"○",作業日報!$A:$A,参加者名簿!E$1)+SUMIFS(作業日報!$G:$G,作業日報!$F:$F,$A99,作業日報!$I:$I,"○",作業日報!$A:$A,参加者名簿!E$1)</f>
        <v>0</v>
      </c>
      <c r="F99" s="160">
        <f>SUMIFS(作業日報!$C:$C,作業日報!$B:$B,$A99,作業日報!$E:$E,"○",作業日報!$A:$A,参加者名簿!F$1)+SUMIFS(作業日報!$G:$G,作業日報!$F:$F,$A99,作業日報!$I:$I,"○",作業日報!$A:$A,参加者名簿!F$1)</f>
        <v>0</v>
      </c>
      <c r="G99" s="160">
        <f>SUMIFS(作業日報!$C:$C,作業日報!$B:$B,$A99,作業日報!$E:$E,"○",作業日報!$A:$A,参加者名簿!G$1)+SUMIFS(作業日報!$G:$G,作業日報!$F:$F,$A99,作業日報!$I:$I,"○",作業日報!$A:$A,参加者名簿!G$1)</f>
        <v>0</v>
      </c>
      <c r="H99" s="160">
        <f>SUMIFS(作業日報!$C:$C,作業日報!$B:$B,$A99,作業日報!$E:$E,"○",作業日報!$A:$A,参加者名簿!H$1)+SUMIFS(作業日報!$G:$G,作業日報!$F:$F,$A99,作業日報!$I:$I,"○",作業日報!$A:$A,参加者名簿!H$1)</f>
        <v>0</v>
      </c>
      <c r="I99" s="160">
        <f>SUMIFS(作業日報!$C:$C,作業日報!$B:$B,$A99,作業日報!$E:$E,"○",作業日報!$A:$A,参加者名簿!I$1)+SUMIFS(作業日報!$G:$G,作業日報!$F:$F,$A99,作業日報!$I:$I,"○",作業日報!$A:$A,参加者名簿!I$1)</f>
        <v>0</v>
      </c>
      <c r="J99" s="160">
        <f>SUMIFS(作業日報!$C:$C,作業日報!$B:$B,$A99,作業日報!$E:$E,"○",作業日報!$A:$A,参加者名簿!J$1)+SUMIFS(作業日報!$G:$G,作業日報!$F:$F,$A99,作業日報!$I:$I,"○",作業日報!$A:$A,参加者名簿!J$1)</f>
        <v>0</v>
      </c>
      <c r="K99" s="160">
        <f>SUMIFS(作業日報!$C:$C,作業日報!$B:$B,$A99,作業日報!$E:$E,"○",作業日報!$A:$A,参加者名簿!K$1)+SUMIFS(作業日報!$G:$G,作業日報!$F:$F,$A99,作業日報!$I:$I,"○",作業日報!$A:$A,参加者名簿!K$1)</f>
        <v>0</v>
      </c>
      <c r="L99" s="160">
        <f>SUMIFS(作業日報!$C:$C,作業日報!$B:$B,$A99,作業日報!$E:$E,"○",作業日報!$A:$A,参加者名簿!L$1)+SUMIFS(作業日報!$G:$G,作業日報!$F:$F,$A99,作業日報!$I:$I,"○",作業日報!$A:$A,参加者名簿!L$1)</f>
        <v>0</v>
      </c>
      <c r="M99" s="160">
        <f>SUMIFS(作業日報!$C:$C,作業日報!$B:$B,$A99,作業日報!$E:$E,"○",作業日報!$A:$A,参加者名簿!M$1)+SUMIFS(作業日報!$G:$G,作業日報!$F:$F,$A99,作業日報!$I:$I,"○",作業日報!$A:$A,参加者名簿!M$1)</f>
        <v>0</v>
      </c>
      <c r="N99" s="160">
        <f>SUMIFS(作業日報!$C:$C,作業日報!$B:$B,$A99,作業日報!$E:$E,"○",作業日報!$A:$A,参加者名簿!N$1)+SUMIFS(作業日報!$G:$G,作業日報!$F:$F,$A99,作業日報!$I:$I,"○",作業日報!$A:$A,参加者名簿!N$1)</f>
        <v>0</v>
      </c>
      <c r="O99" s="160">
        <f>SUMIFS(作業日報!$C:$C,作業日報!$B:$B,$A99,作業日報!$E:$E,"○",作業日報!$A:$A,参加者名簿!O$1)+SUMIFS(作業日報!$G:$G,作業日報!$F:$F,$A99,作業日報!$I:$I,"○",作業日報!$A:$A,参加者名簿!O$1)</f>
        <v>0</v>
      </c>
      <c r="P99" s="160">
        <f>SUMIFS(作業日報!$C:$C,作業日報!$B:$B,$A99,作業日報!$E:$E,"○",作業日報!$A:$A,参加者名簿!P$1)+SUMIFS(作業日報!$G:$G,作業日報!$F:$F,$A99,作業日報!$I:$I,"○",作業日報!$A:$A,参加者名簿!P$1)</f>
        <v>0</v>
      </c>
      <c r="Q99" s="160">
        <f>SUMIFS(作業日報!$C:$C,作業日報!$B:$B,$A99,作業日報!$E:$E,"○",作業日報!$A:$A,参加者名簿!Q$1)+SUMIFS(作業日報!$G:$G,作業日報!$F:$F,$A99,作業日報!$I:$I,"○",作業日報!$A:$A,参加者名簿!Q$1)</f>
        <v>0</v>
      </c>
      <c r="R99" s="160">
        <f>SUMIFS(作業日報!$C:$C,作業日報!$B:$B,$A99,作業日報!$E:$E,"○",作業日報!$A:$A,参加者名簿!R$1)+SUMIFS(作業日報!$G:$G,作業日報!$F:$F,$A99,作業日報!$I:$I,"○",作業日報!$A:$A,参加者名簿!R$1)</f>
        <v>0</v>
      </c>
      <c r="S99" s="160">
        <f>SUMIFS(作業日報!$C:$C,作業日報!$B:$B,$A99,作業日報!$E:$E,"○",作業日報!$A:$A,参加者名簿!S$1)+SUMIFS(作業日報!$G:$G,作業日報!$F:$F,$A99,作業日報!$I:$I,"○",作業日報!$A:$A,参加者名簿!S$1)</f>
        <v>0</v>
      </c>
      <c r="T99" s="160">
        <f>SUMIFS(作業日報!$C:$C,作業日報!$B:$B,$A99,作業日報!$E:$E,"○",作業日報!$A:$A,参加者名簿!T$1)+SUMIFS(作業日報!$G:$G,作業日報!$F:$F,$A99,作業日報!$I:$I,"○",作業日報!$A:$A,参加者名簿!T$1)</f>
        <v>0</v>
      </c>
      <c r="U99" s="160">
        <f>SUMIFS(作業日報!$C:$C,作業日報!$B:$B,$A99,作業日報!$E:$E,"○",作業日報!$A:$A,参加者名簿!U$1)+SUMIFS(作業日報!$G:$G,作業日報!$F:$F,$A99,作業日報!$I:$I,"○",作業日報!$A:$A,参加者名簿!U$1)</f>
        <v>0</v>
      </c>
      <c r="V99" s="160">
        <f>SUMIFS(作業日報!$C:$C,作業日報!$B:$B,$A99,作業日報!$E:$E,"○",作業日報!$A:$A,参加者名簿!V$1)+SUMIFS(作業日報!$G:$G,作業日報!$F:$F,$A99,作業日報!$I:$I,"○",作業日報!$A:$A,参加者名簿!V$1)</f>
        <v>0</v>
      </c>
      <c r="W99" s="160">
        <f>SUMIFS(作業日報!$C:$C,作業日報!$B:$B,$A99,作業日報!$E:$E,"○",作業日報!$A:$A,参加者名簿!W$1)+SUMIFS(作業日報!$G:$G,作業日報!$F:$F,$A99,作業日報!$I:$I,"○",作業日報!$A:$A,参加者名簿!W$1)</f>
        <v>0</v>
      </c>
      <c r="X99" s="160">
        <f>SUMIFS(作業日報!$C:$C,作業日報!$B:$B,$A99,作業日報!$E:$E,"○",作業日報!$A:$A,参加者名簿!X$1)+SUMIFS(作業日報!$G:$G,作業日報!$F:$F,$A99,作業日報!$I:$I,"○",作業日報!$A:$A,参加者名簿!X$1)</f>
        <v>0</v>
      </c>
      <c r="Y99" s="160">
        <f>SUMIFS(作業日報!$C:$C,作業日報!$B:$B,$A99,作業日報!$E:$E,"○",作業日報!$A:$A,参加者名簿!Y$1)+SUMIFS(作業日報!$G:$G,作業日報!$F:$F,$A99,作業日報!$I:$I,"○",作業日報!$A:$A,参加者名簿!Y$1)</f>
        <v>0</v>
      </c>
      <c r="Z99" s="160">
        <f>SUMIFS(作業日報!$C:$C,作業日報!$B:$B,$A99,作業日報!$E:$E,"○",作業日報!$A:$A,参加者名簿!Z$1)+SUMIFS(作業日報!$G:$G,作業日報!$F:$F,$A99,作業日報!$I:$I,"○",作業日報!$A:$A,参加者名簿!Z$1)</f>
        <v>0</v>
      </c>
      <c r="AA99" s="160">
        <f>SUMIFS(作業日報!$C:$C,作業日報!$B:$B,$A99,作業日報!$E:$E,"○",作業日報!$A:$A,参加者名簿!AA$1)+SUMIFS(作業日報!$G:$G,作業日報!$F:$F,$A99,作業日報!$I:$I,"○",作業日報!$A:$A,参加者名簿!AA$1)</f>
        <v>0</v>
      </c>
      <c r="AB99" s="160">
        <f>SUMIFS(作業日報!$C:$C,作業日報!$B:$B,$A99,作業日報!$E:$E,"○",作業日報!$A:$A,参加者名簿!AB$1)+SUMIFS(作業日報!$G:$G,作業日報!$F:$F,$A99,作業日報!$I:$I,"○",作業日報!$A:$A,参加者名簿!AB$1)</f>
        <v>0</v>
      </c>
      <c r="AC99" s="160">
        <f>SUMIFS(作業日報!$C:$C,作業日報!$B:$B,$A99,作業日報!$E:$E,"○",作業日報!$A:$A,参加者名簿!AC$1)+SUMIFS(作業日報!$G:$G,作業日報!$F:$F,$A99,作業日報!$I:$I,"○",作業日報!$A:$A,参加者名簿!AC$1)</f>
        <v>0</v>
      </c>
      <c r="AD99" s="160">
        <f>SUMIFS(作業日報!$C:$C,作業日報!$B:$B,$A99,作業日報!$E:$E,"○",作業日報!$A:$A,参加者名簿!AD$1)+SUMIFS(作業日報!$G:$G,作業日報!$F:$F,$A99,作業日報!$I:$I,"○",作業日報!$A:$A,参加者名簿!AD$1)</f>
        <v>0</v>
      </c>
      <c r="AE99" s="160">
        <f>SUMIFS(作業日報!$C:$C,作業日報!$B:$B,$A99,作業日報!$E:$E,"○",作業日報!$A:$A,参加者名簿!AE$1)+SUMIFS(作業日報!$G:$G,作業日報!$F:$F,$A99,作業日報!$I:$I,"○",作業日報!$A:$A,参加者名簿!AE$1)</f>
        <v>0</v>
      </c>
      <c r="AF99" s="160">
        <f>SUMIFS(作業日報!$C:$C,作業日報!$B:$B,$A99,作業日報!$E:$E,"○",作業日報!$A:$A,参加者名簿!AF$1)+SUMIFS(作業日報!$G:$G,作業日報!$F:$F,$A99,作業日報!$I:$I,"○",作業日報!$A:$A,参加者名簿!AF$1)</f>
        <v>0</v>
      </c>
      <c r="AG99" s="160">
        <f>SUMIFS(作業日報!$C:$C,作業日報!$B:$B,$A99,作業日報!$E:$E,"○",作業日報!$A:$A,参加者名簿!AG$1)+SUMIFS(作業日報!$G:$G,作業日報!$F:$F,$A99,作業日報!$I:$I,"○",作業日報!$A:$A,参加者名簿!AG$1)</f>
        <v>0</v>
      </c>
      <c r="AH99" s="160">
        <f>SUMIFS(作業日報!$C:$C,作業日報!$B:$B,$A99,作業日報!$E:$E,"○",作業日報!$A:$A,参加者名簿!AH$1)+SUMIFS(作業日報!$G:$G,作業日報!$F:$F,$A99,作業日報!$I:$I,"○",作業日報!$A:$A,参加者名簿!AH$1)</f>
        <v>0</v>
      </c>
      <c r="AI99" s="160">
        <f>SUMIFS(作業日報!$C:$C,作業日報!$B:$B,$A99,作業日報!$E:$E,"○",作業日報!$A:$A,参加者名簿!AI$1)+SUMIFS(作業日報!$G:$G,作業日報!$F:$F,$A99,作業日報!$I:$I,"○",作業日報!$A:$A,参加者名簿!AI$1)</f>
        <v>0</v>
      </c>
      <c r="AJ99" s="160">
        <f>SUMIFS(作業日報!$C:$C,作業日報!$B:$B,$A99,作業日報!$E:$E,"○",作業日報!$A:$A,参加者名簿!AJ$1)+SUMIFS(作業日報!$G:$G,作業日報!$F:$F,$A99,作業日報!$I:$I,"○",作業日報!$A:$A,参加者名簿!AJ$1)</f>
        <v>0</v>
      </c>
      <c r="AK99" s="160">
        <f>SUMIFS(作業日報!$C:$C,作業日報!$B:$B,$A99,作業日報!$E:$E,"○",作業日報!$A:$A,参加者名簿!AK$1)+SUMIFS(作業日報!$G:$G,作業日報!$F:$F,$A99,作業日報!$I:$I,"○",作業日報!$A:$A,参加者名簿!AK$1)</f>
        <v>0</v>
      </c>
      <c r="AL99" s="160">
        <f>SUMIFS(作業日報!$C:$C,作業日報!$B:$B,$A99,作業日報!$E:$E,"○",作業日報!$A:$A,参加者名簿!AL$1)+SUMIFS(作業日報!$G:$G,作業日報!$F:$F,$A99,作業日報!$I:$I,"○",作業日報!$A:$A,参加者名簿!AL$1)</f>
        <v>0</v>
      </c>
      <c r="AM99" s="160">
        <f>SUMIFS(作業日報!$C:$C,作業日報!$B:$B,$A99,作業日報!$E:$E,"○",作業日報!$A:$A,参加者名簿!AM$1)+SUMIFS(作業日報!$G:$G,作業日報!$F:$F,$A99,作業日報!$I:$I,"○",作業日報!$A:$A,参加者名簿!AM$1)</f>
        <v>0</v>
      </c>
      <c r="AN99" s="160">
        <f>SUMIFS(作業日報!$C:$C,作業日報!$B:$B,$A99,作業日報!$E:$E,"○",作業日報!$A:$A,参加者名簿!AN$1)+SUMIFS(作業日報!$G:$G,作業日報!$F:$F,$A99,作業日報!$I:$I,"○",作業日報!$A:$A,参加者名簿!AN$1)</f>
        <v>0</v>
      </c>
      <c r="AO99" s="160">
        <f>SUMIFS(作業日報!$C:$C,作業日報!$B:$B,$A99,作業日報!$E:$E,"○",作業日報!$A:$A,参加者名簿!AO$1)+SUMIFS(作業日報!$G:$G,作業日報!$F:$F,$A99,作業日報!$I:$I,"○",作業日報!$A:$A,参加者名簿!AO$1)</f>
        <v>0</v>
      </c>
      <c r="AP99" s="160">
        <f>SUMIFS(作業日報!$C:$C,作業日報!$B:$B,$A99,作業日報!$E:$E,"○",作業日報!$A:$A,参加者名簿!AP$1)+SUMIFS(作業日報!$G:$G,作業日報!$F:$F,$A99,作業日報!$I:$I,"○",作業日報!$A:$A,参加者名簿!AP$1)</f>
        <v>0</v>
      </c>
      <c r="AQ99" s="160">
        <f>SUMIFS(作業日報!$C:$C,作業日報!$B:$B,$A99,作業日報!$E:$E,"○",作業日報!$A:$A,参加者名簿!AQ$1)+SUMIFS(作業日報!$G:$G,作業日報!$F:$F,$A99,作業日報!$I:$I,"○",作業日報!$A:$A,参加者名簿!AQ$1)</f>
        <v>0</v>
      </c>
      <c r="AR99" s="160">
        <f>SUMIFS(作業日報!$C:$C,作業日報!$B:$B,$A99,作業日報!$E:$E,"○",作業日報!$A:$A,参加者名簿!AR$1)+SUMIFS(作業日報!$G:$G,作業日報!$F:$F,$A99,作業日報!$I:$I,"○",作業日報!$A:$A,参加者名簿!AR$1)</f>
        <v>0</v>
      </c>
      <c r="AS99" s="160">
        <f>SUMIFS(作業日報!$C:$C,作業日報!$B:$B,$A99,作業日報!$E:$E,"○",作業日報!$A:$A,参加者名簿!AS$1)+SUMIFS(作業日報!$G:$G,作業日報!$F:$F,$A99,作業日報!$I:$I,"○",作業日報!$A:$A,参加者名簿!AS$1)</f>
        <v>0</v>
      </c>
      <c r="AT99" s="160">
        <f>SUMIFS(作業日報!$C:$C,作業日報!$B:$B,$A99,作業日報!$E:$E,"○",作業日報!$A:$A,参加者名簿!AT$1)+SUMIFS(作業日報!$G:$G,作業日報!$F:$F,$A99,作業日報!$I:$I,"○",作業日報!$A:$A,参加者名簿!AT$1)</f>
        <v>0</v>
      </c>
      <c r="AU99" s="160">
        <f>SUMIFS(作業日報!$C:$C,作業日報!$B:$B,$A99,作業日報!$E:$E,"○",作業日報!$A:$A,参加者名簿!AU$1)+SUMIFS(作業日報!$G:$G,作業日報!$F:$F,$A99,作業日報!$I:$I,"○",作業日報!$A:$A,参加者名簿!AU$1)</f>
        <v>0</v>
      </c>
      <c r="AV99" s="160">
        <f>SUMIFS(作業日報!$C:$C,作業日報!$B:$B,$A99,作業日報!$E:$E,"○",作業日報!$A:$A,参加者名簿!AV$1)+SUMIFS(作業日報!$G:$G,作業日報!$F:$F,$A99,作業日報!$I:$I,"○",作業日報!$A:$A,参加者名簿!AV$1)</f>
        <v>0</v>
      </c>
      <c r="AW99" s="160">
        <f>SUMIFS(作業日報!$C:$C,作業日報!$B:$B,$A99,作業日報!$E:$E,"○",作業日報!$A:$A,参加者名簿!AW$1)+SUMIFS(作業日報!$G:$G,作業日報!$F:$F,$A99,作業日報!$I:$I,"○",作業日報!$A:$A,参加者名簿!AW$1)</f>
        <v>0</v>
      </c>
      <c r="AX99" s="160">
        <f>SUMIFS(作業日報!$C:$C,作業日報!$B:$B,$A99,作業日報!$E:$E,"○",作業日報!$A:$A,参加者名簿!AX$1)+SUMIFS(作業日報!$G:$G,作業日報!$F:$F,$A99,作業日報!$I:$I,"○",作業日報!$A:$A,参加者名簿!AX$1)</f>
        <v>0</v>
      </c>
      <c r="AY99" s="160">
        <f>SUMIFS(作業日報!$C:$C,作業日報!$B:$B,$A99,作業日報!$E:$E,"○",作業日報!$A:$A,参加者名簿!AY$1)+SUMIFS(作業日報!$G:$G,作業日報!$F:$F,$A99,作業日報!$I:$I,"○",作業日報!$A:$A,参加者名簿!AY$1)</f>
        <v>0</v>
      </c>
      <c r="AZ99" s="160">
        <f>SUMIFS(作業日報!$C:$C,作業日報!$B:$B,$A99,作業日報!$E:$E,"○",作業日報!$A:$A,参加者名簿!AZ$1)+SUMIFS(作業日報!$G:$G,作業日報!$F:$F,$A99,作業日報!$I:$I,"○",作業日報!$A:$A,参加者名簿!AZ$1)</f>
        <v>0</v>
      </c>
      <c r="BA99" s="160">
        <f>SUMIFS(作業日報!$C:$C,作業日報!$B:$B,$A99,作業日報!$E:$E,"○",作業日報!$A:$A,参加者名簿!BA$1)+SUMIFS(作業日報!$G:$G,作業日報!$F:$F,$A99,作業日報!$I:$I,"○",作業日報!$A:$A,参加者名簿!BA$1)</f>
        <v>0</v>
      </c>
      <c r="BB99" s="160">
        <f>SUMIFS(作業日報!$C:$C,作業日報!$B:$B,$A99,作業日報!$E:$E,"○",作業日報!$A:$A,参加者名簿!BB$1)+SUMIFS(作業日報!$G:$G,作業日報!$F:$F,$A99,作業日報!$I:$I,"○",作業日報!$A:$A,参加者名簿!BB$1)</f>
        <v>0</v>
      </c>
      <c r="BC99" s="160">
        <f>SUMIFS(作業日報!$C:$C,作業日報!$B:$B,$A99,作業日報!$E:$E,"○",作業日報!$A:$A,参加者名簿!BC$1)+SUMIFS(作業日報!$G:$G,作業日報!$F:$F,$A99,作業日報!$I:$I,"○",作業日報!$A:$A,参加者名簿!BC$1)</f>
        <v>0</v>
      </c>
      <c r="BD99" s="160">
        <f>SUMIFS(作業日報!$C:$C,作業日報!$B:$B,$A99,作業日報!$E:$E,"○",作業日報!$A:$A,参加者名簿!BD$1)+SUMIFS(作業日報!$G:$G,作業日報!$F:$F,$A99,作業日報!$I:$I,"○",作業日報!$A:$A,参加者名簿!BD$1)</f>
        <v>0</v>
      </c>
      <c r="BE99" s="160">
        <f>SUMIFS(作業日報!$C:$C,作業日報!$B:$B,$A99,作業日報!$E:$E,"○",作業日報!$A:$A,参加者名簿!BE$1)+SUMIFS(作業日報!$G:$G,作業日報!$F:$F,$A99,作業日報!$I:$I,"○",作業日報!$A:$A,参加者名簿!BE$1)</f>
        <v>0</v>
      </c>
      <c r="BF99" s="160">
        <f>SUMIFS(作業日報!$C:$C,作業日報!$B:$B,$A99,作業日報!$E:$E,"○",作業日報!$A:$A,参加者名簿!BF$1)+SUMIFS(作業日報!$G:$G,作業日報!$F:$F,$A99,作業日報!$I:$I,"○",作業日報!$A:$A,参加者名簿!BF$1)</f>
        <v>0</v>
      </c>
      <c r="BG99" s="160">
        <f>SUMIFS(作業日報!$C:$C,作業日報!$B:$B,$A99,作業日報!$E:$E,"○",作業日報!$A:$A,参加者名簿!BG$1)+SUMIFS(作業日報!$G:$G,作業日報!$F:$F,$A99,作業日報!$I:$I,"○",作業日報!$A:$A,参加者名簿!BG$1)</f>
        <v>0</v>
      </c>
      <c r="BH99" s="160">
        <f>SUMIFS(作業日報!$C:$C,作業日報!$B:$B,$A99,作業日報!$E:$E,"○",作業日報!$A:$A,参加者名簿!BH$1)+SUMIFS(作業日報!$G:$G,作業日報!$F:$F,$A99,作業日報!$I:$I,"○",作業日報!$A:$A,参加者名簿!BH$1)</f>
        <v>0</v>
      </c>
      <c r="BI99" s="160">
        <f>SUMIFS(作業日報!$C:$C,作業日報!$B:$B,$A99,作業日報!$E:$E,"○",作業日報!$A:$A,参加者名簿!BI$1)+SUMIFS(作業日報!$G:$G,作業日報!$F:$F,$A99,作業日報!$I:$I,"○",作業日報!$A:$A,参加者名簿!BI$1)</f>
        <v>0</v>
      </c>
      <c r="BJ99" s="160">
        <f>SUMIFS(作業日報!$C:$C,作業日報!$B:$B,$A99,作業日報!$E:$E,"○",作業日報!$A:$A,参加者名簿!BJ$1)+SUMIFS(作業日報!$G:$G,作業日報!$F:$F,$A99,作業日報!$I:$I,"○",作業日報!$A:$A,参加者名簿!BJ$1)</f>
        <v>0</v>
      </c>
      <c r="BK99" s="160">
        <f>SUMIFS(作業日報!$C:$C,作業日報!$B:$B,$A99,作業日報!$E:$E,"○",作業日報!$A:$A,参加者名簿!BK$1)+SUMIFS(作業日報!$G:$G,作業日報!$F:$F,$A99,作業日報!$I:$I,"○",作業日報!$A:$A,参加者名簿!BK$1)</f>
        <v>0</v>
      </c>
      <c r="BL99" s="160">
        <f>SUMIFS(作業日報!$C:$C,作業日報!$B:$B,$A99,作業日報!$E:$E,"○",作業日報!$A:$A,参加者名簿!BL$1)+SUMIFS(作業日報!$G:$G,作業日報!$F:$F,$A99,作業日報!$I:$I,"○",作業日報!$A:$A,参加者名簿!BL$1)</f>
        <v>0</v>
      </c>
    </row>
    <row r="100" spans="1:64">
      <c r="A100" s="176"/>
      <c r="B100" s="177"/>
      <c r="C100" s="178"/>
      <c r="D100" s="120">
        <f t="shared" si="1"/>
        <v>0</v>
      </c>
      <c r="E100" s="159">
        <f>SUMIFS(作業日報!$C:$C,作業日報!$B:$B,$A100,作業日報!$E:$E,"○",作業日報!$A:$A,参加者名簿!E$1)+SUMIFS(作業日報!$G:$G,作業日報!$F:$F,$A100,作業日報!$I:$I,"○",作業日報!$A:$A,参加者名簿!E$1)</f>
        <v>0</v>
      </c>
      <c r="F100" s="160">
        <f>SUMIFS(作業日報!$C:$C,作業日報!$B:$B,$A100,作業日報!$E:$E,"○",作業日報!$A:$A,参加者名簿!F$1)+SUMIFS(作業日報!$G:$G,作業日報!$F:$F,$A100,作業日報!$I:$I,"○",作業日報!$A:$A,参加者名簿!F$1)</f>
        <v>0</v>
      </c>
      <c r="G100" s="160">
        <f>SUMIFS(作業日報!$C:$C,作業日報!$B:$B,$A100,作業日報!$E:$E,"○",作業日報!$A:$A,参加者名簿!G$1)+SUMIFS(作業日報!$G:$G,作業日報!$F:$F,$A100,作業日報!$I:$I,"○",作業日報!$A:$A,参加者名簿!G$1)</f>
        <v>0</v>
      </c>
      <c r="H100" s="160">
        <f>SUMIFS(作業日報!$C:$C,作業日報!$B:$B,$A100,作業日報!$E:$E,"○",作業日報!$A:$A,参加者名簿!H$1)+SUMIFS(作業日報!$G:$G,作業日報!$F:$F,$A100,作業日報!$I:$I,"○",作業日報!$A:$A,参加者名簿!H$1)</f>
        <v>0</v>
      </c>
      <c r="I100" s="160">
        <f>SUMIFS(作業日報!$C:$C,作業日報!$B:$B,$A100,作業日報!$E:$E,"○",作業日報!$A:$A,参加者名簿!I$1)+SUMIFS(作業日報!$G:$G,作業日報!$F:$F,$A100,作業日報!$I:$I,"○",作業日報!$A:$A,参加者名簿!I$1)</f>
        <v>0</v>
      </c>
      <c r="J100" s="160">
        <f>SUMIFS(作業日報!$C:$C,作業日報!$B:$B,$A100,作業日報!$E:$E,"○",作業日報!$A:$A,参加者名簿!J$1)+SUMIFS(作業日報!$G:$G,作業日報!$F:$F,$A100,作業日報!$I:$I,"○",作業日報!$A:$A,参加者名簿!J$1)</f>
        <v>0</v>
      </c>
      <c r="K100" s="160">
        <f>SUMIFS(作業日報!$C:$C,作業日報!$B:$B,$A100,作業日報!$E:$E,"○",作業日報!$A:$A,参加者名簿!K$1)+SUMIFS(作業日報!$G:$G,作業日報!$F:$F,$A100,作業日報!$I:$I,"○",作業日報!$A:$A,参加者名簿!K$1)</f>
        <v>0</v>
      </c>
      <c r="L100" s="160">
        <f>SUMIFS(作業日報!$C:$C,作業日報!$B:$B,$A100,作業日報!$E:$E,"○",作業日報!$A:$A,参加者名簿!L$1)+SUMIFS(作業日報!$G:$G,作業日報!$F:$F,$A100,作業日報!$I:$I,"○",作業日報!$A:$A,参加者名簿!L$1)</f>
        <v>0</v>
      </c>
      <c r="M100" s="160">
        <f>SUMIFS(作業日報!$C:$C,作業日報!$B:$B,$A100,作業日報!$E:$E,"○",作業日報!$A:$A,参加者名簿!M$1)+SUMIFS(作業日報!$G:$G,作業日報!$F:$F,$A100,作業日報!$I:$I,"○",作業日報!$A:$A,参加者名簿!M$1)</f>
        <v>0</v>
      </c>
      <c r="N100" s="160">
        <f>SUMIFS(作業日報!$C:$C,作業日報!$B:$B,$A100,作業日報!$E:$E,"○",作業日報!$A:$A,参加者名簿!N$1)+SUMIFS(作業日報!$G:$G,作業日報!$F:$F,$A100,作業日報!$I:$I,"○",作業日報!$A:$A,参加者名簿!N$1)</f>
        <v>0</v>
      </c>
      <c r="O100" s="160">
        <f>SUMIFS(作業日報!$C:$C,作業日報!$B:$B,$A100,作業日報!$E:$E,"○",作業日報!$A:$A,参加者名簿!O$1)+SUMIFS(作業日報!$G:$G,作業日報!$F:$F,$A100,作業日報!$I:$I,"○",作業日報!$A:$A,参加者名簿!O$1)</f>
        <v>0</v>
      </c>
      <c r="P100" s="160">
        <f>SUMIFS(作業日報!$C:$C,作業日報!$B:$B,$A100,作業日報!$E:$E,"○",作業日報!$A:$A,参加者名簿!P$1)+SUMIFS(作業日報!$G:$G,作業日報!$F:$F,$A100,作業日報!$I:$I,"○",作業日報!$A:$A,参加者名簿!P$1)</f>
        <v>0</v>
      </c>
      <c r="Q100" s="160">
        <f>SUMIFS(作業日報!$C:$C,作業日報!$B:$B,$A100,作業日報!$E:$E,"○",作業日報!$A:$A,参加者名簿!Q$1)+SUMIFS(作業日報!$G:$G,作業日報!$F:$F,$A100,作業日報!$I:$I,"○",作業日報!$A:$A,参加者名簿!Q$1)</f>
        <v>0</v>
      </c>
      <c r="R100" s="160">
        <f>SUMIFS(作業日報!$C:$C,作業日報!$B:$B,$A100,作業日報!$E:$E,"○",作業日報!$A:$A,参加者名簿!R$1)+SUMIFS(作業日報!$G:$G,作業日報!$F:$F,$A100,作業日報!$I:$I,"○",作業日報!$A:$A,参加者名簿!R$1)</f>
        <v>0</v>
      </c>
      <c r="S100" s="160">
        <f>SUMIFS(作業日報!$C:$C,作業日報!$B:$B,$A100,作業日報!$E:$E,"○",作業日報!$A:$A,参加者名簿!S$1)+SUMIFS(作業日報!$G:$G,作業日報!$F:$F,$A100,作業日報!$I:$I,"○",作業日報!$A:$A,参加者名簿!S$1)</f>
        <v>0</v>
      </c>
      <c r="T100" s="160">
        <f>SUMIFS(作業日報!$C:$C,作業日報!$B:$B,$A100,作業日報!$E:$E,"○",作業日報!$A:$A,参加者名簿!T$1)+SUMIFS(作業日報!$G:$G,作業日報!$F:$F,$A100,作業日報!$I:$I,"○",作業日報!$A:$A,参加者名簿!T$1)</f>
        <v>0</v>
      </c>
      <c r="U100" s="160">
        <f>SUMIFS(作業日報!$C:$C,作業日報!$B:$B,$A100,作業日報!$E:$E,"○",作業日報!$A:$A,参加者名簿!U$1)+SUMIFS(作業日報!$G:$G,作業日報!$F:$F,$A100,作業日報!$I:$I,"○",作業日報!$A:$A,参加者名簿!U$1)</f>
        <v>0</v>
      </c>
      <c r="V100" s="160">
        <f>SUMIFS(作業日報!$C:$C,作業日報!$B:$B,$A100,作業日報!$E:$E,"○",作業日報!$A:$A,参加者名簿!V$1)+SUMIFS(作業日報!$G:$G,作業日報!$F:$F,$A100,作業日報!$I:$I,"○",作業日報!$A:$A,参加者名簿!V$1)</f>
        <v>0</v>
      </c>
      <c r="W100" s="160">
        <f>SUMIFS(作業日報!$C:$C,作業日報!$B:$B,$A100,作業日報!$E:$E,"○",作業日報!$A:$A,参加者名簿!W$1)+SUMIFS(作業日報!$G:$G,作業日報!$F:$F,$A100,作業日報!$I:$I,"○",作業日報!$A:$A,参加者名簿!W$1)</f>
        <v>0</v>
      </c>
      <c r="X100" s="160">
        <f>SUMIFS(作業日報!$C:$C,作業日報!$B:$B,$A100,作業日報!$E:$E,"○",作業日報!$A:$A,参加者名簿!X$1)+SUMIFS(作業日報!$G:$G,作業日報!$F:$F,$A100,作業日報!$I:$I,"○",作業日報!$A:$A,参加者名簿!X$1)</f>
        <v>0</v>
      </c>
      <c r="Y100" s="160">
        <f>SUMIFS(作業日報!$C:$C,作業日報!$B:$B,$A100,作業日報!$E:$E,"○",作業日報!$A:$A,参加者名簿!Y$1)+SUMIFS(作業日報!$G:$G,作業日報!$F:$F,$A100,作業日報!$I:$I,"○",作業日報!$A:$A,参加者名簿!Y$1)</f>
        <v>0</v>
      </c>
      <c r="Z100" s="160">
        <f>SUMIFS(作業日報!$C:$C,作業日報!$B:$B,$A100,作業日報!$E:$E,"○",作業日報!$A:$A,参加者名簿!Z$1)+SUMIFS(作業日報!$G:$G,作業日報!$F:$F,$A100,作業日報!$I:$I,"○",作業日報!$A:$A,参加者名簿!Z$1)</f>
        <v>0</v>
      </c>
      <c r="AA100" s="160">
        <f>SUMIFS(作業日報!$C:$C,作業日報!$B:$B,$A100,作業日報!$E:$E,"○",作業日報!$A:$A,参加者名簿!AA$1)+SUMIFS(作業日報!$G:$G,作業日報!$F:$F,$A100,作業日報!$I:$I,"○",作業日報!$A:$A,参加者名簿!AA$1)</f>
        <v>0</v>
      </c>
      <c r="AB100" s="160">
        <f>SUMIFS(作業日報!$C:$C,作業日報!$B:$B,$A100,作業日報!$E:$E,"○",作業日報!$A:$A,参加者名簿!AB$1)+SUMIFS(作業日報!$G:$G,作業日報!$F:$F,$A100,作業日報!$I:$I,"○",作業日報!$A:$A,参加者名簿!AB$1)</f>
        <v>0</v>
      </c>
      <c r="AC100" s="160">
        <f>SUMIFS(作業日報!$C:$C,作業日報!$B:$B,$A100,作業日報!$E:$E,"○",作業日報!$A:$A,参加者名簿!AC$1)+SUMIFS(作業日報!$G:$G,作業日報!$F:$F,$A100,作業日報!$I:$I,"○",作業日報!$A:$A,参加者名簿!AC$1)</f>
        <v>0</v>
      </c>
      <c r="AD100" s="160">
        <f>SUMIFS(作業日報!$C:$C,作業日報!$B:$B,$A100,作業日報!$E:$E,"○",作業日報!$A:$A,参加者名簿!AD$1)+SUMIFS(作業日報!$G:$G,作業日報!$F:$F,$A100,作業日報!$I:$I,"○",作業日報!$A:$A,参加者名簿!AD$1)</f>
        <v>0</v>
      </c>
      <c r="AE100" s="160">
        <f>SUMIFS(作業日報!$C:$C,作業日報!$B:$B,$A100,作業日報!$E:$E,"○",作業日報!$A:$A,参加者名簿!AE$1)+SUMIFS(作業日報!$G:$G,作業日報!$F:$F,$A100,作業日報!$I:$I,"○",作業日報!$A:$A,参加者名簿!AE$1)</f>
        <v>0</v>
      </c>
      <c r="AF100" s="160">
        <f>SUMIFS(作業日報!$C:$C,作業日報!$B:$B,$A100,作業日報!$E:$E,"○",作業日報!$A:$A,参加者名簿!AF$1)+SUMIFS(作業日報!$G:$G,作業日報!$F:$F,$A100,作業日報!$I:$I,"○",作業日報!$A:$A,参加者名簿!AF$1)</f>
        <v>0</v>
      </c>
      <c r="AG100" s="160">
        <f>SUMIFS(作業日報!$C:$C,作業日報!$B:$B,$A100,作業日報!$E:$E,"○",作業日報!$A:$A,参加者名簿!AG$1)+SUMIFS(作業日報!$G:$G,作業日報!$F:$F,$A100,作業日報!$I:$I,"○",作業日報!$A:$A,参加者名簿!AG$1)</f>
        <v>0</v>
      </c>
      <c r="AH100" s="160">
        <f>SUMIFS(作業日報!$C:$C,作業日報!$B:$B,$A100,作業日報!$E:$E,"○",作業日報!$A:$A,参加者名簿!AH$1)+SUMIFS(作業日報!$G:$G,作業日報!$F:$F,$A100,作業日報!$I:$I,"○",作業日報!$A:$A,参加者名簿!AH$1)</f>
        <v>0</v>
      </c>
      <c r="AI100" s="160">
        <f>SUMIFS(作業日報!$C:$C,作業日報!$B:$B,$A100,作業日報!$E:$E,"○",作業日報!$A:$A,参加者名簿!AI$1)+SUMIFS(作業日報!$G:$G,作業日報!$F:$F,$A100,作業日報!$I:$I,"○",作業日報!$A:$A,参加者名簿!AI$1)</f>
        <v>0</v>
      </c>
      <c r="AJ100" s="160">
        <f>SUMIFS(作業日報!$C:$C,作業日報!$B:$B,$A100,作業日報!$E:$E,"○",作業日報!$A:$A,参加者名簿!AJ$1)+SUMIFS(作業日報!$G:$G,作業日報!$F:$F,$A100,作業日報!$I:$I,"○",作業日報!$A:$A,参加者名簿!AJ$1)</f>
        <v>0</v>
      </c>
      <c r="AK100" s="160">
        <f>SUMIFS(作業日報!$C:$C,作業日報!$B:$B,$A100,作業日報!$E:$E,"○",作業日報!$A:$A,参加者名簿!AK$1)+SUMIFS(作業日報!$G:$G,作業日報!$F:$F,$A100,作業日報!$I:$I,"○",作業日報!$A:$A,参加者名簿!AK$1)</f>
        <v>0</v>
      </c>
      <c r="AL100" s="160">
        <f>SUMIFS(作業日報!$C:$C,作業日報!$B:$B,$A100,作業日報!$E:$E,"○",作業日報!$A:$A,参加者名簿!AL$1)+SUMIFS(作業日報!$G:$G,作業日報!$F:$F,$A100,作業日報!$I:$I,"○",作業日報!$A:$A,参加者名簿!AL$1)</f>
        <v>0</v>
      </c>
      <c r="AM100" s="160">
        <f>SUMIFS(作業日報!$C:$C,作業日報!$B:$B,$A100,作業日報!$E:$E,"○",作業日報!$A:$A,参加者名簿!AM$1)+SUMIFS(作業日報!$G:$G,作業日報!$F:$F,$A100,作業日報!$I:$I,"○",作業日報!$A:$A,参加者名簿!AM$1)</f>
        <v>0</v>
      </c>
      <c r="AN100" s="160">
        <f>SUMIFS(作業日報!$C:$C,作業日報!$B:$B,$A100,作業日報!$E:$E,"○",作業日報!$A:$A,参加者名簿!AN$1)+SUMIFS(作業日報!$G:$G,作業日報!$F:$F,$A100,作業日報!$I:$I,"○",作業日報!$A:$A,参加者名簿!AN$1)</f>
        <v>0</v>
      </c>
      <c r="AO100" s="160">
        <f>SUMIFS(作業日報!$C:$C,作業日報!$B:$B,$A100,作業日報!$E:$E,"○",作業日報!$A:$A,参加者名簿!AO$1)+SUMIFS(作業日報!$G:$G,作業日報!$F:$F,$A100,作業日報!$I:$I,"○",作業日報!$A:$A,参加者名簿!AO$1)</f>
        <v>0</v>
      </c>
      <c r="AP100" s="160">
        <f>SUMIFS(作業日報!$C:$C,作業日報!$B:$B,$A100,作業日報!$E:$E,"○",作業日報!$A:$A,参加者名簿!AP$1)+SUMIFS(作業日報!$G:$G,作業日報!$F:$F,$A100,作業日報!$I:$I,"○",作業日報!$A:$A,参加者名簿!AP$1)</f>
        <v>0</v>
      </c>
      <c r="AQ100" s="160">
        <f>SUMIFS(作業日報!$C:$C,作業日報!$B:$B,$A100,作業日報!$E:$E,"○",作業日報!$A:$A,参加者名簿!AQ$1)+SUMIFS(作業日報!$G:$G,作業日報!$F:$F,$A100,作業日報!$I:$I,"○",作業日報!$A:$A,参加者名簿!AQ$1)</f>
        <v>0</v>
      </c>
      <c r="AR100" s="160">
        <f>SUMIFS(作業日報!$C:$C,作業日報!$B:$B,$A100,作業日報!$E:$E,"○",作業日報!$A:$A,参加者名簿!AR$1)+SUMIFS(作業日報!$G:$G,作業日報!$F:$F,$A100,作業日報!$I:$I,"○",作業日報!$A:$A,参加者名簿!AR$1)</f>
        <v>0</v>
      </c>
      <c r="AS100" s="160">
        <f>SUMIFS(作業日報!$C:$C,作業日報!$B:$B,$A100,作業日報!$E:$E,"○",作業日報!$A:$A,参加者名簿!AS$1)+SUMIFS(作業日報!$G:$G,作業日報!$F:$F,$A100,作業日報!$I:$I,"○",作業日報!$A:$A,参加者名簿!AS$1)</f>
        <v>0</v>
      </c>
      <c r="AT100" s="160">
        <f>SUMIFS(作業日報!$C:$C,作業日報!$B:$B,$A100,作業日報!$E:$E,"○",作業日報!$A:$A,参加者名簿!AT$1)+SUMIFS(作業日報!$G:$G,作業日報!$F:$F,$A100,作業日報!$I:$I,"○",作業日報!$A:$A,参加者名簿!AT$1)</f>
        <v>0</v>
      </c>
      <c r="AU100" s="160">
        <f>SUMIFS(作業日報!$C:$C,作業日報!$B:$B,$A100,作業日報!$E:$E,"○",作業日報!$A:$A,参加者名簿!AU$1)+SUMIFS(作業日報!$G:$G,作業日報!$F:$F,$A100,作業日報!$I:$I,"○",作業日報!$A:$A,参加者名簿!AU$1)</f>
        <v>0</v>
      </c>
      <c r="AV100" s="160">
        <f>SUMIFS(作業日報!$C:$C,作業日報!$B:$B,$A100,作業日報!$E:$E,"○",作業日報!$A:$A,参加者名簿!AV$1)+SUMIFS(作業日報!$G:$G,作業日報!$F:$F,$A100,作業日報!$I:$I,"○",作業日報!$A:$A,参加者名簿!AV$1)</f>
        <v>0</v>
      </c>
      <c r="AW100" s="160">
        <f>SUMIFS(作業日報!$C:$C,作業日報!$B:$B,$A100,作業日報!$E:$E,"○",作業日報!$A:$A,参加者名簿!AW$1)+SUMIFS(作業日報!$G:$G,作業日報!$F:$F,$A100,作業日報!$I:$I,"○",作業日報!$A:$A,参加者名簿!AW$1)</f>
        <v>0</v>
      </c>
      <c r="AX100" s="160">
        <f>SUMIFS(作業日報!$C:$C,作業日報!$B:$B,$A100,作業日報!$E:$E,"○",作業日報!$A:$A,参加者名簿!AX$1)+SUMIFS(作業日報!$G:$G,作業日報!$F:$F,$A100,作業日報!$I:$I,"○",作業日報!$A:$A,参加者名簿!AX$1)</f>
        <v>0</v>
      </c>
      <c r="AY100" s="160">
        <f>SUMIFS(作業日報!$C:$C,作業日報!$B:$B,$A100,作業日報!$E:$E,"○",作業日報!$A:$A,参加者名簿!AY$1)+SUMIFS(作業日報!$G:$G,作業日報!$F:$F,$A100,作業日報!$I:$I,"○",作業日報!$A:$A,参加者名簿!AY$1)</f>
        <v>0</v>
      </c>
      <c r="AZ100" s="160">
        <f>SUMIFS(作業日報!$C:$C,作業日報!$B:$B,$A100,作業日報!$E:$E,"○",作業日報!$A:$A,参加者名簿!AZ$1)+SUMIFS(作業日報!$G:$G,作業日報!$F:$F,$A100,作業日報!$I:$I,"○",作業日報!$A:$A,参加者名簿!AZ$1)</f>
        <v>0</v>
      </c>
      <c r="BA100" s="160">
        <f>SUMIFS(作業日報!$C:$C,作業日報!$B:$B,$A100,作業日報!$E:$E,"○",作業日報!$A:$A,参加者名簿!BA$1)+SUMIFS(作業日報!$G:$G,作業日報!$F:$F,$A100,作業日報!$I:$I,"○",作業日報!$A:$A,参加者名簿!BA$1)</f>
        <v>0</v>
      </c>
      <c r="BB100" s="160">
        <f>SUMIFS(作業日報!$C:$C,作業日報!$B:$B,$A100,作業日報!$E:$E,"○",作業日報!$A:$A,参加者名簿!BB$1)+SUMIFS(作業日報!$G:$G,作業日報!$F:$F,$A100,作業日報!$I:$I,"○",作業日報!$A:$A,参加者名簿!BB$1)</f>
        <v>0</v>
      </c>
      <c r="BC100" s="160">
        <f>SUMIFS(作業日報!$C:$C,作業日報!$B:$B,$A100,作業日報!$E:$E,"○",作業日報!$A:$A,参加者名簿!BC$1)+SUMIFS(作業日報!$G:$G,作業日報!$F:$F,$A100,作業日報!$I:$I,"○",作業日報!$A:$A,参加者名簿!BC$1)</f>
        <v>0</v>
      </c>
      <c r="BD100" s="160">
        <f>SUMIFS(作業日報!$C:$C,作業日報!$B:$B,$A100,作業日報!$E:$E,"○",作業日報!$A:$A,参加者名簿!BD$1)+SUMIFS(作業日報!$G:$G,作業日報!$F:$F,$A100,作業日報!$I:$I,"○",作業日報!$A:$A,参加者名簿!BD$1)</f>
        <v>0</v>
      </c>
      <c r="BE100" s="160">
        <f>SUMIFS(作業日報!$C:$C,作業日報!$B:$B,$A100,作業日報!$E:$E,"○",作業日報!$A:$A,参加者名簿!BE$1)+SUMIFS(作業日報!$G:$G,作業日報!$F:$F,$A100,作業日報!$I:$I,"○",作業日報!$A:$A,参加者名簿!BE$1)</f>
        <v>0</v>
      </c>
      <c r="BF100" s="160">
        <f>SUMIFS(作業日報!$C:$C,作業日報!$B:$B,$A100,作業日報!$E:$E,"○",作業日報!$A:$A,参加者名簿!BF$1)+SUMIFS(作業日報!$G:$G,作業日報!$F:$F,$A100,作業日報!$I:$I,"○",作業日報!$A:$A,参加者名簿!BF$1)</f>
        <v>0</v>
      </c>
      <c r="BG100" s="160">
        <f>SUMIFS(作業日報!$C:$C,作業日報!$B:$B,$A100,作業日報!$E:$E,"○",作業日報!$A:$A,参加者名簿!BG$1)+SUMIFS(作業日報!$G:$G,作業日報!$F:$F,$A100,作業日報!$I:$I,"○",作業日報!$A:$A,参加者名簿!BG$1)</f>
        <v>0</v>
      </c>
      <c r="BH100" s="160">
        <f>SUMIFS(作業日報!$C:$C,作業日報!$B:$B,$A100,作業日報!$E:$E,"○",作業日報!$A:$A,参加者名簿!BH$1)+SUMIFS(作業日報!$G:$G,作業日報!$F:$F,$A100,作業日報!$I:$I,"○",作業日報!$A:$A,参加者名簿!BH$1)</f>
        <v>0</v>
      </c>
      <c r="BI100" s="160">
        <f>SUMIFS(作業日報!$C:$C,作業日報!$B:$B,$A100,作業日報!$E:$E,"○",作業日報!$A:$A,参加者名簿!BI$1)+SUMIFS(作業日報!$G:$G,作業日報!$F:$F,$A100,作業日報!$I:$I,"○",作業日報!$A:$A,参加者名簿!BI$1)</f>
        <v>0</v>
      </c>
      <c r="BJ100" s="160">
        <f>SUMIFS(作業日報!$C:$C,作業日報!$B:$B,$A100,作業日報!$E:$E,"○",作業日報!$A:$A,参加者名簿!BJ$1)+SUMIFS(作業日報!$G:$G,作業日報!$F:$F,$A100,作業日報!$I:$I,"○",作業日報!$A:$A,参加者名簿!BJ$1)</f>
        <v>0</v>
      </c>
      <c r="BK100" s="160">
        <f>SUMIFS(作業日報!$C:$C,作業日報!$B:$B,$A100,作業日報!$E:$E,"○",作業日報!$A:$A,参加者名簿!BK$1)+SUMIFS(作業日報!$G:$G,作業日報!$F:$F,$A100,作業日報!$I:$I,"○",作業日報!$A:$A,参加者名簿!BK$1)</f>
        <v>0</v>
      </c>
      <c r="BL100" s="160">
        <f>SUMIFS(作業日報!$C:$C,作業日報!$B:$B,$A100,作業日報!$E:$E,"○",作業日報!$A:$A,参加者名簿!BL$1)+SUMIFS(作業日報!$G:$G,作業日報!$F:$F,$A100,作業日報!$I:$I,"○",作業日報!$A:$A,参加者名簿!BL$1)</f>
        <v>0</v>
      </c>
    </row>
    <row r="101" spans="1:64" ht="14.25" thickBot="1">
      <c r="A101" s="179"/>
      <c r="B101" s="180"/>
      <c r="C101" s="181"/>
      <c r="D101" s="165">
        <f t="shared" si="1"/>
        <v>0</v>
      </c>
      <c r="E101" s="159">
        <f>SUMIFS(作業日報!$C:$C,作業日報!$B:$B,$A101,作業日報!$E:$E,"○",作業日報!$A:$A,参加者名簿!E$1)+SUMIFS(作業日報!$G:$G,作業日報!$F:$F,$A101,作業日報!$I:$I,"○",作業日報!$A:$A,参加者名簿!E$1)</f>
        <v>0</v>
      </c>
      <c r="F101" s="160">
        <f>SUMIFS(作業日報!$C:$C,作業日報!$B:$B,$A101,作業日報!$E:$E,"○",作業日報!$A:$A,参加者名簿!F$1)+SUMIFS(作業日報!$G:$G,作業日報!$F:$F,$A101,作業日報!$I:$I,"○",作業日報!$A:$A,参加者名簿!F$1)</f>
        <v>0</v>
      </c>
      <c r="G101" s="160">
        <f>SUMIFS(作業日報!$C:$C,作業日報!$B:$B,$A101,作業日報!$E:$E,"○",作業日報!$A:$A,参加者名簿!G$1)+SUMIFS(作業日報!$G:$G,作業日報!$F:$F,$A101,作業日報!$I:$I,"○",作業日報!$A:$A,参加者名簿!G$1)</f>
        <v>0</v>
      </c>
      <c r="H101" s="160">
        <f>SUMIFS(作業日報!$C:$C,作業日報!$B:$B,$A101,作業日報!$E:$E,"○",作業日報!$A:$A,参加者名簿!H$1)+SUMIFS(作業日報!$G:$G,作業日報!$F:$F,$A101,作業日報!$I:$I,"○",作業日報!$A:$A,参加者名簿!H$1)</f>
        <v>0</v>
      </c>
      <c r="I101" s="160">
        <f>SUMIFS(作業日報!$C:$C,作業日報!$B:$B,$A101,作業日報!$E:$E,"○",作業日報!$A:$A,参加者名簿!I$1)+SUMIFS(作業日報!$G:$G,作業日報!$F:$F,$A101,作業日報!$I:$I,"○",作業日報!$A:$A,参加者名簿!I$1)</f>
        <v>0</v>
      </c>
      <c r="J101" s="160">
        <f>SUMIFS(作業日報!$C:$C,作業日報!$B:$B,$A101,作業日報!$E:$E,"○",作業日報!$A:$A,参加者名簿!J$1)+SUMIFS(作業日報!$G:$G,作業日報!$F:$F,$A101,作業日報!$I:$I,"○",作業日報!$A:$A,参加者名簿!J$1)</f>
        <v>0</v>
      </c>
      <c r="K101" s="160">
        <f>SUMIFS(作業日報!$C:$C,作業日報!$B:$B,$A101,作業日報!$E:$E,"○",作業日報!$A:$A,参加者名簿!K$1)+SUMIFS(作業日報!$G:$G,作業日報!$F:$F,$A101,作業日報!$I:$I,"○",作業日報!$A:$A,参加者名簿!K$1)</f>
        <v>0</v>
      </c>
      <c r="L101" s="160">
        <f>SUMIFS(作業日報!$C:$C,作業日報!$B:$B,$A101,作業日報!$E:$E,"○",作業日報!$A:$A,参加者名簿!L$1)+SUMIFS(作業日報!$G:$G,作業日報!$F:$F,$A101,作業日報!$I:$I,"○",作業日報!$A:$A,参加者名簿!L$1)</f>
        <v>0</v>
      </c>
      <c r="M101" s="160">
        <f>SUMIFS(作業日報!$C:$C,作業日報!$B:$B,$A101,作業日報!$E:$E,"○",作業日報!$A:$A,参加者名簿!M$1)+SUMIFS(作業日報!$G:$G,作業日報!$F:$F,$A101,作業日報!$I:$I,"○",作業日報!$A:$A,参加者名簿!M$1)</f>
        <v>0</v>
      </c>
      <c r="N101" s="160">
        <f>SUMIFS(作業日報!$C:$C,作業日報!$B:$B,$A101,作業日報!$E:$E,"○",作業日報!$A:$A,参加者名簿!N$1)+SUMIFS(作業日報!$G:$G,作業日報!$F:$F,$A101,作業日報!$I:$I,"○",作業日報!$A:$A,参加者名簿!N$1)</f>
        <v>0</v>
      </c>
      <c r="O101" s="160">
        <f>SUMIFS(作業日報!$C:$C,作業日報!$B:$B,$A101,作業日報!$E:$E,"○",作業日報!$A:$A,参加者名簿!O$1)+SUMIFS(作業日報!$G:$G,作業日報!$F:$F,$A101,作業日報!$I:$I,"○",作業日報!$A:$A,参加者名簿!O$1)</f>
        <v>0</v>
      </c>
      <c r="P101" s="160">
        <f>SUMIFS(作業日報!$C:$C,作業日報!$B:$B,$A101,作業日報!$E:$E,"○",作業日報!$A:$A,参加者名簿!P$1)+SUMIFS(作業日報!$G:$G,作業日報!$F:$F,$A101,作業日報!$I:$I,"○",作業日報!$A:$A,参加者名簿!P$1)</f>
        <v>0</v>
      </c>
      <c r="Q101" s="160">
        <f>SUMIFS(作業日報!$C:$C,作業日報!$B:$B,$A101,作業日報!$E:$E,"○",作業日報!$A:$A,参加者名簿!Q$1)+SUMIFS(作業日報!$G:$G,作業日報!$F:$F,$A101,作業日報!$I:$I,"○",作業日報!$A:$A,参加者名簿!Q$1)</f>
        <v>0</v>
      </c>
      <c r="R101" s="160">
        <f>SUMIFS(作業日報!$C:$C,作業日報!$B:$B,$A101,作業日報!$E:$E,"○",作業日報!$A:$A,参加者名簿!R$1)+SUMIFS(作業日報!$G:$G,作業日報!$F:$F,$A101,作業日報!$I:$I,"○",作業日報!$A:$A,参加者名簿!R$1)</f>
        <v>0</v>
      </c>
      <c r="S101" s="160">
        <f>SUMIFS(作業日報!$C:$C,作業日報!$B:$B,$A101,作業日報!$E:$E,"○",作業日報!$A:$A,参加者名簿!S$1)+SUMIFS(作業日報!$G:$G,作業日報!$F:$F,$A101,作業日報!$I:$I,"○",作業日報!$A:$A,参加者名簿!S$1)</f>
        <v>0</v>
      </c>
      <c r="T101" s="160">
        <f>SUMIFS(作業日報!$C:$C,作業日報!$B:$B,$A101,作業日報!$E:$E,"○",作業日報!$A:$A,参加者名簿!T$1)+SUMIFS(作業日報!$G:$G,作業日報!$F:$F,$A101,作業日報!$I:$I,"○",作業日報!$A:$A,参加者名簿!T$1)</f>
        <v>0</v>
      </c>
      <c r="U101" s="160">
        <f>SUMIFS(作業日報!$C:$C,作業日報!$B:$B,$A101,作業日報!$E:$E,"○",作業日報!$A:$A,参加者名簿!U$1)+SUMIFS(作業日報!$G:$G,作業日報!$F:$F,$A101,作業日報!$I:$I,"○",作業日報!$A:$A,参加者名簿!U$1)</f>
        <v>0</v>
      </c>
      <c r="V101" s="160">
        <f>SUMIFS(作業日報!$C:$C,作業日報!$B:$B,$A101,作業日報!$E:$E,"○",作業日報!$A:$A,参加者名簿!V$1)+SUMIFS(作業日報!$G:$G,作業日報!$F:$F,$A101,作業日報!$I:$I,"○",作業日報!$A:$A,参加者名簿!V$1)</f>
        <v>0</v>
      </c>
      <c r="W101" s="160">
        <f>SUMIFS(作業日報!$C:$C,作業日報!$B:$B,$A101,作業日報!$E:$E,"○",作業日報!$A:$A,参加者名簿!W$1)+SUMIFS(作業日報!$G:$G,作業日報!$F:$F,$A101,作業日報!$I:$I,"○",作業日報!$A:$A,参加者名簿!W$1)</f>
        <v>0</v>
      </c>
      <c r="X101" s="160">
        <f>SUMIFS(作業日報!$C:$C,作業日報!$B:$B,$A101,作業日報!$E:$E,"○",作業日報!$A:$A,参加者名簿!X$1)+SUMIFS(作業日報!$G:$G,作業日報!$F:$F,$A101,作業日報!$I:$I,"○",作業日報!$A:$A,参加者名簿!X$1)</f>
        <v>0</v>
      </c>
      <c r="Y101" s="160">
        <f>SUMIFS(作業日報!$C:$C,作業日報!$B:$B,$A101,作業日報!$E:$E,"○",作業日報!$A:$A,参加者名簿!Y$1)+SUMIFS(作業日報!$G:$G,作業日報!$F:$F,$A101,作業日報!$I:$I,"○",作業日報!$A:$A,参加者名簿!Y$1)</f>
        <v>0</v>
      </c>
      <c r="Z101" s="160">
        <f>SUMIFS(作業日報!$C:$C,作業日報!$B:$B,$A101,作業日報!$E:$E,"○",作業日報!$A:$A,参加者名簿!Z$1)+SUMIFS(作業日報!$G:$G,作業日報!$F:$F,$A101,作業日報!$I:$I,"○",作業日報!$A:$A,参加者名簿!Z$1)</f>
        <v>0</v>
      </c>
      <c r="AA101" s="160">
        <f>SUMIFS(作業日報!$C:$C,作業日報!$B:$B,$A101,作業日報!$E:$E,"○",作業日報!$A:$A,参加者名簿!AA$1)+SUMIFS(作業日報!$G:$G,作業日報!$F:$F,$A101,作業日報!$I:$I,"○",作業日報!$A:$A,参加者名簿!AA$1)</f>
        <v>0</v>
      </c>
      <c r="AB101" s="160">
        <f>SUMIFS(作業日報!$C:$C,作業日報!$B:$B,$A101,作業日報!$E:$E,"○",作業日報!$A:$A,参加者名簿!AB$1)+SUMIFS(作業日報!$G:$G,作業日報!$F:$F,$A101,作業日報!$I:$I,"○",作業日報!$A:$A,参加者名簿!AB$1)</f>
        <v>0</v>
      </c>
      <c r="AC101" s="160">
        <f>SUMIFS(作業日報!$C:$C,作業日報!$B:$B,$A101,作業日報!$E:$E,"○",作業日報!$A:$A,参加者名簿!AC$1)+SUMIFS(作業日報!$G:$G,作業日報!$F:$F,$A101,作業日報!$I:$I,"○",作業日報!$A:$A,参加者名簿!AC$1)</f>
        <v>0</v>
      </c>
      <c r="AD101" s="160">
        <f>SUMIFS(作業日報!$C:$C,作業日報!$B:$B,$A101,作業日報!$E:$E,"○",作業日報!$A:$A,参加者名簿!AD$1)+SUMIFS(作業日報!$G:$G,作業日報!$F:$F,$A101,作業日報!$I:$I,"○",作業日報!$A:$A,参加者名簿!AD$1)</f>
        <v>0</v>
      </c>
      <c r="AE101" s="160">
        <f>SUMIFS(作業日報!$C:$C,作業日報!$B:$B,$A101,作業日報!$E:$E,"○",作業日報!$A:$A,参加者名簿!AE$1)+SUMIFS(作業日報!$G:$G,作業日報!$F:$F,$A101,作業日報!$I:$I,"○",作業日報!$A:$A,参加者名簿!AE$1)</f>
        <v>0</v>
      </c>
      <c r="AF101" s="160">
        <f>SUMIFS(作業日報!$C:$C,作業日報!$B:$B,$A101,作業日報!$E:$E,"○",作業日報!$A:$A,参加者名簿!AF$1)+SUMIFS(作業日報!$G:$G,作業日報!$F:$F,$A101,作業日報!$I:$I,"○",作業日報!$A:$A,参加者名簿!AF$1)</f>
        <v>0</v>
      </c>
      <c r="AG101" s="160">
        <f>SUMIFS(作業日報!$C:$C,作業日報!$B:$B,$A101,作業日報!$E:$E,"○",作業日報!$A:$A,参加者名簿!AG$1)+SUMIFS(作業日報!$G:$G,作業日報!$F:$F,$A101,作業日報!$I:$I,"○",作業日報!$A:$A,参加者名簿!AG$1)</f>
        <v>0</v>
      </c>
      <c r="AH101" s="160">
        <f>SUMIFS(作業日報!$C:$C,作業日報!$B:$B,$A101,作業日報!$E:$E,"○",作業日報!$A:$A,参加者名簿!AH$1)+SUMIFS(作業日報!$G:$G,作業日報!$F:$F,$A101,作業日報!$I:$I,"○",作業日報!$A:$A,参加者名簿!AH$1)</f>
        <v>0</v>
      </c>
      <c r="AI101" s="160">
        <f>SUMIFS(作業日報!$C:$C,作業日報!$B:$B,$A101,作業日報!$E:$E,"○",作業日報!$A:$A,参加者名簿!AI$1)+SUMIFS(作業日報!$G:$G,作業日報!$F:$F,$A101,作業日報!$I:$I,"○",作業日報!$A:$A,参加者名簿!AI$1)</f>
        <v>0</v>
      </c>
      <c r="AJ101" s="160">
        <f>SUMIFS(作業日報!$C:$C,作業日報!$B:$B,$A101,作業日報!$E:$E,"○",作業日報!$A:$A,参加者名簿!AJ$1)+SUMIFS(作業日報!$G:$G,作業日報!$F:$F,$A101,作業日報!$I:$I,"○",作業日報!$A:$A,参加者名簿!AJ$1)</f>
        <v>0</v>
      </c>
      <c r="AK101" s="160">
        <f>SUMIFS(作業日報!$C:$C,作業日報!$B:$B,$A101,作業日報!$E:$E,"○",作業日報!$A:$A,参加者名簿!AK$1)+SUMIFS(作業日報!$G:$G,作業日報!$F:$F,$A101,作業日報!$I:$I,"○",作業日報!$A:$A,参加者名簿!AK$1)</f>
        <v>0</v>
      </c>
      <c r="AL101" s="160">
        <f>SUMIFS(作業日報!$C:$C,作業日報!$B:$B,$A101,作業日報!$E:$E,"○",作業日報!$A:$A,参加者名簿!AL$1)+SUMIFS(作業日報!$G:$G,作業日報!$F:$F,$A101,作業日報!$I:$I,"○",作業日報!$A:$A,参加者名簿!AL$1)</f>
        <v>0</v>
      </c>
      <c r="AM101" s="160">
        <f>SUMIFS(作業日報!$C:$C,作業日報!$B:$B,$A101,作業日報!$E:$E,"○",作業日報!$A:$A,参加者名簿!AM$1)+SUMIFS(作業日報!$G:$G,作業日報!$F:$F,$A101,作業日報!$I:$I,"○",作業日報!$A:$A,参加者名簿!AM$1)</f>
        <v>0</v>
      </c>
      <c r="AN101" s="160">
        <f>SUMIFS(作業日報!$C:$C,作業日報!$B:$B,$A101,作業日報!$E:$E,"○",作業日報!$A:$A,参加者名簿!AN$1)+SUMIFS(作業日報!$G:$G,作業日報!$F:$F,$A101,作業日報!$I:$I,"○",作業日報!$A:$A,参加者名簿!AN$1)</f>
        <v>0</v>
      </c>
      <c r="AO101" s="160">
        <f>SUMIFS(作業日報!$C:$C,作業日報!$B:$B,$A101,作業日報!$E:$E,"○",作業日報!$A:$A,参加者名簿!AO$1)+SUMIFS(作業日報!$G:$G,作業日報!$F:$F,$A101,作業日報!$I:$I,"○",作業日報!$A:$A,参加者名簿!AO$1)</f>
        <v>0</v>
      </c>
      <c r="AP101" s="160">
        <f>SUMIFS(作業日報!$C:$C,作業日報!$B:$B,$A101,作業日報!$E:$E,"○",作業日報!$A:$A,参加者名簿!AP$1)+SUMIFS(作業日報!$G:$G,作業日報!$F:$F,$A101,作業日報!$I:$I,"○",作業日報!$A:$A,参加者名簿!AP$1)</f>
        <v>0</v>
      </c>
      <c r="AQ101" s="160">
        <f>SUMIFS(作業日報!$C:$C,作業日報!$B:$B,$A101,作業日報!$E:$E,"○",作業日報!$A:$A,参加者名簿!AQ$1)+SUMIFS(作業日報!$G:$G,作業日報!$F:$F,$A101,作業日報!$I:$I,"○",作業日報!$A:$A,参加者名簿!AQ$1)</f>
        <v>0</v>
      </c>
      <c r="AR101" s="160">
        <f>SUMIFS(作業日報!$C:$C,作業日報!$B:$B,$A101,作業日報!$E:$E,"○",作業日報!$A:$A,参加者名簿!AR$1)+SUMIFS(作業日報!$G:$G,作業日報!$F:$F,$A101,作業日報!$I:$I,"○",作業日報!$A:$A,参加者名簿!AR$1)</f>
        <v>0</v>
      </c>
      <c r="AS101" s="160">
        <f>SUMIFS(作業日報!$C:$C,作業日報!$B:$B,$A101,作業日報!$E:$E,"○",作業日報!$A:$A,参加者名簿!AS$1)+SUMIFS(作業日報!$G:$G,作業日報!$F:$F,$A101,作業日報!$I:$I,"○",作業日報!$A:$A,参加者名簿!AS$1)</f>
        <v>0</v>
      </c>
      <c r="AT101" s="160">
        <f>SUMIFS(作業日報!$C:$C,作業日報!$B:$B,$A101,作業日報!$E:$E,"○",作業日報!$A:$A,参加者名簿!AT$1)+SUMIFS(作業日報!$G:$G,作業日報!$F:$F,$A101,作業日報!$I:$I,"○",作業日報!$A:$A,参加者名簿!AT$1)</f>
        <v>0</v>
      </c>
      <c r="AU101" s="160">
        <f>SUMIFS(作業日報!$C:$C,作業日報!$B:$B,$A101,作業日報!$E:$E,"○",作業日報!$A:$A,参加者名簿!AU$1)+SUMIFS(作業日報!$G:$G,作業日報!$F:$F,$A101,作業日報!$I:$I,"○",作業日報!$A:$A,参加者名簿!AU$1)</f>
        <v>0</v>
      </c>
      <c r="AV101" s="160">
        <f>SUMIFS(作業日報!$C:$C,作業日報!$B:$B,$A101,作業日報!$E:$E,"○",作業日報!$A:$A,参加者名簿!AV$1)+SUMIFS(作業日報!$G:$G,作業日報!$F:$F,$A101,作業日報!$I:$I,"○",作業日報!$A:$A,参加者名簿!AV$1)</f>
        <v>0</v>
      </c>
      <c r="AW101" s="160">
        <f>SUMIFS(作業日報!$C:$C,作業日報!$B:$B,$A101,作業日報!$E:$E,"○",作業日報!$A:$A,参加者名簿!AW$1)+SUMIFS(作業日報!$G:$G,作業日報!$F:$F,$A101,作業日報!$I:$I,"○",作業日報!$A:$A,参加者名簿!AW$1)</f>
        <v>0</v>
      </c>
      <c r="AX101" s="160">
        <f>SUMIFS(作業日報!$C:$C,作業日報!$B:$B,$A101,作業日報!$E:$E,"○",作業日報!$A:$A,参加者名簿!AX$1)+SUMIFS(作業日報!$G:$G,作業日報!$F:$F,$A101,作業日報!$I:$I,"○",作業日報!$A:$A,参加者名簿!AX$1)</f>
        <v>0</v>
      </c>
      <c r="AY101" s="160">
        <f>SUMIFS(作業日報!$C:$C,作業日報!$B:$B,$A101,作業日報!$E:$E,"○",作業日報!$A:$A,参加者名簿!AY$1)+SUMIFS(作業日報!$G:$G,作業日報!$F:$F,$A101,作業日報!$I:$I,"○",作業日報!$A:$A,参加者名簿!AY$1)</f>
        <v>0</v>
      </c>
      <c r="AZ101" s="160">
        <f>SUMIFS(作業日報!$C:$C,作業日報!$B:$B,$A101,作業日報!$E:$E,"○",作業日報!$A:$A,参加者名簿!AZ$1)+SUMIFS(作業日報!$G:$G,作業日報!$F:$F,$A101,作業日報!$I:$I,"○",作業日報!$A:$A,参加者名簿!AZ$1)</f>
        <v>0</v>
      </c>
      <c r="BA101" s="160">
        <f>SUMIFS(作業日報!$C:$C,作業日報!$B:$B,$A101,作業日報!$E:$E,"○",作業日報!$A:$A,参加者名簿!BA$1)+SUMIFS(作業日報!$G:$G,作業日報!$F:$F,$A101,作業日報!$I:$I,"○",作業日報!$A:$A,参加者名簿!BA$1)</f>
        <v>0</v>
      </c>
      <c r="BB101" s="160">
        <f>SUMIFS(作業日報!$C:$C,作業日報!$B:$B,$A101,作業日報!$E:$E,"○",作業日報!$A:$A,参加者名簿!BB$1)+SUMIFS(作業日報!$G:$G,作業日報!$F:$F,$A101,作業日報!$I:$I,"○",作業日報!$A:$A,参加者名簿!BB$1)</f>
        <v>0</v>
      </c>
      <c r="BC101" s="160">
        <f>SUMIFS(作業日報!$C:$C,作業日報!$B:$B,$A101,作業日報!$E:$E,"○",作業日報!$A:$A,参加者名簿!BC$1)+SUMIFS(作業日報!$G:$G,作業日報!$F:$F,$A101,作業日報!$I:$I,"○",作業日報!$A:$A,参加者名簿!BC$1)</f>
        <v>0</v>
      </c>
      <c r="BD101" s="160">
        <f>SUMIFS(作業日報!$C:$C,作業日報!$B:$B,$A101,作業日報!$E:$E,"○",作業日報!$A:$A,参加者名簿!BD$1)+SUMIFS(作業日報!$G:$G,作業日報!$F:$F,$A101,作業日報!$I:$I,"○",作業日報!$A:$A,参加者名簿!BD$1)</f>
        <v>0</v>
      </c>
      <c r="BE101" s="160">
        <f>SUMIFS(作業日報!$C:$C,作業日報!$B:$B,$A101,作業日報!$E:$E,"○",作業日報!$A:$A,参加者名簿!BE$1)+SUMIFS(作業日報!$G:$G,作業日報!$F:$F,$A101,作業日報!$I:$I,"○",作業日報!$A:$A,参加者名簿!BE$1)</f>
        <v>0</v>
      </c>
      <c r="BF101" s="160">
        <f>SUMIFS(作業日報!$C:$C,作業日報!$B:$B,$A101,作業日報!$E:$E,"○",作業日報!$A:$A,参加者名簿!BF$1)+SUMIFS(作業日報!$G:$G,作業日報!$F:$F,$A101,作業日報!$I:$I,"○",作業日報!$A:$A,参加者名簿!BF$1)</f>
        <v>0</v>
      </c>
      <c r="BG101" s="160">
        <f>SUMIFS(作業日報!$C:$C,作業日報!$B:$B,$A101,作業日報!$E:$E,"○",作業日報!$A:$A,参加者名簿!BG$1)+SUMIFS(作業日報!$G:$G,作業日報!$F:$F,$A101,作業日報!$I:$I,"○",作業日報!$A:$A,参加者名簿!BG$1)</f>
        <v>0</v>
      </c>
      <c r="BH101" s="160">
        <f>SUMIFS(作業日報!$C:$C,作業日報!$B:$B,$A101,作業日報!$E:$E,"○",作業日報!$A:$A,参加者名簿!BH$1)+SUMIFS(作業日報!$G:$G,作業日報!$F:$F,$A101,作業日報!$I:$I,"○",作業日報!$A:$A,参加者名簿!BH$1)</f>
        <v>0</v>
      </c>
      <c r="BI101" s="160">
        <f>SUMIFS(作業日報!$C:$C,作業日報!$B:$B,$A101,作業日報!$E:$E,"○",作業日報!$A:$A,参加者名簿!BI$1)+SUMIFS(作業日報!$G:$G,作業日報!$F:$F,$A101,作業日報!$I:$I,"○",作業日報!$A:$A,参加者名簿!BI$1)</f>
        <v>0</v>
      </c>
      <c r="BJ101" s="160">
        <f>SUMIFS(作業日報!$C:$C,作業日報!$B:$B,$A101,作業日報!$E:$E,"○",作業日報!$A:$A,参加者名簿!BJ$1)+SUMIFS(作業日報!$G:$G,作業日報!$F:$F,$A101,作業日報!$I:$I,"○",作業日報!$A:$A,参加者名簿!BJ$1)</f>
        <v>0</v>
      </c>
      <c r="BK101" s="160">
        <f>SUMIFS(作業日報!$C:$C,作業日報!$B:$B,$A101,作業日報!$E:$E,"○",作業日報!$A:$A,参加者名簿!BK$1)+SUMIFS(作業日報!$G:$G,作業日報!$F:$F,$A101,作業日報!$I:$I,"○",作業日報!$A:$A,参加者名簿!BK$1)</f>
        <v>0</v>
      </c>
      <c r="BL101" s="160">
        <f>SUMIFS(作業日報!$C:$C,作業日報!$B:$B,$A101,作業日報!$E:$E,"○",作業日報!$A:$A,参加者名簿!BL$1)+SUMIFS(作業日報!$G:$G,作業日報!$F:$F,$A101,作業日報!$I:$I,"○",作業日報!$A:$A,参加者名簿!BL$1)</f>
        <v>0</v>
      </c>
    </row>
    <row r="102" spans="1:64" s="218" customFormat="1" ht="14.25" thickTop="1">
      <c r="A102" s="242"/>
      <c r="B102" s="242"/>
      <c r="C102" s="242"/>
      <c r="D102" s="581">
        <f>SUM(D3:D101)</f>
        <v>0</v>
      </c>
      <c r="E102" s="581">
        <f t="shared" ref="E102:BL102" si="2">SUM(E3:E101)</f>
        <v>0</v>
      </c>
      <c r="F102" s="581">
        <f t="shared" si="2"/>
        <v>0</v>
      </c>
      <c r="G102" s="581">
        <f t="shared" si="2"/>
        <v>0</v>
      </c>
      <c r="H102" s="581">
        <f t="shared" si="2"/>
        <v>0</v>
      </c>
      <c r="I102" s="581">
        <f t="shared" si="2"/>
        <v>0</v>
      </c>
      <c r="J102" s="581">
        <f t="shared" si="2"/>
        <v>0</v>
      </c>
      <c r="K102" s="581">
        <f t="shared" si="2"/>
        <v>0</v>
      </c>
      <c r="L102" s="581">
        <f t="shared" si="2"/>
        <v>0</v>
      </c>
      <c r="M102" s="581">
        <f t="shared" si="2"/>
        <v>0</v>
      </c>
      <c r="N102" s="581">
        <f t="shared" si="2"/>
        <v>0</v>
      </c>
      <c r="O102" s="581">
        <f t="shared" si="2"/>
        <v>0</v>
      </c>
      <c r="P102" s="581">
        <f t="shared" si="2"/>
        <v>0</v>
      </c>
      <c r="Q102" s="581">
        <f t="shared" si="2"/>
        <v>0</v>
      </c>
      <c r="R102" s="581">
        <f t="shared" si="2"/>
        <v>0</v>
      </c>
      <c r="S102" s="581">
        <f t="shared" si="2"/>
        <v>0</v>
      </c>
      <c r="T102" s="581">
        <f t="shared" si="2"/>
        <v>0</v>
      </c>
      <c r="U102" s="581">
        <f t="shared" si="2"/>
        <v>0</v>
      </c>
      <c r="V102" s="581">
        <f t="shared" si="2"/>
        <v>0</v>
      </c>
      <c r="W102" s="581">
        <f t="shared" si="2"/>
        <v>0</v>
      </c>
      <c r="X102" s="581">
        <f t="shared" si="2"/>
        <v>0</v>
      </c>
      <c r="Y102" s="581">
        <f t="shared" si="2"/>
        <v>0</v>
      </c>
      <c r="Z102" s="581">
        <f t="shared" si="2"/>
        <v>0</v>
      </c>
      <c r="AA102" s="581">
        <f t="shared" si="2"/>
        <v>0</v>
      </c>
      <c r="AB102" s="581">
        <f t="shared" si="2"/>
        <v>0</v>
      </c>
      <c r="AC102" s="581">
        <f t="shared" si="2"/>
        <v>0</v>
      </c>
      <c r="AD102" s="581">
        <f t="shared" si="2"/>
        <v>0</v>
      </c>
      <c r="AE102" s="581">
        <f t="shared" si="2"/>
        <v>0</v>
      </c>
      <c r="AF102" s="581">
        <f t="shared" si="2"/>
        <v>0</v>
      </c>
      <c r="AG102" s="581">
        <f t="shared" si="2"/>
        <v>0</v>
      </c>
      <c r="AH102" s="581">
        <f t="shared" si="2"/>
        <v>0</v>
      </c>
      <c r="AI102" s="581">
        <f t="shared" si="2"/>
        <v>0</v>
      </c>
      <c r="AJ102" s="581">
        <f t="shared" si="2"/>
        <v>0</v>
      </c>
      <c r="AK102" s="581">
        <f t="shared" si="2"/>
        <v>0</v>
      </c>
      <c r="AL102" s="581">
        <f t="shared" si="2"/>
        <v>0</v>
      </c>
      <c r="AM102" s="581">
        <f t="shared" si="2"/>
        <v>0</v>
      </c>
      <c r="AN102" s="581">
        <f t="shared" si="2"/>
        <v>0</v>
      </c>
      <c r="AO102" s="581">
        <f t="shared" si="2"/>
        <v>0</v>
      </c>
      <c r="AP102" s="581">
        <f t="shared" si="2"/>
        <v>0</v>
      </c>
      <c r="AQ102" s="581">
        <f t="shared" si="2"/>
        <v>0</v>
      </c>
      <c r="AR102" s="581">
        <f t="shared" si="2"/>
        <v>0</v>
      </c>
      <c r="AS102" s="581">
        <f t="shared" si="2"/>
        <v>0</v>
      </c>
      <c r="AT102" s="581">
        <f t="shared" si="2"/>
        <v>0</v>
      </c>
      <c r="AU102" s="581">
        <f t="shared" si="2"/>
        <v>0</v>
      </c>
      <c r="AV102" s="581">
        <f t="shared" si="2"/>
        <v>0</v>
      </c>
      <c r="AW102" s="581">
        <f t="shared" si="2"/>
        <v>0</v>
      </c>
      <c r="AX102" s="581">
        <f t="shared" si="2"/>
        <v>0</v>
      </c>
      <c r="AY102" s="581">
        <f t="shared" si="2"/>
        <v>0</v>
      </c>
      <c r="AZ102" s="581">
        <f t="shared" si="2"/>
        <v>0</v>
      </c>
      <c r="BA102" s="581">
        <f t="shared" si="2"/>
        <v>0</v>
      </c>
      <c r="BB102" s="581">
        <f t="shared" si="2"/>
        <v>0</v>
      </c>
      <c r="BC102" s="581">
        <f t="shared" si="2"/>
        <v>0</v>
      </c>
      <c r="BD102" s="581">
        <f t="shared" si="2"/>
        <v>0</v>
      </c>
      <c r="BE102" s="581">
        <f t="shared" si="2"/>
        <v>0</v>
      </c>
      <c r="BF102" s="581">
        <f t="shared" si="2"/>
        <v>0</v>
      </c>
      <c r="BG102" s="581">
        <f t="shared" si="2"/>
        <v>0</v>
      </c>
      <c r="BH102" s="581">
        <f t="shared" si="2"/>
        <v>0</v>
      </c>
      <c r="BI102" s="581">
        <f t="shared" si="2"/>
        <v>0</v>
      </c>
      <c r="BJ102" s="581">
        <f t="shared" si="2"/>
        <v>0</v>
      </c>
      <c r="BK102" s="581">
        <f t="shared" si="2"/>
        <v>0</v>
      </c>
      <c r="BL102" s="581">
        <f t="shared" si="2"/>
        <v>0</v>
      </c>
    </row>
    <row r="103" spans="1:64" s="218" customFormat="1">
      <c r="A103" s="242"/>
      <c r="B103" s="242"/>
      <c r="C103" s="242"/>
      <c r="D103" s="243"/>
      <c r="E103" s="243"/>
      <c r="G103" s="243"/>
      <c r="I103" s="243"/>
      <c r="K103" s="243"/>
      <c r="M103" s="243"/>
      <c r="O103" s="243"/>
      <c r="Q103" s="243"/>
      <c r="S103" s="243"/>
      <c r="U103" s="243"/>
      <c r="W103" s="243"/>
      <c r="Y103" s="243"/>
      <c r="AA103" s="243"/>
      <c r="AC103" s="243"/>
      <c r="AE103" s="243"/>
      <c r="AG103" s="243"/>
      <c r="AI103" s="243"/>
      <c r="AK103" s="243"/>
      <c r="AM103" s="243"/>
      <c r="AO103" s="243"/>
      <c r="AQ103" s="243"/>
      <c r="AS103" s="243"/>
      <c r="AU103" s="243"/>
      <c r="AW103" s="243"/>
      <c r="AY103" s="243"/>
      <c r="BA103" s="243"/>
      <c r="BC103" s="243"/>
      <c r="BE103" s="243"/>
      <c r="BG103" s="243"/>
      <c r="BI103" s="243"/>
      <c r="BK103" s="243"/>
    </row>
    <row r="104" spans="1:64">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row>
    <row r="105" spans="1:64">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row>
  </sheetData>
  <phoneticPr fontId="3"/>
  <dataValidations count="1">
    <dataValidation type="list" allowBlank="1" showInputMessage="1" showErrorMessage="1" sqref="B3:B101">
      <formula1>"農業者,農業者以外"</formula1>
    </dataValidation>
  </dataValidations>
  <pageMargins left="0.51181102362204722" right="0.5118110236220472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2640"/>
  <sheetViews>
    <sheetView showGridLines="0" tabSelected="1" view="pageBreakPreview" zoomScale="93" zoomScaleNormal="100" zoomScaleSheetLayoutView="93" workbookViewId="0">
      <selection activeCell="B9" sqref="B9"/>
    </sheetView>
  </sheetViews>
  <sheetFormatPr defaultRowHeight="20.100000000000001" customHeight="1"/>
  <cols>
    <col min="1" max="1" width="5.140625" style="188" customWidth="1"/>
    <col min="2" max="2" width="15.5703125" style="303" customWidth="1"/>
    <col min="3" max="3" width="12.7109375" style="158" customWidth="1"/>
    <col min="4" max="5" width="8.140625" style="158" customWidth="1"/>
    <col min="6" max="7" width="12.7109375" style="158" customWidth="1"/>
    <col min="8" max="9" width="10.7109375" style="158" customWidth="1"/>
    <col min="10" max="10" width="8.140625" style="188" customWidth="1"/>
    <col min="11" max="11" width="9" style="188"/>
    <col min="12" max="12" width="10.140625" style="314" bestFit="1" customWidth="1"/>
    <col min="13" max="13" width="12.28515625" style="188" bestFit="1" customWidth="1"/>
    <col min="14" max="18" width="9" style="188"/>
    <col min="19" max="19" width="10.42578125" style="188" customWidth="1"/>
    <col min="20" max="21" width="9" style="188"/>
    <col min="22" max="261" width="9" style="142"/>
    <col min="262" max="262" width="17.85546875" style="142" customWidth="1"/>
    <col min="263" max="265" width="15.5703125" style="142" customWidth="1"/>
    <col min="266" max="268" width="14.28515625" style="142" customWidth="1"/>
    <col min="269" max="517" width="9" style="142"/>
    <col min="518" max="518" width="17.85546875" style="142" customWidth="1"/>
    <col min="519" max="521" width="15.5703125" style="142" customWidth="1"/>
    <col min="522" max="524" width="14.28515625" style="142" customWidth="1"/>
    <col min="525" max="773" width="9" style="142"/>
    <col min="774" max="774" width="17.85546875" style="142" customWidth="1"/>
    <col min="775" max="777" width="15.5703125" style="142" customWidth="1"/>
    <col min="778" max="780" width="14.28515625" style="142" customWidth="1"/>
    <col min="781" max="1029" width="9" style="142"/>
    <col min="1030" max="1030" width="17.85546875" style="142" customWidth="1"/>
    <col min="1031" max="1033" width="15.5703125" style="142" customWidth="1"/>
    <col min="1034" max="1036" width="14.28515625" style="142" customWidth="1"/>
    <col min="1037" max="1285" width="9" style="142"/>
    <col min="1286" max="1286" width="17.85546875" style="142" customWidth="1"/>
    <col min="1287" max="1289" width="15.5703125" style="142" customWidth="1"/>
    <col min="1290" max="1292" width="14.28515625" style="142" customWidth="1"/>
    <col min="1293" max="1541" width="9" style="142"/>
    <col min="1542" max="1542" width="17.85546875" style="142" customWidth="1"/>
    <col min="1543" max="1545" width="15.5703125" style="142" customWidth="1"/>
    <col min="1546" max="1548" width="14.28515625" style="142" customWidth="1"/>
    <col min="1549" max="1797" width="9" style="142"/>
    <col min="1798" max="1798" width="17.85546875" style="142" customWidth="1"/>
    <col min="1799" max="1801" width="15.5703125" style="142" customWidth="1"/>
    <col min="1802" max="1804" width="14.28515625" style="142" customWidth="1"/>
    <col min="1805" max="2053" width="9" style="142"/>
    <col min="2054" max="2054" width="17.85546875" style="142" customWidth="1"/>
    <col min="2055" max="2057" width="15.5703125" style="142" customWidth="1"/>
    <col min="2058" max="2060" width="14.28515625" style="142" customWidth="1"/>
    <col min="2061" max="2309" width="9" style="142"/>
    <col min="2310" max="2310" width="17.85546875" style="142" customWidth="1"/>
    <col min="2311" max="2313" width="15.5703125" style="142" customWidth="1"/>
    <col min="2314" max="2316" width="14.28515625" style="142" customWidth="1"/>
    <col min="2317" max="2565" width="9" style="142"/>
    <col min="2566" max="2566" width="17.85546875" style="142" customWidth="1"/>
    <col min="2567" max="2569" width="15.5703125" style="142" customWidth="1"/>
    <col min="2570" max="2572" width="14.28515625" style="142" customWidth="1"/>
    <col min="2573" max="2821" width="9" style="142"/>
    <col min="2822" max="2822" width="17.85546875" style="142" customWidth="1"/>
    <col min="2823" max="2825" width="15.5703125" style="142" customWidth="1"/>
    <col min="2826" max="2828" width="14.28515625" style="142" customWidth="1"/>
    <col min="2829" max="3077" width="9" style="142"/>
    <col min="3078" max="3078" width="17.85546875" style="142" customWidth="1"/>
    <col min="3079" max="3081" width="15.5703125" style="142" customWidth="1"/>
    <col min="3082" max="3084" width="14.28515625" style="142" customWidth="1"/>
    <col min="3085" max="3333" width="9" style="142"/>
    <col min="3334" max="3334" width="17.85546875" style="142" customWidth="1"/>
    <col min="3335" max="3337" width="15.5703125" style="142" customWidth="1"/>
    <col min="3338" max="3340" width="14.28515625" style="142" customWidth="1"/>
    <col min="3341" max="3589" width="9" style="142"/>
    <col min="3590" max="3590" width="17.85546875" style="142" customWidth="1"/>
    <col min="3591" max="3593" width="15.5703125" style="142" customWidth="1"/>
    <col min="3594" max="3596" width="14.28515625" style="142" customWidth="1"/>
    <col min="3597" max="3845" width="9" style="142"/>
    <col min="3846" max="3846" width="17.85546875" style="142" customWidth="1"/>
    <col min="3847" max="3849" width="15.5703125" style="142" customWidth="1"/>
    <col min="3850" max="3852" width="14.28515625" style="142" customWidth="1"/>
    <col min="3853" max="4101" width="9" style="142"/>
    <col min="4102" max="4102" width="17.85546875" style="142" customWidth="1"/>
    <col min="4103" max="4105" width="15.5703125" style="142" customWidth="1"/>
    <col min="4106" max="4108" width="14.28515625" style="142" customWidth="1"/>
    <col min="4109" max="4357" width="9" style="142"/>
    <col min="4358" max="4358" width="17.85546875" style="142" customWidth="1"/>
    <col min="4359" max="4361" width="15.5703125" style="142" customWidth="1"/>
    <col min="4362" max="4364" width="14.28515625" style="142" customWidth="1"/>
    <col min="4365" max="4613" width="9" style="142"/>
    <col min="4614" max="4614" width="17.85546875" style="142" customWidth="1"/>
    <col min="4615" max="4617" width="15.5703125" style="142" customWidth="1"/>
    <col min="4618" max="4620" width="14.28515625" style="142" customWidth="1"/>
    <col min="4621" max="4869" width="9" style="142"/>
    <col min="4870" max="4870" width="17.85546875" style="142" customWidth="1"/>
    <col min="4871" max="4873" width="15.5703125" style="142" customWidth="1"/>
    <col min="4874" max="4876" width="14.28515625" style="142" customWidth="1"/>
    <col min="4877" max="5125" width="9" style="142"/>
    <col min="5126" max="5126" width="17.85546875" style="142" customWidth="1"/>
    <col min="5127" max="5129" width="15.5703125" style="142" customWidth="1"/>
    <col min="5130" max="5132" width="14.28515625" style="142" customWidth="1"/>
    <col min="5133" max="5381" width="9" style="142"/>
    <col min="5382" max="5382" width="17.85546875" style="142" customWidth="1"/>
    <col min="5383" max="5385" width="15.5703125" style="142" customWidth="1"/>
    <col min="5386" max="5388" width="14.28515625" style="142" customWidth="1"/>
    <col min="5389" max="5637" width="9" style="142"/>
    <col min="5638" max="5638" width="17.85546875" style="142" customWidth="1"/>
    <col min="5639" max="5641" width="15.5703125" style="142" customWidth="1"/>
    <col min="5642" max="5644" width="14.28515625" style="142" customWidth="1"/>
    <col min="5645" max="5893" width="9" style="142"/>
    <col min="5894" max="5894" width="17.85546875" style="142" customWidth="1"/>
    <col min="5895" max="5897" width="15.5703125" style="142" customWidth="1"/>
    <col min="5898" max="5900" width="14.28515625" style="142" customWidth="1"/>
    <col min="5901" max="6149" width="9" style="142"/>
    <col min="6150" max="6150" width="17.85546875" style="142" customWidth="1"/>
    <col min="6151" max="6153" width="15.5703125" style="142" customWidth="1"/>
    <col min="6154" max="6156" width="14.28515625" style="142" customWidth="1"/>
    <col min="6157" max="6405" width="9" style="142"/>
    <col min="6406" max="6406" width="17.85546875" style="142" customWidth="1"/>
    <col min="6407" max="6409" width="15.5703125" style="142" customWidth="1"/>
    <col min="6410" max="6412" width="14.28515625" style="142" customWidth="1"/>
    <col min="6413" max="6661" width="9" style="142"/>
    <col min="6662" max="6662" width="17.85546875" style="142" customWidth="1"/>
    <col min="6663" max="6665" width="15.5703125" style="142" customWidth="1"/>
    <col min="6666" max="6668" width="14.28515625" style="142" customWidth="1"/>
    <col min="6669" max="6917" width="9" style="142"/>
    <col min="6918" max="6918" width="17.85546875" style="142" customWidth="1"/>
    <col min="6919" max="6921" width="15.5703125" style="142" customWidth="1"/>
    <col min="6922" max="6924" width="14.28515625" style="142" customWidth="1"/>
    <col min="6925" max="7173" width="9" style="142"/>
    <col min="7174" max="7174" width="17.85546875" style="142" customWidth="1"/>
    <col min="7175" max="7177" width="15.5703125" style="142" customWidth="1"/>
    <col min="7178" max="7180" width="14.28515625" style="142" customWidth="1"/>
    <col min="7181" max="7429" width="9" style="142"/>
    <col min="7430" max="7430" width="17.85546875" style="142" customWidth="1"/>
    <col min="7431" max="7433" width="15.5703125" style="142" customWidth="1"/>
    <col min="7434" max="7436" width="14.28515625" style="142" customWidth="1"/>
    <col min="7437" max="7685" width="9" style="142"/>
    <col min="7686" max="7686" width="17.85546875" style="142" customWidth="1"/>
    <col min="7687" max="7689" width="15.5703125" style="142" customWidth="1"/>
    <col min="7690" max="7692" width="14.28515625" style="142" customWidth="1"/>
    <col min="7693" max="7941" width="9" style="142"/>
    <col min="7942" max="7942" width="17.85546875" style="142" customWidth="1"/>
    <col min="7943" max="7945" width="15.5703125" style="142" customWidth="1"/>
    <col min="7946" max="7948" width="14.28515625" style="142" customWidth="1"/>
    <col min="7949" max="8197" width="9" style="142"/>
    <col min="8198" max="8198" width="17.85546875" style="142" customWidth="1"/>
    <col min="8199" max="8201" width="15.5703125" style="142" customWidth="1"/>
    <col min="8202" max="8204" width="14.28515625" style="142" customWidth="1"/>
    <col min="8205" max="8453" width="9" style="142"/>
    <col min="8454" max="8454" width="17.85546875" style="142" customWidth="1"/>
    <col min="8455" max="8457" width="15.5703125" style="142" customWidth="1"/>
    <col min="8458" max="8460" width="14.28515625" style="142" customWidth="1"/>
    <col min="8461" max="8709" width="9" style="142"/>
    <col min="8710" max="8710" width="17.85546875" style="142" customWidth="1"/>
    <col min="8711" max="8713" width="15.5703125" style="142" customWidth="1"/>
    <col min="8714" max="8716" width="14.28515625" style="142" customWidth="1"/>
    <col min="8717" max="8965" width="9" style="142"/>
    <col min="8966" max="8966" width="17.85546875" style="142" customWidth="1"/>
    <col min="8967" max="8969" width="15.5703125" style="142" customWidth="1"/>
    <col min="8970" max="8972" width="14.28515625" style="142" customWidth="1"/>
    <col min="8973" max="9221" width="9" style="142"/>
    <col min="9222" max="9222" width="17.85546875" style="142" customWidth="1"/>
    <col min="9223" max="9225" width="15.5703125" style="142" customWidth="1"/>
    <col min="9226" max="9228" width="14.28515625" style="142" customWidth="1"/>
    <col min="9229" max="9477" width="9" style="142"/>
    <col min="9478" max="9478" width="17.85546875" style="142" customWidth="1"/>
    <col min="9479" max="9481" width="15.5703125" style="142" customWidth="1"/>
    <col min="9482" max="9484" width="14.28515625" style="142" customWidth="1"/>
    <col min="9485" max="9733" width="9" style="142"/>
    <col min="9734" max="9734" width="17.85546875" style="142" customWidth="1"/>
    <col min="9735" max="9737" width="15.5703125" style="142" customWidth="1"/>
    <col min="9738" max="9740" width="14.28515625" style="142" customWidth="1"/>
    <col min="9741" max="9989" width="9" style="142"/>
    <col min="9990" max="9990" width="17.85546875" style="142" customWidth="1"/>
    <col min="9991" max="9993" width="15.5703125" style="142" customWidth="1"/>
    <col min="9994" max="9996" width="14.28515625" style="142" customWidth="1"/>
    <col min="9997" max="10245" width="9" style="142"/>
    <col min="10246" max="10246" width="17.85546875" style="142" customWidth="1"/>
    <col min="10247" max="10249" width="15.5703125" style="142" customWidth="1"/>
    <col min="10250" max="10252" width="14.28515625" style="142" customWidth="1"/>
    <col min="10253" max="10501" width="9" style="142"/>
    <col min="10502" max="10502" width="17.85546875" style="142" customWidth="1"/>
    <col min="10503" max="10505" width="15.5703125" style="142" customWidth="1"/>
    <col min="10506" max="10508" width="14.28515625" style="142" customWidth="1"/>
    <col min="10509" max="10757" width="9" style="142"/>
    <col min="10758" max="10758" width="17.85546875" style="142" customWidth="1"/>
    <col min="10759" max="10761" width="15.5703125" style="142" customWidth="1"/>
    <col min="10762" max="10764" width="14.28515625" style="142" customWidth="1"/>
    <col min="10765" max="11013" width="9" style="142"/>
    <col min="11014" max="11014" width="17.85546875" style="142" customWidth="1"/>
    <col min="11015" max="11017" width="15.5703125" style="142" customWidth="1"/>
    <col min="11018" max="11020" width="14.28515625" style="142" customWidth="1"/>
    <col min="11021" max="11269" width="9" style="142"/>
    <col min="11270" max="11270" width="17.85546875" style="142" customWidth="1"/>
    <col min="11271" max="11273" width="15.5703125" style="142" customWidth="1"/>
    <col min="11274" max="11276" width="14.28515625" style="142" customWidth="1"/>
    <col min="11277" max="11525" width="9" style="142"/>
    <col min="11526" max="11526" width="17.85546875" style="142" customWidth="1"/>
    <col min="11527" max="11529" width="15.5703125" style="142" customWidth="1"/>
    <col min="11530" max="11532" width="14.28515625" style="142" customWidth="1"/>
    <col min="11533" max="11781" width="9" style="142"/>
    <col min="11782" max="11782" width="17.85546875" style="142" customWidth="1"/>
    <col min="11783" max="11785" width="15.5703125" style="142" customWidth="1"/>
    <col min="11786" max="11788" width="14.28515625" style="142" customWidth="1"/>
    <col min="11789" max="12037" width="9" style="142"/>
    <col min="12038" max="12038" width="17.85546875" style="142" customWidth="1"/>
    <col min="12039" max="12041" width="15.5703125" style="142" customWidth="1"/>
    <col min="12042" max="12044" width="14.28515625" style="142" customWidth="1"/>
    <col min="12045" max="12293" width="9" style="142"/>
    <col min="12294" max="12294" width="17.85546875" style="142" customWidth="1"/>
    <col min="12295" max="12297" width="15.5703125" style="142" customWidth="1"/>
    <col min="12298" max="12300" width="14.28515625" style="142" customWidth="1"/>
    <col min="12301" max="12549" width="9" style="142"/>
    <col min="12550" max="12550" width="17.85546875" style="142" customWidth="1"/>
    <col min="12551" max="12553" width="15.5703125" style="142" customWidth="1"/>
    <col min="12554" max="12556" width="14.28515625" style="142" customWidth="1"/>
    <col min="12557" max="12805" width="9" style="142"/>
    <col min="12806" max="12806" width="17.85546875" style="142" customWidth="1"/>
    <col min="12807" max="12809" width="15.5703125" style="142" customWidth="1"/>
    <col min="12810" max="12812" width="14.28515625" style="142" customWidth="1"/>
    <col min="12813" max="13061" width="9" style="142"/>
    <col min="13062" max="13062" width="17.85546875" style="142" customWidth="1"/>
    <col min="13063" max="13065" width="15.5703125" style="142" customWidth="1"/>
    <col min="13066" max="13068" width="14.28515625" style="142" customWidth="1"/>
    <col min="13069" max="13317" width="9" style="142"/>
    <col min="13318" max="13318" width="17.85546875" style="142" customWidth="1"/>
    <col min="13319" max="13321" width="15.5703125" style="142" customWidth="1"/>
    <col min="13322" max="13324" width="14.28515625" style="142" customWidth="1"/>
    <col min="13325" max="13573" width="9" style="142"/>
    <col min="13574" max="13574" width="17.85546875" style="142" customWidth="1"/>
    <col min="13575" max="13577" width="15.5703125" style="142" customWidth="1"/>
    <col min="13578" max="13580" width="14.28515625" style="142" customWidth="1"/>
    <col min="13581" max="13829" width="9" style="142"/>
    <col min="13830" max="13830" width="17.85546875" style="142" customWidth="1"/>
    <col min="13831" max="13833" width="15.5703125" style="142" customWidth="1"/>
    <col min="13834" max="13836" width="14.28515625" style="142" customWidth="1"/>
    <col min="13837" max="14085" width="9" style="142"/>
    <col min="14086" max="14086" width="17.85546875" style="142" customWidth="1"/>
    <col min="14087" max="14089" width="15.5703125" style="142" customWidth="1"/>
    <col min="14090" max="14092" width="14.28515625" style="142" customWidth="1"/>
    <col min="14093" max="14341" width="9" style="142"/>
    <col min="14342" max="14342" width="17.85546875" style="142" customWidth="1"/>
    <col min="14343" max="14345" width="15.5703125" style="142" customWidth="1"/>
    <col min="14346" max="14348" width="14.28515625" style="142" customWidth="1"/>
    <col min="14349" max="14597" width="9" style="142"/>
    <col min="14598" max="14598" width="17.85546875" style="142" customWidth="1"/>
    <col min="14599" max="14601" width="15.5703125" style="142" customWidth="1"/>
    <col min="14602" max="14604" width="14.28515625" style="142" customWidth="1"/>
    <col min="14605" max="14853" width="9" style="142"/>
    <col min="14854" max="14854" width="17.85546875" style="142" customWidth="1"/>
    <col min="14855" max="14857" width="15.5703125" style="142" customWidth="1"/>
    <col min="14858" max="14860" width="14.28515625" style="142" customWidth="1"/>
    <col min="14861" max="15109" width="9" style="142"/>
    <col min="15110" max="15110" width="17.85546875" style="142" customWidth="1"/>
    <col min="15111" max="15113" width="15.5703125" style="142" customWidth="1"/>
    <col min="15114" max="15116" width="14.28515625" style="142" customWidth="1"/>
    <col min="15117" max="15365" width="9" style="142"/>
    <col min="15366" max="15366" width="17.85546875" style="142" customWidth="1"/>
    <col min="15367" max="15369" width="15.5703125" style="142" customWidth="1"/>
    <col min="15370" max="15372" width="14.28515625" style="142" customWidth="1"/>
    <col min="15373" max="15621" width="9" style="142"/>
    <col min="15622" max="15622" width="17.85546875" style="142" customWidth="1"/>
    <col min="15623" max="15625" width="15.5703125" style="142" customWidth="1"/>
    <col min="15626" max="15628" width="14.28515625" style="142" customWidth="1"/>
    <col min="15629" max="15877" width="9" style="142"/>
    <col min="15878" max="15878" width="17.85546875" style="142" customWidth="1"/>
    <col min="15879" max="15881" width="15.5703125" style="142" customWidth="1"/>
    <col min="15882" max="15884" width="14.28515625" style="142" customWidth="1"/>
    <col min="15885" max="16133" width="9" style="142"/>
    <col min="16134" max="16134" width="17.85546875" style="142" customWidth="1"/>
    <col min="16135" max="16137" width="15.5703125" style="142" customWidth="1"/>
    <col min="16138" max="16140" width="14.28515625" style="142" customWidth="1"/>
    <col min="16141" max="16384" width="9" style="142"/>
  </cols>
  <sheetData>
    <row r="1" spans="1:21" ht="20.100000000000001" customHeight="1" thickBot="1">
      <c r="B1" s="289" t="s">
        <v>505</v>
      </c>
      <c r="C1" s="185">
        <v>4</v>
      </c>
      <c r="D1" s="608" t="s">
        <v>504</v>
      </c>
      <c r="E1" s="608"/>
      <c r="F1" s="608"/>
      <c r="G1" s="608"/>
      <c r="H1" s="141" t="s">
        <v>466</v>
      </c>
      <c r="I1" s="186">
        <v>1</v>
      </c>
      <c r="J1" s="189">
        <f>I1</f>
        <v>1</v>
      </c>
      <c r="K1" s="312">
        <f>G2</f>
        <v>0</v>
      </c>
      <c r="L1" s="313">
        <f>C3</f>
        <v>0</v>
      </c>
      <c r="M1" s="190" t="e">
        <f>G3-K4</f>
        <v>#VALUE!</v>
      </c>
      <c r="N1" s="190">
        <f>C35</f>
        <v>0</v>
      </c>
      <c r="O1" s="190">
        <f>F35</f>
        <v>0</v>
      </c>
      <c r="P1" s="190">
        <f>B6</f>
        <v>1</v>
      </c>
      <c r="Q1" s="190">
        <f>B7</f>
        <v>60</v>
      </c>
      <c r="R1" s="190">
        <f>B8</f>
        <v>0</v>
      </c>
      <c r="S1" s="188">
        <f>B9</f>
        <v>0</v>
      </c>
      <c r="T1" s="188">
        <f>B10</f>
        <v>0</v>
      </c>
      <c r="U1" s="188">
        <f>B11</f>
        <v>0</v>
      </c>
    </row>
    <row r="2" spans="1:21" ht="20.100000000000001" customHeight="1" thickBot="1">
      <c r="B2" s="290" t="s">
        <v>467</v>
      </c>
      <c r="C2" s="609" t="s">
        <v>485</v>
      </c>
      <c r="D2" s="609"/>
      <c r="E2" s="609"/>
      <c r="F2" s="143" t="s">
        <v>468</v>
      </c>
      <c r="G2" s="610"/>
      <c r="H2" s="611"/>
      <c r="I2" s="612"/>
      <c r="J2" s="191"/>
    </row>
    <row r="3" spans="1:21" ht="20.100000000000001" customHeight="1">
      <c r="B3" s="291" t="s">
        <v>8</v>
      </c>
      <c r="C3" s="128"/>
      <c r="D3" s="613" t="s">
        <v>469</v>
      </c>
      <c r="E3" s="613"/>
      <c r="F3" s="128"/>
      <c r="G3" s="161" t="str">
        <f>IF((F3-C3)*24=0,"",(F3-C3)*24)</f>
        <v/>
      </c>
      <c r="H3" s="614" t="s">
        <v>470</v>
      </c>
      <c r="I3" s="615"/>
      <c r="J3" s="192"/>
    </row>
    <row r="4" spans="1:21" ht="20.100000000000001" customHeight="1" thickBot="1">
      <c r="B4" s="292" t="s">
        <v>483</v>
      </c>
      <c r="C4" s="129"/>
      <c r="D4" s="605" t="s">
        <v>469</v>
      </c>
      <c r="E4" s="605"/>
      <c r="F4" s="129"/>
      <c r="G4" s="162" t="str">
        <f>IF((F4-C4)*24=0,"",(F4-C4)*24)</f>
        <v/>
      </c>
      <c r="H4" s="606" t="s">
        <v>470</v>
      </c>
      <c r="I4" s="607"/>
      <c r="J4" s="192"/>
      <c r="K4" s="188">
        <f>IF(G4="",0,G4)</f>
        <v>0</v>
      </c>
    </row>
    <row r="5" spans="1:21" ht="20.100000000000001" customHeight="1" thickBot="1">
      <c r="B5" s="306" t="s">
        <v>714</v>
      </c>
      <c r="C5" s="307" t="s">
        <v>712</v>
      </c>
      <c r="D5" s="616" t="s">
        <v>713</v>
      </c>
      <c r="E5" s="617"/>
      <c r="F5" s="618" t="s">
        <v>715</v>
      </c>
      <c r="G5" s="619"/>
      <c r="H5" s="618" t="s">
        <v>716</v>
      </c>
      <c r="I5" s="620"/>
      <c r="J5" s="193"/>
    </row>
    <row r="6" spans="1:21" ht="20.100000000000001" customHeight="1">
      <c r="A6" s="188" t="str">
        <f>CONCATENATE(I1,-1)</f>
        <v>1-1</v>
      </c>
      <c r="B6" s="309">
        <v>1</v>
      </c>
      <c r="C6" s="304" t="str">
        <f>IF(B6="","",VLOOKUP($B6,【選択肢】!$K:$O,2,FALSE))</f>
        <v>農地維持</v>
      </c>
      <c r="D6" s="621" t="str">
        <f>IF(C6="","",VLOOKUP($B6,【選択肢】!$K:$O,4,FALSE))</f>
        <v>点検</v>
      </c>
      <c r="E6" s="622" t="str">
        <f>IF(D6="","",VLOOKUP($B6,【選択肢】!$K:$O,2,FALSE))</f>
        <v>農地維持</v>
      </c>
      <c r="F6" s="623" t="str">
        <f>IF(E6="","",VLOOKUP($B6,【選択肢】!$K:$O,5,FALSE))</f>
        <v>1 点検</v>
      </c>
      <c r="G6" s="624"/>
      <c r="H6" s="625"/>
      <c r="I6" s="626"/>
      <c r="J6" s="193"/>
    </row>
    <row r="7" spans="1:21" ht="20.100000000000001" customHeight="1">
      <c r="A7" s="188" t="str">
        <f>CONCATENATE(I1,-2)</f>
        <v>1-2</v>
      </c>
      <c r="B7" s="293">
        <v>60</v>
      </c>
      <c r="C7" s="305" t="str">
        <f>IF(B7="","",VLOOKUP($B7,【選択肢】!$K:$O,2,FALSE))</f>
        <v>共同</v>
      </c>
      <c r="D7" s="627" t="str">
        <f>IF(C7="","",VLOOKUP($B7,【選択肢】!$K:$O,4,FALSE))</f>
        <v>増進活動</v>
      </c>
      <c r="E7" s="628" t="str">
        <f>IF(D7="","",VLOOKUP($B7,【選択肢】!$K:$O,2,FALSE))</f>
        <v>共同</v>
      </c>
      <c r="F7" s="629" t="str">
        <f>IF(E7="","",VLOOKUP($B7,【選択肢】!$K:$O,5,FALSE))</f>
        <v>60 広報活動・農的関係人口の拡大</v>
      </c>
      <c r="G7" s="630"/>
      <c r="H7" s="631"/>
      <c r="I7" s="632"/>
      <c r="J7" s="193"/>
    </row>
    <row r="8" spans="1:21" ht="20.100000000000001" customHeight="1">
      <c r="A8" s="188" t="str">
        <f>CONCATENATE(I1,-3)</f>
        <v>1-3</v>
      </c>
      <c r="B8" s="294"/>
      <c r="C8" s="305" t="str">
        <f>IF(B8="","",VLOOKUP($B8,【選択肢】!$K:$O,2,FALSE))</f>
        <v/>
      </c>
      <c r="D8" s="627" t="str">
        <f>IF(C8="","",VLOOKUP($B8,【選択肢】!$K:$O,4,FALSE))</f>
        <v/>
      </c>
      <c r="E8" s="628" t="str">
        <f>IF(D8="","",VLOOKUP($B8,【選択肢】!$K:$O,2,FALSE))</f>
        <v/>
      </c>
      <c r="F8" s="629" t="str">
        <f>IF(E8="","",VLOOKUP($B8,【選択肢】!$K:$O,5,FALSE))</f>
        <v/>
      </c>
      <c r="G8" s="630"/>
      <c r="H8" s="631"/>
      <c r="I8" s="632"/>
      <c r="J8" s="193"/>
    </row>
    <row r="9" spans="1:21" ht="20.100000000000001" customHeight="1">
      <c r="A9" s="188" t="str">
        <f>CONCATENATE(I1,-4)</f>
        <v>1-4</v>
      </c>
      <c r="B9" s="294"/>
      <c r="C9" s="305" t="str">
        <f>IF(B9="","",VLOOKUP($B9,【選択肢】!$K:$O,2,FALSE))</f>
        <v/>
      </c>
      <c r="D9" s="627" t="str">
        <f>IF(C9="","",VLOOKUP($B9,【選択肢】!$K:$O,4,FALSE))</f>
        <v/>
      </c>
      <c r="E9" s="628" t="str">
        <f>IF(D9="","",VLOOKUP($B9,【選択肢】!$K:$O,2,FALSE))</f>
        <v/>
      </c>
      <c r="F9" s="629" t="str">
        <f>IF(E9="","",VLOOKUP($B9,【選択肢】!$K:$O,5,FALSE))</f>
        <v/>
      </c>
      <c r="G9" s="630"/>
      <c r="H9" s="631"/>
      <c r="I9" s="632"/>
      <c r="J9" s="193"/>
    </row>
    <row r="10" spans="1:21" ht="20.100000000000001" customHeight="1">
      <c r="A10" s="188" t="str">
        <f>CONCATENATE(I1,-5)</f>
        <v>1-5</v>
      </c>
      <c r="B10" s="294"/>
      <c r="C10" s="305" t="str">
        <f>IF(B10="","",VLOOKUP($B10,【選択肢】!$K:$O,2,FALSE))</f>
        <v/>
      </c>
      <c r="D10" s="627" t="str">
        <f>IF(C10="","",VLOOKUP($B10,【選択肢】!$K:$O,4,FALSE))</f>
        <v/>
      </c>
      <c r="E10" s="628" t="str">
        <f>IF(D10="","",VLOOKUP($B10,【選択肢】!$K:$O,2,FALSE))</f>
        <v/>
      </c>
      <c r="F10" s="629" t="str">
        <f>IF(E10="","",VLOOKUP($B10,【選択肢】!$K:$O,5,FALSE))</f>
        <v/>
      </c>
      <c r="G10" s="630"/>
      <c r="H10" s="631"/>
      <c r="I10" s="632"/>
      <c r="J10" s="193"/>
    </row>
    <row r="11" spans="1:21" ht="20.100000000000001" customHeight="1" thickBot="1">
      <c r="A11" s="188" t="str">
        <f>CONCATENATE(I1,-6)</f>
        <v>1-6</v>
      </c>
      <c r="B11" s="295"/>
      <c r="C11" s="310" t="str">
        <f>IF(B11="","",VLOOKUP($B11,【選択肢】!$K:$O,2,FALSE))</f>
        <v/>
      </c>
      <c r="D11" s="633" t="str">
        <f>IF(C11="","",VLOOKUP($B11,【選択肢】!$K:$O,4,FALSE))</f>
        <v/>
      </c>
      <c r="E11" s="634" t="str">
        <f>IF(D11="","",VLOOKUP($B11,【選択肢】!$K:$O,2,FALSE))</f>
        <v/>
      </c>
      <c r="F11" s="635" t="str">
        <f>IF(E11="","",VLOOKUP($B11,【選択肢】!$K:$O,5,FALSE))</f>
        <v/>
      </c>
      <c r="G11" s="636"/>
      <c r="H11" s="637"/>
      <c r="I11" s="638"/>
      <c r="J11" s="193"/>
    </row>
    <row r="12" spans="1:21" ht="20.100000000000001" customHeight="1">
      <c r="B12" s="639" t="s">
        <v>471</v>
      </c>
      <c r="C12" s="640"/>
      <c r="D12" s="640"/>
      <c r="E12" s="640"/>
      <c r="F12" s="640"/>
      <c r="G12" s="640"/>
      <c r="H12" s="640"/>
      <c r="I12" s="641"/>
      <c r="J12" s="194"/>
    </row>
    <row r="13" spans="1:21" ht="20.100000000000001" customHeight="1">
      <c r="B13" s="296" t="s">
        <v>472</v>
      </c>
      <c r="C13" s="167" t="s">
        <v>473</v>
      </c>
      <c r="D13" s="168" t="s">
        <v>462</v>
      </c>
      <c r="E13" s="169" t="s">
        <v>474</v>
      </c>
      <c r="F13" s="166" t="s">
        <v>472</v>
      </c>
      <c r="G13" s="167" t="s">
        <v>473</v>
      </c>
      <c r="H13" s="168" t="s">
        <v>462</v>
      </c>
      <c r="I13" s="169" t="s">
        <v>474</v>
      </c>
      <c r="J13" s="194"/>
    </row>
    <row r="14" spans="1:21" ht="20.100000000000001" customHeight="1">
      <c r="A14" s="188">
        <f>I1</f>
        <v>1</v>
      </c>
      <c r="B14" s="582"/>
      <c r="C14" s="145"/>
      <c r="D14" s="163" t="str">
        <f>IF(ISERROR(VLOOKUP($B14,参加者名簿!$A:$D,2,FALSE))=TRUE,"",VLOOKUP($B14,参加者名簿!$A:$D,2,FALSE))</f>
        <v/>
      </c>
      <c r="E14" s="147"/>
      <c r="F14" s="144"/>
      <c r="G14" s="149"/>
      <c r="H14" s="583" t="str">
        <f>IF(ISERROR(VLOOKUP($F14,参加者名簿!$A:$D,2,FALSE))=TRUE,"",VLOOKUP($F14,参加者名簿!$A:$D,2,FALSE))</f>
        <v/>
      </c>
      <c r="I14" s="147"/>
      <c r="J14" s="195"/>
    </row>
    <row r="15" spans="1:21" ht="20.100000000000001" customHeight="1">
      <c r="A15" s="188">
        <f>A14</f>
        <v>1</v>
      </c>
      <c r="B15" s="582"/>
      <c r="C15" s="145"/>
      <c r="D15" s="163" t="str">
        <f>IF(ISERROR(VLOOKUP($B15,参加者名簿!$A:$D,2,FALSE))=TRUE,"",VLOOKUP($B15,参加者名簿!$A:$D,2,FALSE))</f>
        <v/>
      </c>
      <c r="E15" s="147"/>
      <c r="F15" s="144"/>
      <c r="G15" s="149"/>
      <c r="H15" s="583" t="str">
        <f>IF(ISERROR(VLOOKUP($F15,参加者名簿!$A:$D,2,FALSE))=TRUE,"",VLOOKUP($F15,参加者名簿!$A:$D,2,FALSE))</f>
        <v/>
      </c>
      <c r="I15" s="147"/>
      <c r="J15" s="195"/>
    </row>
    <row r="16" spans="1:21" ht="20.100000000000001" customHeight="1">
      <c r="A16" s="188">
        <f t="shared" ref="A16:A34" si="0">A15</f>
        <v>1</v>
      </c>
      <c r="B16" s="582"/>
      <c r="C16" s="145"/>
      <c r="D16" s="163" t="str">
        <f>IF(ISERROR(VLOOKUP($B16,参加者名簿!$A:$D,2,FALSE))=TRUE,"",VLOOKUP($B16,参加者名簿!$A:$D,2,FALSE))</f>
        <v/>
      </c>
      <c r="E16" s="147"/>
      <c r="F16" s="144"/>
      <c r="G16" s="149"/>
      <c r="H16" s="583" t="str">
        <f>IF(ISERROR(VLOOKUP($F16,参加者名簿!$A:$D,2,FALSE))=TRUE,"",VLOOKUP($F16,参加者名簿!$A:$D,2,FALSE))</f>
        <v/>
      </c>
      <c r="I16" s="147"/>
      <c r="J16" s="195"/>
    </row>
    <row r="17" spans="1:10" ht="20.100000000000001" customHeight="1">
      <c r="A17" s="188">
        <f t="shared" si="0"/>
        <v>1</v>
      </c>
      <c r="B17" s="582"/>
      <c r="C17" s="145"/>
      <c r="D17" s="163" t="str">
        <f>IF(ISERROR(VLOOKUP($B17,参加者名簿!$A:$D,2,FALSE))=TRUE,"",VLOOKUP($B17,参加者名簿!$A:$D,2,FALSE))</f>
        <v/>
      </c>
      <c r="E17" s="147"/>
      <c r="F17" s="144"/>
      <c r="G17" s="149"/>
      <c r="H17" s="583" t="str">
        <f>IF(ISERROR(VLOOKUP($F17,参加者名簿!$A:$D,2,FALSE))=TRUE,"",VLOOKUP($F17,参加者名簿!$A:$D,2,FALSE))</f>
        <v/>
      </c>
      <c r="I17" s="147"/>
      <c r="J17" s="195"/>
    </row>
    <row r="18" spans="1:10" ht="20.100000000000001" customHeight="1">
      <c r="A18" s="188">
        <f t="shared" si="0"/>
        <v>1</v>
      </c>
      <c r="B18" s="582"/>
      <c r="C18" s="145"/>
      <c r="D18" s="163" t="str">
        <f>IF(ISERROR(VLOOKUP($B18,参加者名簿!$A:$D,2,FALSE))=TRUE,"",VLOOKUP($B18,参加者名簿!$A:$D,2,FALSE))</f>
        <v/>
      </c>
      <c r="E18" s="147"/>
      <c r="F18" s="144"/>
      <c r="G18" s="149"/>
      <c r="H18" s="583" t="str">
        <f>IF(ISERROR(VLOOKUP($F18,参加者名簿!$A:$D,2,FALSE))=TRUE,"",VLOOKUP($F18,参加者名簿!$A:$D,2,FALSE))</f>
        <v/>
      </c>
      <c r="I18" s="147"/>
      <c r="J18" s="195"/>
    </row>
    <row r="19" spans="1:10" ht="20.100000000000001" customHeight="1">
      <c r="A19" s="188">
        <f t="shared" si="0"/>
        <v>1</v>
      </c>
      <c r="B19" s="582"/>
      <c r="C19" s="145"/>
      <c r="D19" s="163" t="str">
        <f>IF(ISERROR(VLOOKUP($B19,参加者名簿!$A:$D,2,FALSE))=TRUE,"",VLOOKUP($B19,参加者名簿!$A:$D,2,FALSE))</f>
        <v/>
      </c>
      <c r="E19" s="147"/>
      <c r="F19" s="144"/>
      <c r="G19" s="149"/>
      <c r="H19" s="583" t="str">
        <f>IF(ISERROR(VLOOKUP($F19,参加者名簿!$A:$D,2,FALSE))=TRUE,"",VLOOKUP($F19,参加者名簿!$A:$D,2,FALSE))</f>
        <v/>
      </c>
      <c r="I19" s="147"/>
      <c r="J19" s="195"/>
    </row>
    <row r="20" spans="1:10" ht="20.100000000000001" customHeight="1">
      <c r="A20" s="188">
        <f t="shared" si="0"/>
        <v>1</v>
      </c>
      <c r="B20" s="582"/>
      <c r="C20" s="145"/>
      <c r="D20" s="163" t="str">
        <f>IF(ISERROR(VLOOKUP($B20,参加者名簿!$A:$D,2,FALSE))=TRUE,"",VLOOKUP($B20,参加者名簿!$A:$D,2,FALSE))</f>
        <v/>
      </c>
      <c r="E20" s="147"/>
      <c r="F20" s="144"/>
      <c r="G20" s="149"/>
      <c r="H20" s="583" t="str">
        <f>IF(ISERROR(VLOOKUP($F20,参加者名簿!$A:$D,2,FALSE))=TRUE,"",VLOOKUP($F20,参加者名簿!$A:$D,2,FALSE))</f>
        <v/>
      </c>
      <c r="I20" s="147"/>
      <c r="J20" s="195"/>
    </row>
    <row r="21" spans="1:10" ht="20.100000000000001" customHeight="1">
      <c r="A21" s="188">
        <f t="shared" si="0"/>
        <v>1</v>
      </c>
      <c r="B21" s="582"/>
      <c r="C21" s="145"/>
      <c r="D21" s="163" t="str">
        <f>IF(ISERROR(VLOOKUP($B21,参加者名簿!$A:$D,2,FALSE))=TRUE,"",VLOOKUP($B21,参加者名簿!$A:$D,2,FALSE))</f>
        <v/>
      </c>
      <c r="E21" s="147"/>
      <c r="F21" s="144"/>
      <c r="G21" s="149"/>
      <c r="H21" s="583" t="str">
        <f>IF(ISERROR(VLOOKUP($F21,参加者名簿!$A:$D,2,FALSE))=TRUE,"",VLOOKUP($F21,参加者名簿!$A:$D,2,FALSE))</f>
        <v/>
      </c>
      <c r="I21" s="147"/>
      <c r="J21" s="195"/>
    </row>
    <row r="22" spans="1:10" ht="20.100000000000001" customHeight="1">
      <c r="A22" s="188">
        <f t="shared" si="0"/>
        <v>1</v>
      </c>
      <c r="B22" s="582"/>
      <c r="C22" s="145"/>
      <c r="D22" s="163" t="str">
        <f>IF(ISERROR(VLOOKUP($B22,参加者名簿!$A:$D,2,FALSE))=TRUE,"",VLOOKUP($B22,参加者名簿!$A:$D,2,FALSE))</f>
        <v/>
      </c>
      <c r="E22" s="147"/>
      <c r="F22" s="144"/>
      <c r="G22" s="149"/>
      <c r="H22" s="583" t="str">
        <f>IF(ISERROR(VLOOKUP($F22,参加者名簿!$A:$D,2,FALSE))=TRUE,"",VLOOKUP($F22,参加者名簿!$A:$D,2,FALSE))</f>
        <v/>
      </c>
      <c r="I22" s="147"/>
      <c r="J22" s="195"/>
    </row>
    <row r="23" spans="1:10" ht="20.100000000000001" customHeight="1">
      <c r="A23" s="188">
        <f t="shared" si="0"/>
        <v>1</v>
      </c>
      <c r="B23" s="582"/>
      <c r="C23" s="145"/>
      <c r="D23" s="163" t="str">
        <f>IF(ISERROR(VLOOKUP($B23,参加者名簿!$A:$D,2,FALSE))=TRUE,"",VLOOKUP($B23,参加者名簿!$A:$D,2,FALSE))</f>
        <v/>
      </c>
      <c r="E23" s="147"/>
      <c r="F23" s="144"/>
      <c r="G23" s="149"/>
      <c r="H23" s="583" t="str">
        <f>IF(ISERROR(VLOOKUP($F23,参加者名簿!$A:$D,2,FALSE))=TRUE,"",VLOOKUP($F23,参加者名簿!$A:$D,2,FALSE))</f>
        <v/>
      </c>
      <c r="I23" s="147"/>
      <c r="J23" s="195"/>
    </row>
    <row r="24" spans="1:10" ht="20.100000000000001" customHeight="1">
      <c r="A24" s="188">
        <f t="shared" si="0"/>
        <v>1</v>
      </c>
      <c r="B24" s="582"/>
      <c r="C24" s="145"/>
      <c r="D24" s="163" t="str">
        <f>IF(ISERROR(VLOOKUP($B24,参加者名簿!$A:$D,2,FALSE))=TRUE,"",VLOOKUP($B24,参加者名簿!$A:$D,2,FALSE))</f>
        <v/>
      </c>
      <c r="E24" s="147"/>
      <c r="F24" s="144"/>
      <c r="G24" s="149"/>
      <c r="H24" s="583" t="str">
        <f>IF(ISERROR(VLOOKUP($F24,参加者名簿!$A:$D,2,FALSE))=TRUE,"",VLOOKUP($F24,参加者名簿!$A:$D,2,FALSE))</f>
        <v/>
      </c>
      <c r="I24" s="147"/>
      <c r="J24" s="195"/>
    </row>
    <row r="25" spans="1:10" ht="20.100000000000001" customHeight="1">
      <c r="A25" s="188">
        <f t="shared" si="0"/>
        <v>1</v>
      </c>
      <c r="B25" s="582"/>
      <c r="C25" s="145"/>
      <c r="D25" s="163" t="str">
        <f>IF(ISERROR(VLOOKUP($B25,参加者名簿!$A:$D,2,FALSE))=TRUE,"",VLOOKUP($B25,参加者名簿!$A:$D,2,FALSE))</f>
        <v/>
      </c>
      <c r="E25" s="147"/>
      <c r="F25" s="144"/>
      <c r="G25" s="149"/>
      <c r="H25" s="583" t="str">
        <f>IF(ISERROR(VLOOKUP($F25,参加者名簿!$A:$D,2,FALSE))=TRUE,"",VLOOKUP($F25,参加者名簿!$A:$D,2,FALSE))</f>
        <v/>
      </c>
      <c r="I25" s="147"/>
      <c r="J25" s="195"/>
    </row>
    <row r="26" spans="1:10" ht="20.100000000000001" customHeight="1">
      <c r="A26" s="188">
        <f t="shared" si="0"/>
        <v>1</v>
      </c>
      <c r="B26" s="582"/>
      <c r="C26" s="145"/>
      <c r="D26" s="163" t="str">
        <f>IF(ISERROR(VLOOKUP($B26,参加者名簿!$A:$D,2,FALSE))=TRUE,"",VLOOKUP($B26,参加者名簿!$A:$D,2,FALSE))</f>
        <v/>
      </c>
      <c r="E26" s="147"/>
      <c r="F26" s="144"/>
      <c r="G26" s="149"/>
      <c r="H26" s="583" t="str">
        <f>IF(ISERROR(VLOOKUP($F26,参加者名簿!$A:$D,2,FALSE))=TRUE,"",VLOOKUP($F26,参加者名簿!$A:$D,2,FALSE))</f>
        <v/>
      </c>
      <c r="I26" s="147"/>
      <c r="J26" s="195"/>
    </row>
    <row r="27" spans="1:10" ht="20.100000000000001" customHeight="1">
      <c r="A27" s="188">
        <f t="shared" si="0"/>
        <v>1</v>
      </c>
      <c r="B27" s="582"/>
      <c r="C27" s="145"/>
      <c r="D27" s="163" t="str">
        <f>IF(ISERROR(VLOOKUP($B27,参加者名簿!$A:$D,2,FALSE))=TRUE,"",VLOOKUP($B27,参加者名簿!$A:$D,2,FALSE))</f>
        <v/>
      </c>
      <c r="E27" s="147"/>
      <c r="F27" s="144"/>
      <c r="G27" s="149"/>
      <c r="H27" s="583" t="str">
        <f>IF(ISERROR(VLOOKUP($F27,参加者名簿!$A:$D,2,FALSE))=TRUE,"",VLOOKUP($F27,参加者名簿!$A:$D,2,FALSE))</f>
        <v/>
      </c>
      <c r="I27" s="147"/>
      <c r="J27" s="195"/>
    </row>
    <row r="28" spans="1:10" ht="20.100000000000001" customHeight="1">
      <c r="A28" s="188">
        <f t="shared" si="0"/>
        <v>1</v>
      </c>
      <c r="B28" s="582"/>
      <c r="C28" s="145"/>
      <c r="D28" s="163" t="str">
        <f>IF(ISERROR(VLOOKUP($B28,参加者名簿!$A:$D,2,FALSE))=TRUE,"",VLOOKUP($B28,参加者名簿!$A:$D,2,FALSE))</f>
        <v/>
      </c>
      <c r="E28" s="147"/>
      <c r="F28" s="144"/>
      <c r="G28" s="149"/>
      <c r="H28" s="583" t="str">
        <f>IF(ISERROR(VLOOKUP($F28,参加者名簿!$A:$D,2,FALSE))=TRUE,"",VLOOKUP($F28,参加者名簿!$A:$D,2,FALSE))</f>
        <v/>
      </c>
      <c r="I28" s="147"/>
      <c r="J28" s="195"/>
    </row>
    <row r="29" spans="1:10" ht="20.100000000000001" customHeight="1">
      <c r="A29" s="188">
        <f t="shared" si="0"/>
        <v>1</v>
      </c>
      <c r="B29" s="582"/>
      <c r="C29" s="145"/>
      <c r="D29" s="163" t="str">
        <f>IF(ISERROR(VLOOKUP($B29,参加者名簿!$A:$D,2,FALSE))=TRUE,"",VLOOKUP($B29,参加者名簿!$A:$D,2,FALSE))</f>
        <v/>
      </c>
      <c r="E29" s="147"/>
      <c r="F29" s="144"/>
      <c r="G29" s="149"/>
      <c r="H29" s="583" t="str">
        <f>IF(ISERROR(VLOOKUP($F29,参加者名簿!$A:$D,2,FALSE))=TRUE,"",VLOOKUP($F29,参加者名簿!$A:$D,2,FALSE))</f>
        <v/>
      </c>
      <c r="I29" s="147"/>
      <c r="J29" s="195"/>
    </row>
    <row r="30" spans="1:10" ht="20.100000000000001" customHeight="1">
      <c r="A30" s="188">
        <f t="shared" si="0"/>
        <v>1</v>
      </c>
      <c r="B30" s="582"/>
      <c r="C30" s="145"/>
      <c r="D30" s="163" t="str">
        <f>IF(ISERROR(VLOOKUP($B30,参加者名簿!$A:$D,2,FALSE))=TRUE,"",VLOOKUP($B30,参加者名簿!$A:$D,2,FALSE))</f>
        <v/>
      </c>
      <c r="E30" s="147"/>
      <c r="F30" s="144"/>
      <c r="G30" s="149"/>
      <c r="H30" s="583" t="str">
        <f>IF(ISERROR(VLOOKUP($F30,参加者名簿!$A:$D,2,FALSE))=TRUE,"",VLOOKUP($F30,参加者名簿!$A:$D,2,FALSE))</f>
        <v/>
      </c>
      <c r="I30" s="147"/>
      <c r="J30" s="195"/>
    </row>
    <row r="31" spans="1:10" ht="20.100000000000001" customHeight="1">
      <c r="A31" s="188">
        <f t="shared" si="0"/>
        <v>1</v>
      </c>
      <c r="B31" s="582"/>
      <c r="C31" s="145"/>
      <c r="D31" s="163" t="str">
        <f>IF(ISERROR(VLOOKUP($B31,参加者名簿!$A:$D,2,FALSE))=TRUE,"",VLOOKUP($B31,参加者名簿!$A:$D,2,FALSE))</f>
        <v/>
      </c>
      <c r="E31" s="147"/>
      <c r="F31" s="144"/>
      <c r="G31" s="149"/>
      <c r="H31" s="583" t="str">
        <f>IF(ISERROR(VLOOKUP($F31,参加者名簿!$A:$D,2,FALSE))=TRUE,"",VLOOKUP($F31,参加者名簿!$A:$D,2,FALSE))</f>
        <v/>
      </c>
      <c r="I31" s="147"/>
      <c r="J31" s="195"/>
    </row>
    <row r="32" spans="1:10" ht="20.100000000000001" customHeight="1">
      <c r="A32" s="188">
        <f t="shared" si="0"/>
        <v>1</v>
      </c>
      <c r="B32" s="582"/>
      <c r="C32" s="145"/>
      <c r="D32" s="163" t="str">
        <f>IF(ISERROR(VLOOKUP($B32,参加者名簿!$A:$D,2,FALSE))=TRUE,"",VLOOKUP($B32,参加者名簿!$A:$D,2,FALSE))</f>
        <v/>
      </c>
      <c r="E32" s="147"/>
      <c r="F32" s="144"/>
      <c r="G32" s="149"/>
      <c r="H32" s="583" t="str">
        <f>IF(ISERROR(VLOOKUP($F32,参加者名簿!$A:$D,2,FALSE))=TRUE,"",VLOOKUP($F32,参加者名簿!$A:$D,2,FALSE))</f>
        <v/>
      </c>
      <c r="I32" s="147"/>
      <c r="J32" s="195"/>
    </row>
    <row r="33" spans="1:21" ht="20.100000000000001" customHeight="1">
      <c r="A33" s="188">
        <f t="shared" si="0"/>
        <v>1</v>
      </c>
      <c r="B33" s="582"/>
      <c r="C33" s="145"/>
      <c r="D33" s="163" t="str">
        <f>IF(ISERROR(VLOOKUP($B33,参加者名簿!$A:$D,2,FALSE))=TRUE,"",VLOOKUP($B33,参加者名簿!$A:$D,2,FALSE))</f>
        <v/>
      </c>
      <c r="E33" s="147"/>
      <c r="F33" s="144"/>
      <c r="G33" s="149"/>
      <c r="H33" s="583" t="str">
        <f>IF(ISERROR(VLOOKUP($F33,参加者名簿!$A:$D,2,FALSE))=TRUE,"",VLOOKUP($F33,参加者名簿!$A:$D,2,FALSE))</f>
        <v/>
      </c>
      <c r="I33" s="147"/>
      <c r="J33" s="195"/>
    </row>
    <row r="34" spans="1:21" ht="20.100000000000001" customHeight="1" thickBot="1">
      <c r="A34" s="188">
        <f t="shared" si="0"/>
        <v>1</v>
      </c>
      <c r="B34" s="582"/>
      <c r="C34" s="145"/>
      <c r="D34" s="163" t="str">
        <f>IF(ISERROR(VLOOKUP($B34,参加者名簿!$A:$D,2,FALSE))=TRUE,"",VLOOKUP($B34,参加者名簿!$A:$D,2,FALSE))</f>
        <v/>
      </c>
      <c r="E34" s="147"/>
      <c r="F34" s="144"/>
      <c r="G34" s="149"/>
      <c r="H34" s="583" t="str">
        <f>IF(ISERROR(VLOOKUP($F34,参加者名簿!$A:$D,2,FALSE))=TRUE,"",VLOOKUP($F34,参加者名簿!$A:$D,2,FALSE))</f>
        <v/>
      </c>
      <c r="I34" s="147"/>
      <c r="J34" s="195"/>
    </row>
    <row r="35" spans="1:21" ht="20.100000000000001" customHeight="1" thickBot="1">
      <c r="B35" s="298" t="s">
        <v>476</v>
      </c>
      <c r="C35" s="164">
        <f>COUNTIFS(D14:D34,"農業者",E14:E34,"○")+COUNTIFS(H14:H34,"農業者",I14:I34,"○")</f>
        <v>0</v>
      </c>
      <c r="D35" s="601" t="s">
        <v>477</v>
      </c>
      <c r="E35" s="602"/>
      <c r="F35" s="164">
        <f>COUNTIFS(D14:D34,"農業者以外",E14:E34,"○")+COUNTIFS(H14:H34,"農業者以外",I14:I34,"○")</f>
        <v>0</v>
      </c>
      <c r="G35" s="150" t="s">
        <v>478</v>
      </c>
      <c r="H35" s="603">
        <f>SUMIF(E14:E34,"○",C14:C34)+SUMIF(I14:I34,"○",G14:G34)</f>
        <v>0</v>
      </c>
      <c r="I35" s="604"/>
      <c r="J35" s="194"/>
    </row>
    <row r="36" spans="1:21" ht="20.100000000000001" customHeight="1">
      <c r="B36" s="299" t="s">
        <v>479</v>
      </c>
      <c r="C36" s="151"/>
      <c r="D36" s="151"/>
      <c r="E36" s="151"/>
      <c r="F36" s="151"/>
      <c r="G36" s="151"/>
      <c r="H36" s="151"/>
      <c r="I36" s="152"/>
      <c r="J36" s="195"/>
    </row>
    <row r="37" spans="1:21" ht="20.100000000000001" customHeight="1">
      <c r="B37" s="300"/>
      <c r="C37" s="148"/>
      <c r="D37" s="148"/>
      <c r="E37" s="148"/>
      <c r="F37" s="148"/>
      <c r="G37" s="148"/>
      <c r="H37" s="148"/>
      <c r="I37" s="153"/>
      <c r="J37" s="195"/>
    </row>
    <row r="38" spans="1:21" ht="20.100000000000001" customHeight="1">
      <c r="B38" s="300"/>
      <c r="C38" s="148"/>
      <c r="D38" s="148"/>
      <c r="E38" s="148"/>
      <c r="F38" s="148"/>
      <c r="G38" s="148"/>
      <c r="H38" s="148"/>
      <c r="I38" s="153"/>
      <c r="J38" s="195"/>
    </row>
    <row r="39" spans="1:21" ht="20.100000000000001" customHeight="1">
      <c r="B39" s="300"/>
      <c r="C39" s="148"/>
      <c r="D39" s="148"/>
      <c r="E39" s="148"/>
      <c r="F39" s="148"/>
      <c r="G39" s="148"/>
      <c r="H39" s="148"/>
      <c r="I39" s="153"/>
      <c r="J39" s="195"/>
    </row>
    <row r="40" spans="1:21" ht="20.100000000000001" customHeight="1">
      <c r="B40" s="300"/>
      <c r="C40" s="148"/>
      <c r="D40" s="148"/>
      <c r="E40" s="148"/>
      <c r="F40" s="148"/>
      <c r="G40" s="148"/>
      <c r="H40" s="148"/>
      <c r="I40" s="153"/>
      <c r="J40" s="195"/>
    </row>
    <row r="41" spans="1:21" ht="20.100000000000001" customHeight="1">
      <c r="B41" s="300"/>
      <c r="C41" s="148"/>
      <c r="D41" s="148"/>
      <c r="E41" s="148"/>
      <c r="F41" s="148"/>
      <c r="G41" s="148"/>
      <c r="H41" s="148"/>
      <c r="I41" s="153"/>
      <c r="J41" s="195"/>
    </row>
    <row r="42" spans="1:21" ht="20.100000000000001" customHeight="1">
      <c r="B42" s="300"/>
      <c r="C42" s="148"/>
      <c r="D42" s="148"/>
      <c r="E42" s="148"/>
      <c r="F42" s="148"/>
      <c r="G42" s="148"/>
      <c r="H42" s="148"/>
      <c r="I42" s="153"/>
      <c r="J42" s="195"/>
    </row>
    <row r="43" spans="1:21" ht="20.100000000000001" customHeight="1" thickBot="1">
      <c r="B43" s="301"/>
      <c r="C43" s="154"/>
      <c r="D43" s="154"/>
      <c r="E43" s="154"/>
      <c r="F43" s="154"/>
      <c r="G43" s="154"/>
      <c r="H43" s="154"/>
      <c r="I43" s="155"/>
      <c r="J43" s="195"/>
    </row>
    <row r="44" spans="1:21" ht="20.100000000000001" customHeight="1" thickBot="1">
      <c r="B44" s="302" t="s">
        <v>480</v>
      </c>
      <c r="C44" s="156" t="s">
        <v>481</v>
      </c>
      <c r="D44" s="156" t="s">
        <v>482</v>
      </c>
      <c r="E44" s="157"/>
    </row>
    <row r="45" spans="1:21" ht="20.100000000000001" customHeight="1" thickBot="1">
      <c r="B45" s="289" t="s">
        <v>505</v>
      </c>
      <c r="C45" s="185">
        <f>C1</f>
        <v>4</v>
      </c>
      <c r="D45" s="608" t="s">
        <v>504</v>
      </c>
      <c r="E45" s="608"/>
      <c r="F45" s="608"/>
      <c r="G45" s="608"/>
      <c r="H45" s="141" t="s">
        <v>466</v>
      </c>
      <c r="I45" s="186">
        <f>I1+1</f>
        <v>2</v>
      </c>
      <c r="J45" s="189">
        <f>I45</f>
        <v>2</v>
      </c>
      <c r="K45" s="312">
        <f>G46</f>
        <v>0</v>
      </c>
      <c r="L45" s="313">
        <f>C47</f>
        <v>0</v>
      </c>
      <c r="M45" s="190" t="e">
        <f>G47-K48</f>
        <v>#VALUE!</v>
      </c>
      <c r="N45" s="190">
        <f>C79</f>
        <v>0</v>
      </c>
      <c r="O45" s="190">
        <f>F79</f>
        <v>0</v>
      </c>
      <c r="P45" s="190">
        <f>B50</f>
        <v>0</v>
      </c>
      <c r="Q45" s="190">
        <f>B51</f>
        <v>0</v>
      </c>
      <c r="R45" s="190">
        <f>B52</f>
        <v>0</v>
      </c>
      <c r="S45" s="188">
        <f>B53</f>
        <v>0</v>
      </c>
      <c r="T45" s="188">
        <f>B54</f>
        <v>0</v>
      </c>
      <c r="U45" s="188">
        <f>B55</f>
        <v>0</v>
      </c>
    </row>
    <row r="46" spans="1:21" ht="20.100000000000001" customHeight="1" thickBot="1">
      <c r="B46" s="290" t="s">
        <v>467</v>
      </c>
      <c r="C46" s="609" t="str">
        <f>$C$2</f>
        <v>○○活動組織</v>
      </c>
      <c r="D46" s="609"/>
      <c r="E46" s="609"/>
      <c r="F46" s="143" t="s">
        <v>468</v>
      </c>
      <c r="G46" s="610"/>
      <c r="H46" s="611"/>
      <c r="I46" s="612"/>
      <c r="J46" s="191"/>
    </row>
    <row r="47" spans="1:21" ht="20.100000000000001" customHeight="1">
      <c r="B47" s="291" t="s">
        <v>8</v>
      </c>
      <c r="C47" s="128"/>
      <c r="D47" s="613" t="s">
        <v>469</v>
      </c>
      <c r="E47" s="613"/>
      <c r="F47" s="128"/>
      <c r="G47" s="161" t="str">
        <f>IF((F47-C47)*24=0,"",(F47-C47)*24)</f>
        <v/>
      </c>
      <c r="H47" s="614" t="s">
        <v>470</v>
      </c>
      <c r="I47" s="615"/>
      <c r="J47" s="192"/>
    </row>
    <row r="48" spans="1:21" ht="20.100000000000001" customHeight="1" thickBot="1">
      <c r="B48" s="292" t="s">
        <v>483</v>
      </c>
      <c r="C48" s="129"/>
      <c r="D48" s="605" t="s">
        <v>469</v>
      </c>
      <c r="E48" s="605"/>
      <c r="F48" s="129"/>
      <c r="G48" s="162" t="str">
        <f>IF((F48-C48)*24=0,"",(F48-C48)*24)</f>
        <v/>
      </c>
      <c r="H48" s="606" t="s">
        <v>470</v>
      </c>
      <c r="I48" s="607"/>
      <c r="J48" s="192"/>
      <c r="K48" s="188">
        <f>IF(G48="",0,G48)</f>
        <v>0</v>
      </c>
    </row>
    <row r="49" spans="1:10" ht="20.100000000000001" customHeight="1" thickBot="1">
      <c r="B49" s="306" t="s">
        <v>714</v>
      </c>
      <c r="C49" s="307" t="s">
        <v>712</v>
      </c>
      <c r="D49" s="616" t="s">
        <v>713</v>
      </c>
      <c r="E49" s="617"/>
      <c r="F49" s="618" t="s">
        <v>715</v>
      </c>
      <c r="G49" s="619"/>
      <c r="H49" s="618" t="s">
        <v>716</v>
      </c>
      <c r="I49" s="620"/>
      <c r="J49" s="193"/>
    </row>
    <row r="50" spans="1:10" ht="20.100000000000001" customHeight="1">
      <c r="A50" s="188" t="str">
        <f>CONCATENATE(I45,-1)</f>
        <v>2-1</v>
      </c>
      <c r="B50" s="309"/>
      <c r="C50" s="304" t="str">
        <f>IF(B50="","",VLOOKUP($B50,【選択肢】!$K:$O,2,FALSE))</f>
        <v/>
      </c>
      <c r="D50" s="621" t="str">
        <f>IF(C50="","",VLOOKUP($B50,【選択肢】!$K:$O,4,FALSE))</f>
        <v/>
      </c>
      <c r="E50" s="622" t="str">
        <f>IF(D50="","",VLOOKUP($B50,【選択肢】!$K:$O,2,FALSE))</f>
        <v/>
      </c>
      <c r="F50" s="623" t="str">
        <f>IF(E50="","",VLOOKUP($B50,【選択肢】!$K:$O,5,FALSE))</f>
        <v/>
      </c>
      <c r="G50" s="624"/>
      <c r="H50" s="625"/>
      <c r="I50" s="626"/>
      <c r="J50" s="193"/>
    </row>
    <row r="51" spans="1:10" ht="20.100000000000001" customHeight="1">
      <c r="A51" s="188" t="str">
        <f>CONCATENATE(I45,-2)</f>
        <v>2-2</v>
      </c>
      <c r="B51" s="293"/>
      <c r="C51" s="305" t="str">
        <f>IF(B51="","",VLOOKUP($B51,【選択肢】!$K:$O,2,FALSE))</f>
        <v/>
      </c>
      <c r="D51" s="627" t="str">
        <f>IF(C51="","",VLOOKUP($B51,【選択肢】!$K:$O,4,FALSE))</f>
        <v/>
      </c>
      <c r="E51" s="628" t="str">
        <f>IF(D51="","",VLOOKUP($B51,【選択肢】!$K:$O,2,FALSE))</f>
        <v/>
      </c>
      <c r="F51" s="629" t="str">
        <f>IF(E51="","",VLOOKUP($B51,【選択肢】!$K:$O,5,FALSE))</f>
        <v/>
      </c>
      <c r="G51" s="630"/>
      <c r="H51" s="631"/>
      <c r="I51" s="632"/>
      <c r="J51" s="193"/>
    </row>
    <row r="52" spans="1:10" ht="20.100000000000001" customHeight="1">
      <c r="A52" s="188" t="str">
        <f>CONCATENATE(I45,-3)</f>
        <v>2-3</v>
      </c>
      <c r="B52" s="294"/>
      <c r="C52" s="305" t="str">
        <f>IF(B52="","",VLOOKUP($B52,【選択肢】!$K:$O,2,FALSE))</f>
        <v/>
      </c>
      <c r="D52" s="627" t="str">
        <f>IF(C52="","",VLOOKUP($B52,【選択肢】!$K:$O,4,FALSE))</f>
        <v/>
      </c>
      <c r="E52" s="628" t="str">
        <f>IF(D52="","",VLOOKUP($B52,【選択肢】!$K:$O,2,FALSE))</f>
        <v/>
      </c>
      <c r="F52" s="629" t="str">
        <f>IF(E52="","",VLOOKUP($B52,【選択肢】!$K:$O,5,FALSE))</f>
        <v/>
      </c>
      <c r="G52" s="630"/>
      <c r="H52" s="631"/>
      <c r="I52" s="632"/>
      <c r="J52" s="193"/>
    </row>
    <row r="53" spans="1:10" ht="20.100000000000001" customHeight="1">
      <c r="A53" s="188" t="str">
        <f>CONCATENATE(I45,-4)</f>
        <v>2-4</v>
      </c>
      <c r="B53" s="294"/>
      <c r="C53" s="305" t="str">
        <f>IF(B53="","",VLOOKUP($B53,【選択肢】!$K:$O,2,FALSE))</f>
        <v/>
      </c>
      <c r="D53" s="627" t="str">
        <f>IF(C53="","",VLOOKUP($B53,【選択肢】!$K:$O,4,FALSE))</f>
        <v/>
      </c>
      <c r="E53" s="628" t="str">
        <f>IF(D53="","",VLOOKUP($B53,【選択肢】!$K:$O,2,FALSE))</f>
        <v/>
      </c>
      <c r="F53" s="629" t="str">
        <f>IF(E53="","",VLOOKUP($B53,【選択肢】!$K:$O,5,FALSE))</f>
        <v/>
      </c>
      <c r="G53" s="630"/>
      <c r="H53" s="631"/>
      <c r="I53" s="632"/>
      <c r="J53" s="193"/>
    </row>
    <row r="54" spans="1:10" ht="20.100000000000001" customHeight="1">
      <c r="A54" s="188" t="str">
        <f>CONCATENATE(I45,-5)</f>
        <v>2-5</v>
      </c>
      <c r="B54" s="294"/>
      <c r="C54" s="305" t="str">
        <f>IF(B54="","",VLOOKUP($B54,【選択肢】!$K:$O,2,FALSE))</f>
        <v/>
      </c>
      <c r="D54" s="627" t="str">
        <f>IF(C54="","",VLOOKUP($B54,【選択肢】!$K:$O,4,FALSE))</f>
        <v/>
      </c>
      <c r="E54" s="628" t="str">
        <f>IF(D54="","",VLOOKUP($B54,【選択肢】!$K:$O,2,FALSE))</f>
        <v/>
      </c>
      <c r="F54" s="629" t="str">
        <f>IF(E54="","",VLOOKUP($B54,【選択肢】!$K:$O,5,FALSE))</f>
        <v/>
      </c>
      <c r="G54" s="630"/>
      <c r="H54" s="631"/>
      <c r="I54" s="632"/>
      <c r="J54" s="193"/>
    </row>
    <row r="55" spans="1:10" ht="20.100000000000001" customHeight="1" thickBot="1">
      <c r="A55" s="188" t="str">
        <f>CONCATENATE(I45,-6)</f>
        <v>2-6</v>
      </c>
      <c r="B55" s="295"/>
      <c r="C55" s="310" t="str">
        <f>IF(B55="","",VLOOKUP($B55,【選択肢】!$K:$O,2,FALSE))</f>
        <v/>
      </c>
      <c r="D55" s="633" t="str">
        <f>IF(C55="","",VLOOKUP($B55,【選択肢】!$K:$O,4,FALSE))</f>
        <v/>
      </c>
      <c r="E55" s="634" t="str">
        <f>IF(D55="","",VLOOKUP($B55,【選択肢】!$K:$O,2,FALSE))</f>
        <v/>
      </c>
      <c r="F55" s="635" t="str">
        <f>IF(E55="","",VLOOKUP($B55,【選択肢】!$K:$O,5,FALSE))</f>
        <v/>
      </c>
      <c r="G55" s="636"/>
      <c r="H55" s="637"/>
      <c r="I55" s="638"/>
      <c r="J55" s="193"/>
    </row>
    <row r="56" spans="1:10" ht="20.100000000000001" customHeight="1">
      <c r="B56" s="639" t="s">
        <v>471</v>
      </c>
      <c r="C56" s="640"/>
      <c r="D56" s="640"/>
      <c r="E56" s="640"/>
      <c r="F56" s="640"/>
      <c r="G56" s="640"/>
      <c r="H56" s="640"/>
      <c r="I56" s="641"/>
      <c r="J56" s="194"/>
    </row>
    <row r="57" spans="1:10" ht="20.100000000000001" customHeight="1">
      <c r="B57" s="296" t="s">
        <v>472</v>
      </c>
      <c r="C57" s="167" t="s">
        <v>473</v>
      </c>
      <c r="D57" s="168" t="s">
        <v>462</v>
      </c>
      <c r="E57" s="169" t="s">
        <v>474</v>
      </c>
      <c r="F57" s="166" t="s">
        <v>472</v>
      </c>
      <c r="G57" s="167" t="s">
        <v>473</v>
      </c>
      <c r="H57" s="168" t="s">
        <v>462</v>
      </c>
      <c r="I57" s="169" t="s">
        <v>474</v>
      </c>
      <c r="J57" s="194"/>
    </row>
    <row r="58" spans="1:10" ht="20.100000000000001" customHeight="1">
      <c r="A58" s="188">
        <f>I45</f>
        <v>2</v>
      </c>
      <c r="B58" s="582"/>
      <c r="C58" s="145"/>
      <c r="D58" s="163" t="str">
        <f>IF(ISERROR(VLOOKUP($B58,参加者名簿!$A:$D,2,FALSE))=TRUE,"",VLOOKUP($B58,参加者名簿!$A:$D,2,FALSE))</f>
        <v/>
      </c>
      <c r="E58" s="146"/>
      <c r="F58" s="584"/>
      <c r="G58" s="145"/>
      <c r="H58" s="163" t="str">
        <f>IF(ISERROR(VLOOKUP($F58,参加者名簿!$A:$D,2,FALSE))=TRUE,"",VLOOKUP($F58,参加者名簿!$A:$D,2,FALSE))</f>
        <v/>
      </c>
      <c r="I58" s="146"/>
      <c r="J58" s="195"/>
    </row>
    <row r="59" spans="1:10" ht="20.100000000000001" customHeight="1">
      <c r="A59" s="188">
        <f>A58</f>
        <v>2</v>
      </c>
      <c r="B59" s="582"/>
      <c r="C59" s="145"/>
      <c r="D59" s="163" t="str">
        <f>IF(ISERROR(VLOOKUP($B59,参加者名簿!$A:$D,2,FALSE))=TRUE,"",VLOOKUP($B59,参加者名簿!$A:$D,2,FALSE))</f>
        <v/>
      </c>
      <c r="E59" s="146"/>
      <c r="F59" s="584"/>
      <c r="G59" s="145"/>
      <c r="H59" s="163" t="str">
        <f>IF(ISERROR(VLOOKUP($F59,参加者名簿!$A:$D,2,FALSE))=TRUE,"",VLOOKUP($F59,参加者名簿!$A:$D,2,FALSE))</f>
        <v/>
      </c>
      <c r="I59" s="146"/>
      <c r="J59" s="195"/>
    </row>
    <row r="60" spans="1:10" ht="20.100000000000001" customHeight="1">
      <c r="A60" s="188">
        <f t="shared" ref="A60:A78" si="1">A59</f>
        <v>2</v>
      </c>
      <c r="B60" s="582"/>
      <c r="C60" s="145"/>
      <c r="D60" s="163" t="str">
        <f>IF(ISERROR(VLOOKUP($B60,参加者名簿!$A:$D,2,FALSE))=TRUE,"",VLOOKUP($B60,参加者名簿!$A:$D,2,FALSE))</f>
        <v/>
      </c>
      <c r="E60" s="146"/>
      <c r="F60" s="584"/>
      <c r="G60" s="145"/>
      <c r="H60" s="163" t="str">
        <f>IF(ISERROR(VLOOKUP($F60,参加者名簿!$A:$D,2,FALSE))=TRUE,"",VLOOKUP($F60,参加者名簿!$A:$D,2,FALSE))</f>
        <v/>
      </c>
      <c r="I60" s="146"/>
      <c r="J60" s="195"/>
    </row>
    <row r="61" spans="1:10" ht="20.100000000000001" customHeight="1">
      <c r="A61" s="188">
        <f t="shared" si="1"/>
        <v>2</v>
      </c>
      <c r="B61" s="582"/>
      <c r="C61" s="145"/>
      <c r="D61" s="163" t="str">
        <f>IF(ISERROR(VLOOKUP($B61,参加者名簿!$A:$D,2,FALSE))=TRUE,"",VLOOKUP($B61,参加者名簿!$A:$D,2,FALSE))</f>
        <v/>
      </c>
      <c r="E61" s="146"/>
      <c r="F61" s="584"/>
      <c r="G61" s="145"/>
      <c r="H61" s="163" t="str">
        <f>IF(ISERROR(VLOOKUP($F61,参加者名簿!$A:$D,2,FALSE))=TRUE,"",VLOOKUP($F61,参加者名簿!$A:$D,2,FALSE))</f>
        <v/>
      </c>
      <c r="I61" s="146"/>
      <c r="J61" s="195"/>
    </row>
    <row r="62" spans="1:10" ht="20.100000000000001" customHeight="1">
      <c r="A62" s="188">
        <f t="shared" si="1"/>
        <v>2</v>
      </c>
      <c r="B62" s="582"/>
      <c r="C62" s="145"/>
      <c r="D62" s="163" t="str">
        <f>IF(ISERROR(VLOOKUP($B62,参加者名簿!$A:$D,2,FALSE))=TRUE,"",VLOOKUP($B62,参加者名簿!$A:$D,2,FALSE))</f>
        <v/>
      </c>
      <c r="E62" s="146"/>
      <c r="F62" s="584"/>
      <c r="G62" s="145"/>
      <c r="H62" s="163" t="str">
        <f>IF(ISERROR(VLOOKUP($F62,参加者名簿!$A:$D,2,FALSE))=TRUE,"",VLOOKUP($F62,参加者名簿!$A:$D,2,FALSE))</f>
        <v/>
      </c>
      <c r="I62" s="146"/>
      <c r="J62" s="195"/>
    </row>
    <row r="63" spans="1:10" ht="20.100000000000001" customHeight="1">
      <c r="A63" s="188">
        <f t="shared" si="1"/>
        <v>2</v>
      </c>
      <c r="B63" s="582"/>
      <c r="C63" s="145"/>
      <c r="D63" s="163" t="str">
        <f>IF(ISERROR(VLOOKUP($B63,参加者名簿!$A:$D,2,FALSE))=TRUE,"",VLOOKUP($B63,参加者名簿!$A:$D,2,FALSE))</f>
        <v/>
      </c>
      <c r="E63" s="146"/>
      <c r="F63" s="584"/>
      <c r="G63" s="145"/>
      <c r="H63" s="163" t="str">
        <f>IF(ISERROR(VLOOKUP($F63,参加者名簿!$A:$D,2,FALSE))=TRUE,"",VLOOKUP($F63,参加者名簿!$A:$D,2,FALSE))</f>
        <v/>
      </c>
      <c r="I63" s="146"/>
      <c r="J63" s="195"/>
    </row>
    <row r="64" spans="1:10" ht="20.100000000000001" customHeight="1">
      <c r="A64" s="188">
        <f t="shared" si="1"/>
        <v>2</v>
      </c>
      <c r="B64" s="582"/>
      <c r="C64" s="145"/>
      <c r="D64" s="163" t="str">
        <f>IF(ISERROR(VLOOKUP($B64,参加者名簿!$A:$D,2,FALSE))=TRUE,"",VLOOKUP($B64,参加者名簿!$A:$D,2,FALSE))</f>
        <v/>
      </c>
      <c r="E64" s="146"/>
      <c r="F64" s="584"/>
      <c r="G64" s="145"/>
      <c r="H64" s="163" t="str">
        <f>IF(ISERROR(VLOOKUP($F64,参加者名簿!$A:$D,2,FALSE))=TRUE,"",VLOOKUP($F64,参加者名簿!$A:$D,2,FALSE))</f>
        <v/>
      </c>
      <c r="I64" s="146"/>
      <c r="J64" s="195"/>
    </row>
    <row r="65" spans="1:10" ht="20.100000000000001" customHeight="1">
      <c r="A65" s="188">
        <f t="shared" si="1"/>
        <v>2</v>
      </c>
      <c r="B65" s="582"/>
      <c r="C65" s="145"/>
      <c r="D65" s="163" t="str">
        <f>IF(ISERROR(VLOOKUP($B65,参加者名簿!$A:$D,2,FALSE))=TRUE,"",VLOOKUP($B65,参加者名簿!$A:$D,2,FALSE))</f>
        <v/>
      </c>
      <c r="E65" s="146"/>
      <c r="F65" s="584"/>
      <c r="G65" s="145"/>
      <c r="H65" s="163" t="str">
        <f>IF(ISERROR(VLOOKUP($F65,参加者名簿!$A:$D,2,FALSE))=TRUE,"",VLOOKUP($F65,参加者名簿!$A:$D,2,FALSE))</f>
        <v/>
      </c>
      <c r="I65" s="146"/>
      <c r="J65" s="195"/>
    </row>
    <row r="66" spans="1:10" ht="20.100000000000001" customHeight="1">
      <c r="A66" s="188">
        <f t="shared" si="1"/>
        <v>2</v>
      </c>
      <c r="B66" s="582"/>
      <c r="C66" s="145"/>
      <c r="D66" s="163" t="str">
        <f>IF(ISERROR(VLOOKUP($B66,参加者名簿!$A:$D,2,FALSE))=TRUE,"",VLOOKUP($B66,参加者名簿!$A:$D,2,FALSE))</f>
        <v/>
      </c>
      <c r="E66" s="146"/>
      <c r="F66" s="584"/>
      <c r="G66" s="145"/>
      <c r="H66" s="163" t="str">
        <f>IF(ISERROR(VLOOKUP($F66,参加者名簿!$A:$D,2,FALSE))=TRUE,"",VLOOKUP($F66,参加者名簿!$A:$D,2,FALSE))</f>
        <v/>
      </c>
      <c r="I66" s="146"/>
      <c r="J66" s="195"/>
    </row>
    <row r="67" spans="1:10" ht="20.100000000000001" customHeight="1">
      <c r="A67" s="188">
        <f t="shared" si="1"/>
        <v>2</v>
      </c>
      <c r="B67" s="582"/>
      <c r="C67" s="145"/>
      <c r="D67" s="163" t="str">
        <f>IF(ISERROR(VLOOKUP($B67,参加者名簿!$A:$D,2,FALSE))=TRUE,"",VLOOKUP($B67,参加者名簿!$A:$D,2,FALSE))</f>
        <v/>
      </c>
      <c r="E67" s="146"/>
      <c r="F67" s="584"/>
      <c r="G67" s="145"/>
      <c r="H67" s="163" t="str">
        <f>IF(ISERROR(VLOOKUP($F67,参加者名簿!$A:$D,2,FALSE))=TRUE,"",VLOOKUP($F67,参加者名簿!$A:$D,2,FALSE))</f>
        <v/>
      </c>
      <c r="I67" s="146"/>
      <c r="J67" s="195"/>
    </row>
    <row r="68" spans="1:10" ht="20.100000000000001" customHeight="1">
      <c r="A68" s="188">
        <f t="shared" si="1"/>
        <v>2</v>
      </c>
      <c r="B68" s="582"/>
      <c r="C68" s="145"/>
      <c r="D68" s="163" t="str">
        <f>IF(ISERROR(VLOOKUP($B68,参加者名簿!$A:$D,2,FALSE))=TRUE,"",VLOOKUP($B68,参加者名簿!$A:$D,2,FALSE))</f>
        <v/>
      </c>
      <c r="E68" s="146"/>
      <c r="F68" s="584"/>
      <c r="G68" s="145"/>
      <c r="H68" s="163" t="str">
        <f>IF(ISERROR(VLOOKUP($F68,参加者名簿!$A:$D,2,FALSE))=TRUE,"",VLOOKUP($F68,参加者名簿!$A:$D,2,FALSE))</f>
        <v/>
      </c>
      <c r="I68" s="146"/>
      <c r="J68" s="195"/>
    </row>
    <row r="69" spans="1:10" ht="20.100000000000001" customHeight="1">
      <c r="A69" s="188">
        <f t="shared" si="1"/>
        <v>2</v>
      </c>
      <c r="B69" s="582"/>
      <c r="C69" s="145"/>
      <c r="D69" s="163" t="str">
        <f>IF(ISERROR(VLOOKUP($B69,参加者名簿!$A:$D,2,FALSE))=TRUE,"",VLOOKUP($B69,参加者名簿!$A:$D,2,FALSE))</f>
        <v/>
      </c>
      <c r="E69" s="146"/>
      <c r="F69" s="584"/>
      <c r="G69" s="145"/>
      <c r="H69" s="163" t="str">
        <f>IF(ISERROR(VLOOKUP($F69,参加者名簿!$A:$D,2,FALSE))=TRUE,"",VLOOKUP($F69,参加者名簿!$A:$D,2,FALSE))</f>
        <v/>
      </c>
      <c r="I69" s="146"/>
      <c r="J69" s="195"/>
    </row>
    <row r="70" spans="1:10" ht="20.100000000000001" customHeight="1">
      <c r="A70" s="188">
        <f t="shared" si="1"/>
        <v>2</v>
      </c>
      <c r="B70" s="582"/>
      <c r="C70" s="145"/>
      <c r="D70" s="163" t="str">
        <f>IF(ISERROR(VLOOKUP($B70,参加者名簿!$A:$D,2,FALSE))=TRUE,"",VLOOKUP($B70,参加者名簿!$A:$D,2,FALSE))</f>
        <v/>
      </c>
      <c r="E70" s="146"/>
      <c r="F70" s="584"/>
      <c r="G70" s="145"/>
      <c r="H70" s="163" t="str">
        <f>IF(ISERROR(VLOOKUP($F70,参加者名簿!$A:$D,2,FALSE))=TRUE,"",VLOOKUP($F70,参加者名簿!$A:$D,2,FALSE))</f>
        <v/>
      </c>
      <c r="I70" s="146"/>
      <c r="J70" s="195"/>
    </row>
    <row r="71" spans="1:10" ht="20.100000000000001" customHeight="1">
      <c r="A71" s="188">
        <f t="shared" si="1"/>
        <v>2</v>
      </c>
      <c r="B71" s="582"/>
      <c r="C71" s="145"/>
      <c r="D71" s="163" t="str">
        <f>IF(ISERROR(VLOOKUP($B71,参加者名簿!$A:$D,2,FALSE))=TRUE,"",VLOOKUP($B71,参加者名簿!$A:$D,2,FALSE))</f>
        <v/>
      </c>
      <c r="E71" s="146"/>
      <c r="F71" s="584"/>
      <c r="G71" s="145"/>
      <c r="H71" s="163" t="str">
        <f>IF(ISERROR(VLOOKUP($F71,参加者名簿!$A:$D,2,FALSE))=TRUE,"",VLOOKUP($F71,参加者名簿!$A:$D,2,FALSE))</f>
        <v/>
      </c>
      <c r="I71" s="146"/>
      <c r="J71" s="195"/>
    </row>
    <row r="72" spans="1:10" ht="20.100000000000001" customHeight="1">
      <c r="A72" s="188">
        <f t="shared" si="1"/>
        <v>2</v>
      </c>
      <c r="B72" s="582"/>
      <c r="C72" s="145"/>
      <c r="D72" s="163" t="str">
        <f>IF(ISERROR(VLOOKUP($B72,参加者名簿!$A:$D,2,FALSE))=TRUE,"",VLOOKUP($B72,参加者名簿!$A:$D,2,FALSE))</f>
        <v/>
      </c>
      <c r="E72" s="146"/>
      <c r="F72" s="584"/>
      <c r="G72" s="145"/>
      <c r="H72" s="163" t="str">
        <f>IF(ISERROR(VLOOKUP($F72,参加者名簿!$A:$D,2,FALSE))=TRUE,"",VLOOKUP($F72,参加者名簿!$A:$D,2,FALSE))</f>
        <v/>
      </c>
      <c r="I72" s="146"/>
      <c r="J72" s="195"/>
    </row>
    <row r="73" spans="1:10" ht="20.100000000000001" customHeight="1">
      <c r="A73" s="188">
        <f t="shared" si="1"/>
        <v>2</v>
      </c>
      <c r="B73" s="582"/>
      <c r="C73" s="145"/>
      <c r="D73" s="163" t="str">
        <f>IF(ISERROR(VLOOKUP($B73,参加者名簿!$A:$D,2,FALSE))=TRUE,"",VLOOKUP($B73,参加者名簿!$A:$D,2,FALSE))</f>
        <v/>
      </c>
      <c r="E73" s="146"/>
      <c r="F73" s="584"/>
      <c r="G73" s="145"/>
      <c r="H73" s="163" t="str">
        <f>IF(ISERROR(VLOOKUP($F73,参加者名簿!$A:$D,2,FALSE))=TRUE,"",VLOOKUP($F73,参加者名簿!$A:$D,2,FALSE))</f>
        <v/>
      </c>
      <c r="I73" s="146"/>
      <c r="J73" s="195"/>
    </row>
    <row r="74" spans="1:10" ht="20.100000000000001" customHeight="1">
      <c r="A74" s="188">
        <f t="shared" si="1"/>
        <v>2</v>
      </c>
      <c r="B74" s="582"/>
      <c r="C74" s="145"/>
      <c r="D74" s="163" t="str">
        <f>IF(ISERROR(VLOOKUP($B74,参加者名簿!$A:$D,2,FALSE))=TRUE,"",VLOOKUP($B74,参加者名簿!$A:$D,2,FALSE))</f>
        <v/>
      </c>
      <c r="E74" s="146"/>
      <c r="F74" s="584"/>
      <c r="G74" s="145"/>
      <c r="H74" s="163" t="str">
        <f>IF(ISERROR(VLOOKUP($F74,参加者名簿!$A:$D,2,FALSE))=TRUE,"",VLOOKUP($F74,参加者名簿!$A:$D,2,FALSE))</f>
        <v/>
      </c>
      <c r="I74" s="146"/>
      <c r="J74" s="195"/>
    </row>
    <row r="75" spans="1:10" ht="20.100000000000001" customHeight="1">
      <c r="A75" s="188">
        <f t="shared" si="1"/>
        <v>2</v>
      </c>
      <c r="B75" s="582"/>
      <c r="C75" s="145"/>
      <c r="D75" s="163" t="str">
        <f>IF(ISERROR(VLOOKUP($B75,参加者名簿!$A:$D,2,FALSE))=TRUE,"",VLOOKUP($B75,参加者名簿!$A:$D,2,FALSE))</f>
        <v/>
      </c>
      <c r="E75" s="146"/>
      <c r="F75" s="584"/>
      <c r="G75" s="145"/>
      <c r="H75" s="163" t="str">
        <f>IF(ISERROR(VLOOKUP($F75,参加者名簿!$A:$D,2,FALSE))=TRUE,"",VLOOKUP($F75,参加者名簿!$A:$D,2,FALSE))</f>
        <v/>
      </c>
      <c r="I75" s="146"/>
      <c r="J75" s="195"/>
    </row>
    <row r="76" spans="1:10" ht="20.100000000000001" customHeight="1">
      <c r="A76" s="188">
        <f t="shared" si="1"/>
        <v>2</v>
      </c>
      <c r="B76" s="582"/>
      <c r="C76" s="145"/>
      <c r="D76" s="163" t="str">
        <f>IF(ISERROR(VLOOKUP($B76,参加者名簿!$A:$D,2,FALSE))=TRUE,"",VLOOKUP($B76,参加者名簿!$A:$D,2,FALSE))</f>
        <v/>
      </c>
      <c r="E76" s="146"/>
      <c r="F76" s="584"/>
      <c r="G76" s="145"/>
      <c r="H76" s="163" t="str">
        <f>IF(ISERROR(VLOOKUP($F76,参加者名簿!$A:$D,2,FALSE))=TRUE,"",VLOOKUP($F76,参加者名簿!$A:$D,2,FALSE))</f>
        <v/>
      </c>
      <c r="I76" s="146"/>
      <c r="J76" s="195"/>
    </row>
    <row r="77" spans="1:10" ht="20.100000000000001" customHeight="1">
      <c r="A77" s="188">
        <f t="shared" si="1"/>
        <v>2</v>
      </c>
      <c r="B77" s="582"/>
      <c r="C77" s="145"/>
      <c r="D77" s="163" t="str">
        <f>IF(ISERROR(VLOOKUP($B77,参加者名簿!$A:$D,2,FALSE))=TRUE,"",VLOOKUP($B77,参加者名簿!$A:$D,2,FALSE))</f>
        <v/>
      </c>
      <c r="E77" s="146"/>
      <c r="F77" s="584"/>
      <c r="G77" s="145"/>
      <c r="H77" s="163" t="str">
        <f>IF(ISERROR(VLOOKUP($F77,参加者名簿!$A:$D,2,FALSE))=TRUE,"",VLOOKUP($F77,参加者名簿!$A:$D,2,FALSE))</f>
        <v/>
      </c>
      <c r="I77" s="146"/>
      <c r="J77" s="195"/>
    </row>
    <row r="78" spans="1:10" ht="20.100000000000001" customHeight="1" thickBot="1">
      <c r="A78" s="188">
        <f t="shared" si="1"/>
        <v>2</v>
      </c>
      <c r="B78" s="582"/>
      <c r="C78" s="145"/>
      <c r="D78" s="163" t="str">
        <f>IF(ISERROR(VLOOKUP($B78,参加者名簿!$A:$D,2,FALSE))=TRUE,"",VLOOKUP($B78,参加者名簿!$A:$D,2,FALSE))</f>
        <v/>
      </c>
      <c r="E78" s="146"/>
      <c r="F78" s="584"/>
      <c r="G78" s="145"/>
      <c r="H78" s="163" t="str">
        <f>IF(ISERROR(VLOOKUP($F78,参加者名簿!$A:$D,2,FALSE))=TRUE,"",VLOOKUP($F78,参加者名簿!$A:$D,2,FALSE))</f>
        <v/>
      </c>
      <c r="I78" s="146"/>
      <c r="J78" s="195"/>
    </row>
    <row r="79" spans="1:10" ht="20.100000000000001" customHeight="1" thickBot="1">
      <c r="B79" s="298" t="s">
        <v>476</v>
      </c>
      <c r="C79" s="164">
        <f>COUNTIFS(D58:D78,"農業者",E58:E78,"○")+COUNTIFS(H58:H78,"農業者",I58:I78,"○")</f>
        <v>0</v>
      </c>
      <c r="D79" s="601" t="s">
        <v>477</v>
      </c>
      <c r="E79" s="602"/>
      <c r="F79" s="164">
        <f>COUNTIFS(D58:D78,"農業者以外",E58:E78,"○")+COUNTIFS(H58:H78,"農業者以外",I58:I78,"○")</f>
        <v>0</v>
      </c>
      <c r="G79" s="287" t="s">
        <v>478</v>
      </c>
      <c r="H79" s="603">
        <f>SUMIF(E58:E78,"○",C58:C78)+SUMIF(I58:I78,"○",G58:G78)</f>
        <v>0</v>
      </c>
      <c r="I79" s="604"/>
      <c r="J79" s="194"/>
    </row>
    <row r="80" spans="1:10" ht="20.100000000000001" customHeight="1">
      <c r="B80" s="299" t="s">
        <v>479</v>
      </c>
      <c r="C80" s="151"/>
      <c r="D80" s="151"/>
      <c r="E80" s="151"/>
      <c r="F80" s="151"/>
      <c r="G80" s="151"/>
      <c r="H80" s="151"/>
      <c r="I80" s="152"/>
      <c r="J80" s="195"/>
    </row>
    <row r="81" spans="1:21" ht="20.100000000000001" customHeight="1">
      <c r="B81" s="300"/>
      <c r="C81" s="148"/>
      <c r="D81" s="148"/>
      <c r="E81" s="148"/>
      <c r="F81" s="148"/>
      <c r="G81" s="148"/>
      <c r="H81" s="148"/>
      <c r="I81" s="153"/>
      <c r="J81" s="195"/>
    </row>
    <row r="82" spans="1:21" ht="20.100000000000001" customHeight="1">
      <c r="B82" s="300"/>
      <c r="C82" s="148"/>
      <c r="D82" s="148"/>
      <c r="E82" s="148"/>
      <c r="F82" s="148"/>
      <c r="G82" s="148"/>
      <c r="H82" s="148"/>
      <c r="I82" s="153"/>
      <c r="J82" s="195"/>
    </row>
    <row r="83" spans="1:21" ht="20.100000000000001" customHeight="1">
      <c r="B83" s="300"/>
      <c r="C83" s="148"/>
      <c r="D83" s="148"/>
      <c r="E83" s="148"/>
      <c r="F83" s="148"/>
      <c r="G83" s="148"/>
      <c r="H83" s="148"/>
      <c r="I83" s="153"/>
      <c r="J83" s="195"/>
    </row>
    <row r="84" spans="1:21" ht="20.100000000000001" customHeight="1">
      <c r="B84" s="300"/>
      <c r="C84" s="148"/>
      <c r="D84" s="148"/>
      <c r="E84" s="148"/>
      <c r="F84" s="148"/>
      <c r="G84" s="148"/>
      <c r="H84" s="148"/>
      <c r="I84" s="153"/>
      <c r="J84" s="195"/>
    </row>
    <row r="85" spans="1:21" ht="20.100000000000001" customHeight="1">
      <c r="B85" s="300"/>
      <c r="C85" s="148"/>
      <c r="D85" s="148"/>
      <c r="E85" s="148"/>
      <c r="F85" s="148"/>
      <c r="G85" s="148"/>
      <c r="H85" s="148"/>
      <c r="I85" s="153"/>
      <c r="J85" s="195"/>
    </row>
    <row r="86" spans="1:21" ht="20.100000000000001" customHeight="1">
      <c r="B86" s="300"/>
      <c r="C86" s="148"/>
      <c r="D86" s="148"/>
      <c r="E86" s="148"/>
      <c r="F86" s="148"/>
      <c r="G86" s="148"/>
      <c r="H86" s="148"/>
      <c r="I86" s="153"/>
      <c r="J86" s="195"/>
    </row>
    <row r="87" spans="1:21" ht="20.100000000000001" customHeight="1" thickBot="1">
      <c r="B87" s="301"/>
      <c r="C87" s="154"/>
      <c r="D87" s="154"/>
      <c r="E87" s="154"/>
      <c r="F87" s="154"/>
      <c r="G87" s="154"/>
      <c r="H87" s="154"/>
      <c r="I87" s="155"/>
      <c r="J87" s="195"/>
    </row>
    <row r="88" spans="1:21" ht="20.100000000000001" customHeight="1" thickBot="1">
      <c r="B88" s="302" t="s">
        <v>480</v>
      </c>
      <c r="C88" s="156" t="s">
        <v>481</v>
      </c>
      <c r="D88" s="156" t="s">
        <v>482</v>
      </c>
      <c r="E88" s="157"/>
    </row>
    <row r="89" spans="1:21" ht="20.100000000000001" customHeight="1" thickBot="1">
      <c r="B89" s="289" t="s">
        <v>505</v>
      </c>
      <c r="C89" s="185">
        <f t="shared" ref="C89" si="2">C45</f>
        <v>4</v>
      </c>
      <c r="D89" s="608" t="s">
        <v>504</v>
      </c>
      <c r="E89" s="608"/>
      <c r="F89" s="608"/>
      <c r="G89" s="608"/>
      <c r="H89" s="141" t="s">
        <v>466</v>
      </c>
      <c r="I89" s="186">
        <f t="shared" ref="I89" si="3">I45+1</f>
        <v>3</v>
      </c>
      <c r="J89" s="189">
        <f>I89</f>
        <v>3</v>
      </c>
      <c r="K89" s="312">
        <f>G90</f>
        <v>0</v>
      </c>
      <c r="L89" s="313">
        <f>C91</f>
        <v>0</v>
      </c>
      <c r="M89" s="190" t="e">
        <f>G91-K92</f>
        <v>#VALUE!</v>
      </c>
      <c r="N89" s="190">
        <f>C123</f>
        <v>0</v>
      </c>
      <c r="O89" s="190">
        <f>F123</f>
        <v>0</v>
      </c>
      <c r="P89" s="190">
        <f>B94</f>
        <v>0</v>
      </c>
      <c r="Q89" s="190">
        <f>B95</f>
        <v>0</v>
      </c>
      <c r="R89" s="190">
        <f>B96</f>
        <v>0</v>
      </c>
      <c r="S89" s="188">
        <f>B97</f>
        <v>0</v>
      </c>
      <c r="T89" s="188">
        <f>B98</f>
        <v>0</v>
      </c>
      <c r="U89" s="188">
        <f>B99</f>
        <v>0</v>
      </c>
    </row>
    <row r="90" spans="1:21" ht="20.100000000000001" customHeight="1" thickBot="1">
      <c r="B90" s="290" t="s">
        <v>467</v>
      </c>
      <c r="C90" s="609" t="str">
        <f t="shared" ref="C90" si="4">$C$2</f>
        <v>○○活動組織</v>
      </c>
      <c r="D90" s="609"/>
      <c r="E90" s="609"/>
      <c r="F90" s="143" t="s">
        <v>468</v>
      </c>
      <c r="G90" s="610"/>
      <c r="H90" s="611"/>
      <c r="I90" s="612"/>
      <c r="J90" s="191"/>
    </row>
    <row r="91" spans="1:21" ht="20.100000000000001" customHeight="1">
      <c r="B91" s="291" t="s">
        <v>8</v>
      </c>
      <c r="C91" s="128"/>
      <c r="D91" s="613" t="s">
        <v>469</v>
      </c>
      <c r="E91" s="613"/>
      <c r="F91" s="128"/>
      <c r="G91" s="161" t="str">
        <f t="shared" ref="G91:G92" si="5">IF((F91-C91)*24=0,"",(F91-C91)*24)</f>
        <v/>
      </c>
      <c r="H91" s="614" t="s">
        <v>470</v>
      </c>
      <c r="I91" s="615"/>
      <c r="J91" s="192"/>
    </row>
    <row r="92" spans="1:21" ht="20.100000000000001" customHeight="1" thickBot="1">
      <c r="B92" s="292" t="s">
        <v>483</v>
      </c>
      <c r="C92" s="129"/>
      <c r="D92" s="605" t="s">
        <v>469</v>
      </c>
      <c r="E92" s="605"/>
      <c r="F92" s="129"/>
      <c r="G92" s="162" t="str">
        <f t="shared" si="5"/>
        <v/>
      </c>
      <c r="H92" s="606" t="s">
        <v>470</v>
      </c>
      <c r="I92" s="607"/>
      <c r="J92" s="192"/>
      <c r="K92" s="188">
        <f>IF(G92="",0,G92)</f>
        <v>0</v>
      </c>
    </row>
    <row r="93" spans="1:21" ht="20.100000000000001" customHeight="1" thickBot="1">
      <c r="B93" s="306" t="s">
        <v>714</v>
      </c>
      <c r="C93" s="572" t="s">
        <v>712</v>
      </c>
      <c r="D93" s="616" t="s">
        <v>713</v>
      </c>
      <c r="E93" s="617"/>
      <c r="F93" s="618" t="s">
        <v>715</v>
      </c>
      <c r="G93" s="619"/>
      <c r="H93" s="618" t="s">
        <v>716</v>
      </c>
      <c r="I93" s="620"/>
      <c r="J93" s="193"/>
    </row>
    <row r="94" spans="1:21" ht="20.100000000000001" customHeight="1">
      <c r="A94" s="188" t="str">
        <f>CONCATENATE(I89,-1)</f>
        <v>3-1</v>
      </c>
      <c r="B94" s="309"/>
      <c r="C94" s="573" t="str">
        <f>IF(B94="","",VLOOKUP($B94,【選択肢】!$K:$O,2,FALSE))</f>
        <v/>
      </c>
      <c r="D94" s="621" t="str">
        <f>IF(C94="","",VLOOKUP($B94,【選択肢】!$K:$O,4,FALSE))</f>
        <v/>
      </c>
      <c r="E94" s="622" t="str">
        <f>IF(D94="","",VLOOKUP($B94,【選択肢】!$K:$O,2,FALSE))</f>
        <v/>
      </c>
      <c r="F94" s="623" t="str">
        <f>IF(E94="","",VLOOKUP($B94,【選択肢】!$K:$O,5,FALSE))</f>
        <v/>
      </c>
      <c r="G94" s="624"/>
      <c r="H94" s="625"/>
      <c r="I94" s="626"/>
      <c r="J94" s="193"/>
    </row>
    <row r="95" spans="1:21" ht="20.100000000000001" customHeight="1">
      <c r="A95" s="188" t="str">
        <f>CONCATENATE(I89,-2)</f>
        <v>3-2</v>
      </c>
      <c r="B95" s="293"/>
      <c r="C95" s="570" t="str">
        <f>IF(B95="","",VLOOKUP($B95,【選択肢】!$K:$O,2,FALSE))</f>
        <v/>
      </c>
      <c r="D95" s="627" t="str">
        <f>IF(C95="","",VLOOKUP($B95,【選択肢】!$K:$O,4,FALSE))</f>
        <v/>
      </c>
      <c r="E95" s="628" t="str">
        <f>IF(D95="","",VLOOKUP($B95,【選択肢】!$K:$O,2,FALSE))</f>
        <v/>
      </c>
      <c r="F95" s="629" t="str">
        <f>IF(E95="","",VLOOKUP($B95,【選択肢】!$K:$O,5,FALSE))</f>
        <v/>
      </c>
      <c r="G95" s="630"/>
      <c r="H95" s="631"/>
      <c r="I95" s="632"/>
      <c r="J95" s="193"/>
    </row>
    <row r="96" spans="1:21" ht="20.100000000000001" customHeight="1">
      <c r="A96" s="188" t="str">
        <f>CONCATENATE(I89,-3)</f>
        <v>3-3</v>
      </c>
      <c r="B96" s="294"/>
      <c r="C96" s="570" t="str">
        <f>IF(B96="","",VLOOKUP($B96,【選択肢】!$K:$O,2,FALSE))</f>
        <v/>
      </c>
      <c r="D96" s="627" t="str">
        <f>IF(C96="","",VLOOKUP($B96,【選択肢】!$K:$O,4,FALSE))</f>
        <v/>
      </c>
      <c r="E96" s="628" t="str">
        <f>IF(D96="","",VLOOKUP($B96,【選択肢】!$K:$O,2,FALSE))</f>
        <v/>
      </c>
      <c r="F96" s="629" t="str">
        <f>IF(E96="","",VLOOKUP($B96,【選択肢】!$K:$O,5,FALSE))</f>
        <v/>
      </c>
      <c r="G96" s="630"/>
      <c r="H96" s="631"/>
      <c r="I96" s="632"/>
      <c r="J96" s="193"/>
    </row>
    <row r="97" spans="1:10" ht="20.100000000000001" customHeight="1">
      <c r="A97" s="188" t="str">
        <f>CONCATENATE(I89,-4)</f>
        <v>3-4</v>
      </c>
      <c r="B97" s="294"/>
      <c r="C97" s="570" t="str">
        <f>IF(B97="","",VLOOKUP($B97,【選択肢】!$K:$O,2,FALSE))</f>
        <v/>
      </c>
      <c r="D97" s="627" t="str">
        <f>IF(C97="","",VLOOKUP($B97,【選択肢】!$K:$O,4,FALSE))</f>
        <v/>
      </c>
      <c r="E97" s="628" t="str">
        <f>IF(D97="","",VLOOKUP($B97,【選択肢】!$K:$O,2,FALSE))</f>
        <v/>
      </c>
      <c r="F97" s="629" t="str">
        <f>IF(E97="","",VLOOKUP($B97,【選択肢】!$K:$O,5,FALSE))</f>
        <v/>
      </c>
      <c r="G97" s="630"/>
      <c r="H97" s="631"/>
      <c r="I97" s="632"/>
      <c r="J97" s="193"/>
    </row>
    <row r="98" spans="1:10" ht="20.100000000000001" customHeight="1">
      <c r="A98" s="188" t="str">
        <f>CONCATENATE(I89,-5)</f>
        <v>3-5</v>
      </c>
      <c r="B98" s="294"/>
      <c r="C98" s="570" t="str">
        <f>IF(B98="","",VLOOKUP($B98,【選択肢】!$K:$O,2,FALSE))</f>
        <v/>
      </c>
      <c r="D98" s="627" t="str">
        <f>IF(C98="","",VLOOKUP($B98,【選択肢】!$K:$O,4,FALSE))</f>
        <v/>
      </c>
      <c r="E98" s="628" t="str">
        <f>IF(D98="","",VLOOKUP($B98,【選択肢】!$K:$O,2,FALSE))</f>
        <v/>
      </c>
      <c r="F98" s="629" t="str">
        <f>IF(E98="","",VLOOKUP($B98,【選択肢】!$K:$O,5,FALSE))</f>
        <v/>
      </c>
      <c r="G98" s="630"/>
      <c r="H98" s="631"/>
      <c r="I98" s="632"/>
      <c r="J98" s="193"/>
    </row>
    <row r="99" spans="1:10" ht="20.100000000000001" customHeight="1" thickBot="1">
      <c r="A99" s="188" t="str">
        <f>CONCATENATE(I89,-6)</f>
        <v>3-6</v>
      </c>
      <c r="B99" s="295"/>
      <c r="C99" s="569" t="str">
        <f>IF(B99="","",VLOOKUP($B99,【選択肢】!$K:$O,2,FALSE))</f>
        <v/>
      </c>
      <c r="D99" s="633" t="str">
        <f>IF(C99="","",VLOOKUP($B99,【選択肢】!$K:$O,4,FALSE))</f>
        <v/>
      </c>
      <c r="E99" s="634" t="str">
        <f>IF(D99="","",VLOOKUP($B99,【選択肢】!$K:$O,2,FALSE))</f>
        <v/>
      </c>
      <c r="F99" s="635" t="str">
        <f>IF(E99="","",VLOOKUP($B99,【選択肢】!$K:$O,5,FALSE))</f>
        <v/>
      </c>
      <c r="G99" s="636"/>
      <c r="H99" s="637"/>
      <c r="I99" s="638"/>
      <c r="J99" s="193"/>
    </row>
    <row r="100" spans="1:10" ht="20.100000000000001" customHeight="1">
      <c r="B100" s="639" t="s">
        <v>471</v>
      </c>
      <c r="C100" s="640"/>
      <c r="D100" s="640"/>
      <c r="E100" s="640"/>
      <c r="F100" s="640"/>
      <c r="G100" s="640"/>
      <c r="H100" s="640"/>
      <c r="I100" s="641"/>
      <c r="J100" s="194"/>
    </row>
    <row r="101" spans="1:10" ht="20.100000000000001" customHeight="1">
      <c r="B101" s="296" t="s">
        <v>472</v>
      </c>
      <c r="C101" s="167" t="s">
        <v>473</v>
      </c>
      <c r="D101" s="168" t="s">
        <v>462</v>
      </c>
      <c r="E101" s="169" t="s">
        <v>474</v>
      </c>
      <c r="F101" s="166" t="s">
        <v>472</v>
      </c>
      <c r="G101" s="167" t="s">
        <v>473</v>
      </c>
      <c r="H101" s="168" t="s">
        <v>462</v>
      </c>
      <c r="I101" s="169" t="s">
        <v>474</v>
      </c>
      <c r="J101" s="194"/>
    </row>
    <row r="102" spans="1:10" ht="20.100000000000001" customHeight="1">
      <c r="A102" s="188">
        <f>I89</f>
        <v>3</v>
      </c>
      <c r="B102" s="582"/>
      <c r="C102" s="145"/>
      <c r="D102" s="163" t="str">
        <f>IF(ISERROR(VLOOKUP($B102,参加者名簿!$A:$D,2,FALSE))=TRUE,"",VLOOKUP($B102,参加者名簿!$A:$D,2,FALSE))</f>
        <v/>
      </c>
      <c r="E102" s="146"/>
      <c r="F102" s="584"/>
      <c r="G102" s="145"/>
      <c r="H102" s="163" t="str">
        <f>IF(ISERROR(VLOOKUP($F102,参加者名簿!$A:$D,2,FALSE))=TRUE,"",VLOOKUP($F102,参加者名簿!$A:$D,2,FALSE))</f>
        <v/>
      </c>
      <c r="I102" s="146"/>
      <c r="J102" s="195"/>
    </row>
    <row r="103" spans="1:10" ht="20.100000000000001" customHeight="1">
      <c r="A103" s="188">
        <f>A102</f>
        <v>3</v>
      </c>
      <c r="B103" s="582"/>
      <c r="C103" s="145"/>
      <c r="D103" s="163" t="str">
        <f>IF(ISERROR(VLOOKUP($B103,参加者名簿!$A:$D,2,FALSE))=TRUE,"",VLOOKUP($B103,参加者名簿!$A:$D,2,FALSE))</f>
        <v/>
      </c>
      <c r="E103" s="146"/>
      <c r="F103" s="584"/>
      <c r="G103" s="145"/>
      <c r="H103" s="163" t="str">
        <f>IF(ISERROR(VLOOKUP($F103,参加者名簿!$A:$D,2,FALSE))=TRUE,"",VLOOKUP($F103,参加者名簿!$A:$D,2,FALSE))</f>
        <v/>
      </c>
      <c r="I103" s="146"/>
      <c r="J103" s="195"/>
    </row>
    <row r="104" spans="1:10" ht="20.100000000000001" customHeight="1">
      <c r="A104" s="188">
        <f t="shared" ref="A104:A122" si="6">A103</f>
        <v>3</v>
      </c>
      <c r="B104" s="582"/>
      <c r="C104" s="145"/>
      <c r="D104" s="163" t="str">
        <f>IF(ISERROR(VLOOKUP($B104,参加者名簿!$A:$D,2,FALSE))=TRUE,"",VLOOKUP($B104,参加者名簿!$A:$D,2,FALSE))</f>
        <v/>
      </c>
      <c r="E104" s="146"/>
      <c r="F104" s="584"/>
      <c r="G104" s="145"/>
      <c r="H104" s="163" t="str">
        <f>IF(ISERROR(VLOOKUP($F104,参加者名簿!$A:$D,2,FALSE))=TRUE,"",VLOOKUP($F104,参加者名簿!$A:$D,2,FALSE))</f>
        <v/>
      </c>
      <c r="I104" s="146"/>
      <c r="J104" s="195"/>
    </row>
    <row r="105" spans="1:10" ht="20.100000000000001" customHeight="1">
      <c r="A105" s="188">
        <f t="shared" si="6"/>
        <v>3</v>
      </c>
      <c r="B105" s="582"/>
      <c r="C105" s="145"/>
      <c r="D105" s="163" t="str">
        <f>IF(ISERROR(VLOOKUP($B105,参加者名簿!$A:$D,2,FALSE))=TRUE,"",VLOOKUP($B105,参加者名簿!$A:$D,2,FALSE))</f>
        <v/>
      </c>
      <c r="E105" s="146"/>
      <c r="F105" s="584"/>
      <c r="G105" s="145"/>
      <c r="H105" s="163" t="str">
        <f>IF(ISERROR(VLOOKUP($F105,参加者名簿!$A:$D,2,FALSE))=TRUE,"",VLOOKUP($F105,参加者名簿!$A:$D,2,FALSE))</f>
        <v/>
      </c>
      <c r="I105" s="146"/>
      <c r="J105" s="195"/>
    </row>
    <row r="106" spans="1:10" ht="20.100000000000001" customHeight="1">
      <c r="A106" s="188">
        <f t="shared" si="6"/>
        <v>3</v>
      </c>
      <c r="B106" s="582"/>
      <c r="C106" s="145"/>
      <c r="D106" s="163" t="str">
        <f>IF(ISERROR(VLOOKUP($B106,参加者名簿!$A:$D,2,FALSE))=TRUE,"",VLOOKUP($B106,参加者名簿!$A:$D,2,FALSE))</f>
        <v/>
      </c>
      <c r="E106" s="146"/>
      <c r="F106" s="584"/>
      <c r="G106" s="145"/>
      <c r="H106" s="163" t="str">
        <f>IF(ISERROR(VLOOKUP($F106,参加者名簿!$A:$D,2,FALSE))=TRUE,"",VLOOKUP($F106,参加者名簿!$A:$D,2,FALSE))</f>
        <v/>
      </c>
      <c r="I106" s="146"/>
      <c r="J106" s="195"/>
    </row>
    <row r="107" spans="1:10" ht="20.100000000000001" customHeight="1">
      <c r="A107" s="188">
        <f t="shared" si="6"/>
        <v>3</v>
      </c>
      <c r="B107" s="582"/>
      <c r="C107" s="145"/>
      <c r="D107" s="163" t="str">
        <f>IF(ISERROR(VLOOKUP($B107,参加者名簿!$A:$D,2,FALSE))=TRUE,"",VLOOKUP($B107,参加者名簿!$A:$D,2,FALSE))</f>
        <v/>
      </c>
      <c r="E107" s="146"/>
      <c r="F107" s="584"/>
      <c r="G107" s="145"/>
      <c r="H107" s="163" t="str">
        <f>IF(ISERROR(VLOOKUP($F107,参加者名簿!$A:$D,2,FALSE))=TRUE,"",VLOOKUP($F107,参加者名簿!$A:$D,2,FALSE))</f>
        <v/>
      </c>
      <c r="I107" s="146"/>
      <c r="J107" s="195"/>
    </row>
    <row r="108" spans="1:10" ht="20.100000000000001" customHeight="1">
      <c r="A108" s="188">
        <f t="shared" si="6"/>
        <v>3</v>
      </c>
      <c r="B108" s="582"/>
      <c r="C108" s="145"/>
      <c r="D108" s="163" t="str">
        <f>IF(ISERROR(VLOOKUP($B108,参加者名簿!$A:$D,2,FALSE))=TRUE,"",VLOOKUP($B108,参加者名簿!$A:$D,2,FALSE))</f>
        <v/>
      </c>
      <c r="E108" s="146"/>
      <c r="F108" s="584"/>
      <c r="G108" s="145"/>
      <c r="H108" s="163" t="str">
        <f>IF(ISERROR(VLOOKUP($F108,参加者名簿!$A:$D,2,FALSE))=TRUE,"",VLOOKUP($F108,参加者名簿!$A:$D,2,FALSE))</f>
        <v/>
      </c>
      <c r="I108" s="146"/>
      <c r="J108" s="195"/>
    </row>
    <row r="109" spans="1:10" ht="20.100000000000001" customHeight="1">
      <c r="A109" s="188">
        <f t="shared" si="6"/>
        <v>3</v>
      </c>
      <c r="B109" s="582"/>
      <c r="C109" s="145"/>
      <c r="D109" s="163" t="str">
        <f>IF(ISERROR(VLOOKUP($B109,参加者名簿!$A:$D,2,FALSE))=TRUE,"",VLOOKUP($B109,参加者名簿!$A:$D,2,FALSE))</f>
        <v/>
      </c>
      <c r="E109" s="146"/>
      <c r="F109" s="584"/>
      <c r="G109" s="145"/>
      <c r="H109" s="163" t="str">
        <f>IF(ISERROR(VLOOKUP($F109,参加者名簿!$A:$D,2,FALSE))=TRUE,"",VLOOKUP($F109,参加者名簿!$A:$D,2,FALSE))</f>
        <v/>
      </c>
      <c r="I109" s="146"/>
      <c r="J109" s="195"/>
    </row>
    <row r="110" spans="1:10" ht="20.100000000000001" customHeight="1">
      <c r="A110" s="188">
        <f t="shared" si="6"/>
        <v>3</v>
      </c>
      <c r="B110" s="582"/>
      <c r="C110" s="145"/>
      <c r="D110" s="163" t="str">
        <f>IF(ISERROR(VLOOKUP($B110,参加者名簿!$A:$D,2,FALSE))=TRUE,"",VLOOKUP($B110,参加者名簿!$A:$D,2,FALSE))</f>
        <v/>
      </c>
      <c r="E110" s="146"/>
      <c r="F110" s="584"/>
      <c r="G110" s="145"/>
      <c r="H110" s="163" t="str">
        <f>IF(ISERROR(VLOOKUP($F110,参加者名簿!$A:$D,2,FALSE))=TRUE,"",VLOOKUP($F110,参加者名簿!$A:$D,2,FALSE))</f>
        <v/>
      </c>
      <c r="I110" s="146"/>
      <c r="J110" s="195"/>
    </row>
    <row r="111" spans="1:10" ht="20.100000000000001" customHeight="1">
      <c r="A111" s="188">
        <f t="shared" si="6"/>
        <v>3</v>
      </c>
      <c r="B111" s="582"/>
      <c r="C111" s="145"/>
      <c r="D111" s="163" t="str">
        <f>IF(ISERROR(VLOOKUP($B111,参加者名簿!$A:$D,2,FALSE))=TRUE,"",VLOOKUP($B111,参加者名簿!$A:$D,2,FALSE))</f>
        <v/>
      </c>
      <c r="E111" s="146"/>
      <c r="F111" s="584"/>
      <c r="G111" s="145"/>
      <c r="H111" s="163" t="str">
        <f>IF(ISERROR(VLOOKUP($F111,参加者名簿!$A:$D,2,FALSE))=TRUE,"",VLOOKUP($F111,参加者名簿!$A:$D,2,FALSE))</f>
        <v/>
      </c>
      <c r="I111" s="146"/>
      <c r="J111" s="195"/>
    </row>
    <row r="112" spans="1:10" ht="20.100000000000001" customHeight="1">
      <c r="A112" s="188">
        <f t="shared" si="6"/>
        <v>3</v>
      </c>
      <c r="B112" s="582"/>
      <c r="C112" s="145"/>
      <c r="D112" s="163" t="str">
        <f>IF(ISERROR(VLOOKUP($B112,参加者名簿!$A:$D,2,FALSE))=TRUE,"",VLOOKUP($B112,参加者名簿!$A:$D,2,FALSE))</f>
        <v/>
      </c>
      <c r="E112" s="146"/>
      <c r="F112" s="584"/>
      <c r="G112" s="145"/>
      <c r="H112" s="163" t="str">
        <f>IF(ISERROR(VLOOKUP($F112,参加者名簿!$A:$D,2,FALSE))=TRUE,"",VLOOKUP($F112,参加者名簿!$A:$D,2,FALSE))</f>
        <v/>
      </c>
      <c r="I112" s="146"/>
      <c r="J112" s="195"/>
    </row>
    <row r="113" spans="1:10" ht="20.100000000000001" customHeight="1">
      <c r="A113" s="188">
        <f t="shared" si="6"/>
        <v>3</v>
      </c>
      <c r="B113" s="582"/>
      <c r="C113" s="145"/>
      <c r="D113" s="163" t="str">
        <f>IF(ISERROR(VLOOKUP($B113,参加者名簿!$A:$D,2,FALSE))=TRUE,"",VLOOKUP($B113,参加者名簿!$A:$D,2,FALSE))</f>
        <v/>
      </c>
      <c r="E113" s="146"/>
      <c r="F113" s="584"/>
      <c r="G113" s="145"/>
      <c r="H113" s="163" t="str">
        <f>IF(ISERROR(VLOOKUP($F113,参加者名簿!$A:$D,2,FALSE))=TRUE,"",VLOOKUP($F113,参加者名簿!$A:$D,2,FALSE))</f>
        <v/>
      </c>
      <c r="I113" s="146"/>
      <c r="J113" s="195"/>
    </row>
    <row r="114" spans="1:10" ht="20.100000000000001" customHeight="1">
      <c r="A114" s="188">
        <f t="shared" si="6"/>
        <v>3</v>
      </c>
      <c r="B114" s="582"/>
      <c r="C114" s="145"/>
      <c r="D114" s="163" t="str">
        <f>IF(ISERROR(VLOOKUP($B114,参加者名簿!$A:$D,2,FALSE))=TRUE,"",VLOOKUP($B114,参加者名簿!$A:$D,2,FALSE))</f>
        <v/>
      </c>
      <c r="E114" s="146"/>
      <c r="F114" s="584"/>
      <c r="G114" s="145"/>
      <c r="H114" s="163" t="str">
        <f>IF(ISERROR(VLOOKUP($F114,参加者名簿!$A:$D,2,FALSE))=TRUE,"",VLOOKUP($F114,参加者名簿!$A:$D,2,FALSE))</f>
        <v/>
      </c>
      <c r="I114" s="146"/>
      <c r="J114" s="195"/>
    </row>
    <row r="115" spans="1:10" ht="20.100000000000001" customHeight="1">
      <c r="A115" s="188">
        <f t="shared" si="6"/>
        <v>3</v>
      </c>
      <c r="B115" s="582"/>
      <c r="C115" s="145"/>
      <c r="D115" s="163" t="str">
        <f>IF(ISERROR(VLOOKUP($B115,参加者名簿!$A:$D,2,FALSE))=TRUE,"",VLOOKUP($B115,参加者名簿!$A:$D,2,FALSE))</f>
        <v/>
      </c>
      <c r="E115" s="146"/>
      <c r="F115" s="584"/>
      <c r="G115" s="145"/>
      <c r="H115" s="163" t="str">
        <f>IF(ISERROR(VLOOKUP($F115,参加者名簿!$A:$D,2,FALSE))=TRUE,"",VLOOKUP($F115,参加者名簿!$A:$D,2,FALSE))</f>
        <v/>
      </c>
      <c r="I115" s="146"/>
      <c r="J115" s="195"/>
    </row>
    <row r="116" spans="1:10" ht="20.100000000000001" customHeight="1">
      <c r="A116" s="188">
        <f t="shared" si="6"/>
        <v>3</v>
      </c>
      <c r="B116" s="582"/>
      <c r="C116" s="145"/>
      <c r="D116" s="163" t="str">
        <f>IF(ISERROR(VLOOKUP($B116,参加者名簿!$A:$D,2,FALSE))=TRUE,"",VLOOKUP($B116,参加者名簿!$A:$D,2,FALSE))</f>
        <v/>
      </c>
      <c r="E116" s="146"/>
      <c r="F116" s="584"/>
      <c r="G116" s="145"/>
      <c r="H116" s="163" t="str">
        <f>IF(ISERROR(VLOOKUP($F116,参加者名簿!$A:$D,2,FALSE))=TRUE,"",VLOOKUP($F116,参加者名簿!$A:$D,2,FALSE))</f>
        <v/>
      </c>
      <c r="I116" s="146"/>
      <c r="J116" s="195"/>
    </row>
    <row r="117" spans="1:10" ht="20.100000000000001" customHeight="1">
      <c r="A117" s="188">
        <f t="shared" si="6"/>
        <v>3</v>
      </c>
      <c r="B117" s="582"/>
      <c r="C117" s="145"/>
      <c r="D117" s="163" t="str">
        <f>IF(ISERROR(VLOOKUP($B117,参加者名簿!$A:$D,2,FALSE))=TRUE,"",VLOOKUP($B117,参加者名簿!$A:$D,2,FALSE))</f>
        <v/>
      </c>
      <c r="E117" s="146"/>
      <c r="F117" s="584"/>
      <c r="G117" s="145"/>
      <c r="H117" s="163" t="str">
        <f>IF(ISERROR(VLOOKUP($F117,参加者名簿!$A:$D,2,FALSE))=TRUE,"",VLOOKUP($F117,参加者名簿!$A:$D,2,FALSE))</f>
        <v/>
      </c>
      <c r="I117" s="146"/>
      <c r="J117" s="195"/>
    </row>
    <row r="118" spans="1:10" ht="20.100000000000001" customHeight="1">
      <c r="A118" s="188">
        <f t="shared" si="6"/>
        <v>3</v>
      </c>
      <c r="B118" s="582"/>
      <c r="C118" s="145"/>
      <c r="D118" s="163" t="str">
        <f>IF(ISERROR(VLOOKUP($B118,参加者名簿!$A:$D,2,FALSE))=TRUE,"",VLOOKUP($B118,参加者名簿!$A:$D,2,FALSE))</f>
        <v/>
      </c>
      <c r="E118" s="146"/>
      <c r="F118" s="584"/>
      <c r="G118" s="145"/>
      <c r="H118" s="163" t="str">
        <f>IF(ISERROR(VLOOKUP($F118,参加者名簿!$A:$D,2,FALSE))=TRUE,"",VLOOKUP($F118,参加者名簿!$A:$D,2,FALSE))</f>
        <v/>
      </c>
      <c r="I118" s="146"/>
      <c r="J118" s="195"/>
    </row>
    <row r="119" spans="1:10" ht="20.100000000000001" customHeight="1">
      <c r="A119" s="188">
        <f t="shared" si="6"/>
        <v>3</v>
      </c>
      <c r="B119" s="582"/>
      <c r="C119" s="145"/>
      <c r="D119" s="163" t="str">
        <f>IF(ISERROR(VLOOKUP($B119,参加者名簿!$A:$D,2,FALSE))=TRUE,"",VLOOKUP($B119,参加者名簿!$A:$D,2,FALSE))</f>
        <v/>
      </c>
      <c r="E119" s="146"/>
      <c r="F119" s="584"/>
      <c r="G119" s="145"/>
      <c r="H119" s="163" t="str">
        <f>IF(ISERROR(VLOOKUP($F119,参加者名簿!$A:$D,2,FALSE))=TRUE,"",VLOOKUP($F119,参加者名簿!$A:$D,2,FALSE))</f>
        <v/>
      </c>
      <c r="I119" s="146"/>
      <c r="J119" s="195"/>
    </row>
    <row r="120" spans="1:10" ht="20.100000000000001" customHeight="1">
      <c r="A120" s="188">
        <f t="shared" si="6"/>
        <v>3</v>
      </c>
      <c r="B120" s="582"/>
      <c r="C120" s="145"/>
      <c r="D120" s="163" t="str">
        <f>IF(ISERROR(VLOOKUP($B120,参加者名簿!$A:$D,2,FALSE))=TRUE,"",VLOOKUP($B120,参加者名簿!$A:$D,2,FALSE))</f>
        <v/>
      </c>
      <c r="E120" s="146"/>
      <c r="F120" s="584"/>
      <c r="G120" s="145"/>
      <c r="H120" s="163" t="str">
        <f>IF(ISERROR(VLOOKUP($F120,参加者名簿!$A:$D,2,FALSE))=TRUE,"",VLOOKUP($F120,参加者名簿!$A:$D,2,FALSE))</f>
        <v/>
      </c>
      <c r="I120" s="146"/>
      <c r="J120" s="195"/>
    </row>
    <row r="121" spans="1:10" ht="20.100000000000001" customHeight="1">
      <c r="A121" s="188">
        <f t="shared" si="6"/>
        <v>3</v>
      </c>
      <c r="B121" s="582"/>
      <c r="C121" s="145"/>
      <c r="D121" s="163" t="str">
        <f>IF(ISERROR(VLOOKUP($B121,参加者名簿!$A:$D,2,FALSE))=TRUE,"",VLOOKUP($B121,参加者名簿!$A:$D,2,FALSE))</f>
        <v/>
      </c>
      <c r="E121" s="146"/>
      <c r="F121" s="584"/>
      <c r="G121" s="145"/>
      <c r="H121" s="163" t="str">
        <f>IF(ISERROR(VLOOKUP($F121,参加者名簿!$A:$D,2,FALSE))=TRUE,"",VLOOKUP($F121,参加者名簿!$A:$D,2,FALSE))</f>
        <v/>
      </c>
      <c r="I121" s="146"/>
      <c r="J121" s="195"/>
    </row>
    <row r="122" spans="1:10" ht="20.100000000000001" customHeight="1" thickBot="1">
      <c r="A122" s="188">
        <f t="shared" si="6"/>
        <v>3</v>
      </c>
      <c r="B122" s="582"/>
      <c r="C122" s="145"/>
      <c r="D122" s="163" t="str">
        <f>IF(ISERROR(VLOOKUP($B122,参加者名簿!$A:$D,2,FALSE))=TRUE,"",VLOOKUP($B122,参加者名簿!$A:$D,2,FALSE))</f>
        <v/>
      </c>
      <c r="E122" s="146"/>
      <c r="F122" s="584"/>
      <c r="G122" s="145"/>
      <c r="H122" s="163" t="str">
        <f>IF(ISERROR(VLOOKUP($F122,参加者名簿!$A:$D,2,FALSE))=TRUE,"",VLOOKUP($F122,参加者名簿!$A:$D,2,FALSE))</f>
        <v/>
      </c>
      <c r="I122" s="146"/>
      <c r="J122" s="195"/>
    </row>
    <row r="123" spans="1:10" ht="20.100000000000001" customHeight="1" thickBot="1">
      <c r="B123" s="298" t="s">
        <v>476</v>
      </c>
      <c r="C123" s="164">
        <f t="shared" ref="C123" si="7">COUNTIFS(D102:D122,"農業者",E102:E122,"○")+COUNTIFS(H102:H122,"農業者",I102:I122,"○")</f>
        <v>0</v>
      </c>
      <c r="D123" s="601" t="s">
        <v>477</v>
      </c>
      <c r="E123" s="602"/>
      <c r="F123" s="164">
        <f t="shared" ref="F123" si="8">COUNTIFS(D102:D122,"農業者以外",E102:E122,"○")+COUNTIFS(H102:H122,"農業者以外",I102:I122,"○")</f>
        <v>0</v>
      </c>
      <c r="G123" s="571" t="s">
        <v>478</v>
      </c>
      <c r="H123" s="603">
        <f t="shared" ref="H123" si="9">SUMIF(E102:E122,"○",C102:C122)+SUMIF(I102:I122,"○",G102:G122)</f>
        <v>0</v>
      </c>
      <c r="I123" s="604"/>
      <c r="J123" s="194"/>
    </row>
    <row r="124" spans="1:10" ht="20.100000000000001" customHeight="1">
      <c r="B124" s="299" t="s">
        <v>479</v>
      </c>
      <c r="C124" s="151"/>
      <c r="D124" s="151"/>
      <c r="E124" s="151"/>
      <c r="F124" s="151"/>
      <c r="G124" s="151"/>
      <c r="H124" s="151"/>
      <c r="I124" s="152"/>
      <c r="J124" s="195"/>
    </row>
    <row r="125" spans="1:10" ht="20.100000000000001" customHeight="1">
      <c r="B125" s="300"/>
      <c r="C125" s="148"/>
      <c r="D125" s="148"/>
      <c r="E125" s="148"/>
      <c r="F125" s="148"/>
      <c r="G125" s="148"/>
      <c r="H125" s="148"/>
      <c r="I125" s="153"/>
      <c r="J125" s="195"/>
    </row>
    <row r="126" spans="1:10" ht="20.100000000000001" customHeight="1">
      <c r="B126" s="300"/>
      <c r="C126" s="148"/>
      <c r="D126" s="148"/>
      <c r="E126" s="148"/>
      <c r="F126" s="148"/>
      <c r="G126" s="148"/>
      <c r="H126" s="148"/>
      <c r="I126" s="153"/>
      <c r="J126" s="195"/>
    </row>
    <row r="127" spans="1:10" ht="20.100000000000001" customHeight="1">
      <c r="B127" s="300"/>
      <c r="C127" s="148"/>
      <c r="D127" s="148"/>
      <c r="E127" s="148"/>
      <c r="F127" s="148"/>
      <c r="G127" s="148"/>
      <c r="H127" s="148"/>
      <c r="I127" s="153"/>
      <c r="J127" s="195"/>
    </row>
    <row r="128" spans="1:10" ht="20.100000000000001" customHeight="1">
      <c r="B128" s="300"/>
      <c r="C128" s="148"/>
      <c r="D128" s="148"/>
      <c r="E128" s="148"/>
      <c r="F128" s="148"/>
      <c r="G128" s="148"/>
      <c r="H128" s="148"/>
      <c r="I128" s="153"/>
      <c r="J128" s="195"/>
    </row>
    <row r="129" spans="1:21" ht="20.100000000000001" customHeight="1">
      <c r="B129" s="300"/>
      <c r="C129" s="148"/>
      <c r="D129" s="148"/>
      <c r="E129" s="148"/>
      <c r="F129" s="148"/>
      <c r="G129" s="148"/>
      <c r="H129" s="148"/>
      <c r="I129" s="153"/>
      <c r="J129" s="195"/>
    </row>
    <row r="130" spans="1:21" ht="20.100000000000001" customHeight="1">
      <c r="B130" s="300"/>
      <c r="C130" s="148"/>
      <c r="D130" s="148"/>
      <c r="E130" s="148"/>
      <c r="F130" s="148"/>
      <c r="G130" s="148"/>
      <c r="H130" s="148"/>
      <c r="I130" s="153"/>
      <c r="J130" s="195"/>
    </row>
    <row r="131" spans="1:21" ht="20.100000000000001" customHeight="1" thickBot="1">
      <c r="B131" s="301"/>
      <c r="C131" s="154"/>
      <c r="D131" s="154"/>
      <c r="E131" s="154"/>
      <c r="F131" s="154"/>
      <c r="G131" s="154"/>
      <c r="H131" s="154"/>
      <c r="I131" s="155"/>
      <c r="J131" s="195"/>
    </row>
    <row r="132" spans="1:21" ht="20.100000000000001" customHeight="1" thickBot="1">
      <c r="B132" s="302" t="s">
        <v>480</v>
      </c>
      <c r="C132" s="156" t="s">
        <v>481</v>
      </c>
      <c r="D132" s="156" t="s">
        <v>482</v>
      </c>
      <c r="E132" s="157"/>
    </row>
    <row r="133" spans="1:21" ht="20.100000000000001" customHeight="1" thickBot="1">
      <c r="B133" s="289" t="s">
        <v>505</v>
      </c>
      <c r="C133" s="185">
        <f t="shared" ref="C133" si="10">C89</f>
        <v>4</v>
      </c>
      <c r="D133" s="608" t="s">
        <v>504</v>
      </c>
      <c r="E133" s="608"/>
      <c r="F133" s="608"/>
      <c r="G133" s="608"/>
      <c r="H133" s="141" t="s">
        <v>466</v>
      </c>
      <c r="I133" s="186">
        <f t="shared" ref="I133" si="11">I89+1</f>
        <v>4</v>
      </c>
      <c r="J133" s="189">
        <f>I133</f>
        <v>4</v>
      </c>
      <c r="K133" s="312">
        <f>G134</f>
        <v>0</v>
      </c>
      <c r="L133" s="313">
        <f>C135</f>
        <v>0</v>
      </c>
      <c r="M133" s="190" t="e">
        <f>G135-K136</f>
        <v>#VALUE!</v>
      </c>
      <c r="N133" s="190">
        <f>C167</f>
        <v>0</v>
      </c>
      <c r="O133" s="190">
        <f>F167</f>
        <v>0</v>
      </c>
      <c r="P133" s="190">
        <f>B138</f>
        <v>0</v>
      </c>
      <c r="Q133" s="190">
        <f>B139</f>
        <v>0</v>
      </c>
      <c r="R133" s="190">
        <f>B140</f>
        <v>0</v>
      </c>
      <c r="S133" s="188">
        <f>B141</f>
        <v>0</v>
      </c>
      <c r="T133" s="188">
        <f>B142</f>
        <v>0</v>
      </c>
      <c r="U133" s="188">
        <f>B143</f>
        <v>0</v>
      </c>
    </row>
    <row r="134" spans="1:21" ht="20.100000000000001" customHeight="1" thickBot="1">
      <c r="B134" s="290" t="s">
        <v>467</v>
      </c>
      <c r="C134" s="609" t="str">
        <f t="shared" ref="C134" si="12">$C$2</f>
        <v>○○活動組織</v>
      </c>
      <c r="D134" s="609"/>
      <c r="E134" s="609"/>
      <c r="F134" s="143" t="s">
        <v>468</v>
      </c>
      <c r="G134" s="610"/>
      <c r="H134" s="611"/>
      <c r="I134" s="612"/>
      <c r="J134" s="191"/>
    </row>
    <row r="135" spans="1:21" ht="20.100000000000001" customHeight="1">
      <c r="B135" s="291" t="s">
        <v>8</v>
      </c>
      <c r="C135" s="128"/>
      <c r="D135" s="613" t="s">
        <v>469</v>
      </c>
      <c r="E135" s="613"/>
      <c r="F135" s="128"/>
      <c r="G135" s="161" t="str">
        <f t="shared" ref="G135:G136" si="13">IF((F135-C135)*24=0,"",(F135-C135)*24)</f>
        <v/>
      </c>
      <c r="H135" s="614" t="s">
        <v>470</v>
      </c>
      <c r="I135" s="615"/>
      <c r="J135" s="192"/>
    </row>
    <row r="136" spans="1:21" ht="20.100000000000001" customHeight="1" thickBot="1">
      <c r="B136" s="292" t="s">
        <v>483</v>
      </c>
      <c r="C136" s="129"/>
      <c r="D136" s="605" t="s">
        <v>469</v>
      </c>
      <c r="E136" s="605"/>
      <c r="F136" s="129"/>
      <c r="G136" s="162" t="str">
        <f t="shared" si="13"/>
        <v/>
      </c>
      <c r="H136" s="606" t="s">
        <v>470</v>
      </c>
      <c r="I136" s="607"/>
      <c r="J136" s="192"/>
      <c r="K136" s="188">
        <f>IF(G136="",0,G136)</f>
        <v>0</v>
      </c>
    </row>
    <row r="137" spans="1:21" ht="20.100000000000001" customHeight="1" thickBot="1">
      <c r="B137" s="306" t="s">
        <v>714</v>
      </c>
      <c r="C137" s="572" t="s">
        <v>712</v>
      </c>
      <c r="D137" s="616" t="s">
        <v>713</v>
      </c>
      <c r="E137" s="617"/>
      <c r="F137" s="618" t="s">
        <v>715</v>
      </c>
      <c r="G137" s="619"/>
      <c r="H137" s="618" t="s">
        <v>716</v>
      </c>
      <c r="I137" s="620"/>
      <c r="J137" s="193"/>
    </row>
    <row r="138" spans="1:21" ht="20.100000000000001" customHeight="1">
      <c r="A138" s="188" t="str">
        <f>CONCATENATE(I133,-1)</f>
        <v>4-1</v>
      </c>
      <c r="B138" s="309"/>
      <c r="C138" s="573" t="str">
        <f>IF(B138="","",VLOOKUP($B138,【選択肢】!$K:$O,2,FALSE))</f>
        <v/>
      </c>
      <c r="D138" s="621" t="str">
        <f>IF(C138="","",VLOOKUP($B138,【選択肢】!$K:$O,4,FALSE))</f>
        <v/>
      </c>
      <c r="E138" s="622" t="str">
        <f>IF(D138="","",VLOOKUP($B138,【選択肢】!$K:$O,2,FALSE))</f>
        <v/>
      </c>
      <c r="F138" s="623" t="str">
        <f>IF(E138="","",VLOOKUP($B138,【選択肢】!$K:$O,5,FALSE))</f>
        <v/>
      </c>
      <c r="G138" s="624"/>
      <c r="H138" s="625"/>
      <c r="I138" s="626"/>
      <c r="J138" s="193"/>
    </row>
    <row r="139" spans="1:21" ht="20.100000000000001" customHeight="1">
      <c r="A139" s="188" t="str">
        <f>CONCATENATE(I133,-2)</f>
        <v>4-2</v>
      </c>
      <c r="B139" s="293"/>
      <c r="C139" s="570" t="str">
        <f>IF(B139="","",VLOOKUP($B139,【選択肢】!$K:$O,2,FALSE))</f>
        <v/>
      </c>
      <c r="D139" s="627" t="str">
        <f>IF(C139="","",VLOOKUP($B139,【選択肢】!$K:$O,4,FALSE))</f>
        <v/>
      </c>
      <c r="E139" s="628" t="str">
        <f>IF(D139="","",VLOOKUP($B139,【選択肢】!$K:$O,2,FALSE))</f>
        <v/>
      </c>
      <c r="F139" s="629" t="str">
        <f>IF(E139="","",VLOOKUP($B139,【選択肢】!$K:$O,5,FALSE))</f>
        <v/>
      </c>
      <c r="G139" s="630"/>
      <c r="H139" s="631"/>
      <c r="I139" s="632"/>
      <c r="J139" s="193"/>
    </row>
    <row r="140" spans="1:21" ht="20.100000000000001" customHeight="1">
      <c r="A140" s="188" t="str">
        <f>CONCATENATE(I133,-3)</f>
        <v>4-3</v>
      </c>
      <c r="B140" s="294"/>
      <c r="C140" s="570" t="str">
        <f>IF(B140="","",VLOOKUP($B140,【選択肢】!$K:$O,2,FALSE))</f>
        <v/>
      </c>
      <c r="D140" s="627" t="str">
        <f>IF(C140="","",VLOOKUP($B140,【選択肢】!$K:$O,4,FALSE))</f>
        <v/>
      </c>
      <c r="E140" s="628" t="str">
        <f>IF(D140="","",VLOOKUP($B140,【選択肢】!$K:$O,2,FALSE))</f>
        <v/>
      </c>
      <c r="F140" s="629" t="str">
        <f>IF(E140="","",VLOOKUP($B140,【選択肢】!$K:$O,5,FALSE))</f>
        <v/>
      </c>
      <c r="G140" s="630"/>
      <c r="H140" s="631"/>
      <c r="I140" s="632"/>
      <c r="J140" s="193"/>
    </row>
    <row r="141" spans="1:21" ht="20.100000000000001" customHeight="1">
      <c r="A141" s="188" t="str">
        <f>CONCATENATE(I133,-4)</f>
        <v>4-4</v>
      </c>
      <c r="B141" s="294"/>
      <c r="C141" s="570" t="str">
        <f>IF(B141="","",VLOOKUP($B141,【選択肢】!$K:$O,2,FALSE))</f>
        <v/>
      </c>
      <c r="D141" s="627" t="str">
        <f>IF(C141="","",VLOOKUP($B141,【選択肢】!$K:$O,4,FALSE))</f>
        <v/>
      </c>
      <c r="E141" s="628" t="str">
        <f>IF(D141="","",VLOOKUP($B141,【選択肢】!$K:$O,2,FALSE))</f>
        <v/>
      </c>
      <c r="F141" s="629" t="str">
        <f>IF(E141="","",VLOOKUP($B141,【選択肢】!$K:$O,5,FALSE))</f>
        <v/>
      </c>
      <c r="G141" s="630"/>
      <c r="H141" s="631"/>
      <c r="I141" s="632"/>
      <c r="J141" s="193"/>
    </row>
    <row r="142" spans="1:21" ht="20.100000000000001" customHeight="1">
      <c r="A142" s="188" t="str">
        <f>CONCATENATE(I133,-5)</f>
        <v>4-5</v>
      </c>
      <c r="B142" s="294"/>
      <c r="C142" s="570" t="str">
        <f>IF(B142="","",VLOOKUP($B142,【選択肢】!$K:$O,2,FALSE))</f>
        <v/>
      </c>
      <c r="D142" s="627" t="str">
        <f>IF(C142="","",VLOOKUP($B142,【選択肢】!$K:$O,4,FALSE))</f>
        <v/>
      </c>
      <c r="E142" s="628" t="str">
        <f>IF(D142="","",VLOOKUP($B142,【選択肢】!$K:$O,2,FALSE))</f>
        <v/>
      </c>
      <c r="F142" s="629" t="str">
        <f>IF(E142="","",VLOOKUP($B142,【選択肢】!$K:$O,5,FALSE))</f>
        <v/>
      </c>
      <c r="G142" s="630"/>
      <c r="H142" s="631"/>
      <c r="I142" s="632"/>
      <c r="J142" s="193"/>
    </row>
    <row r="143" spans="1:21" ht="20.100000000000001" customHeight="1" thickBot="1">
      <c r="A143" s="188" t="str">
        <f>CONCATENATE(I133,-6)</f>
        <v>4-6</v>
      </c>
      <c r="B143" s="295"/>
      <c r="C143" s="569" t="str">
        <f>IF(B143="","",VLOOKUP($B143,【選択肢】!$K:$O,2,FALSE))</f>
        <v/>
      </c>
      <c r="D143" s="633" t="str">
        <f>IF(C143="","",VLOOKUP($B143,【選択肢】!$K:$O,4,FALSE))</f>
        <v/>
      </c>
      <c r="E143" s="634" t="str">
        <f>IF(D143="","",VLOOKUP($B143,【選択肢】!$K:$O,2,FALSE))</f>
        <v/>
      </c>
      <c r="F143" s="635" t="str">
        <f>IF(E143="","",VLOOKUP($B143,【選択肢】!$K:$O,5,FALSE))</f>
        <v/>
      </c>
      <c r="G143" s="636"/>
      <c r="H143" s="637"/>
      <c r="I143" s="638"/>
      <c r="J143" s="193"/>
    </row>
    <row r="144" spans="1:21" ht="20.100000000000001" customHeight="1">
      <c r="B144" s="639" t="s">
        <v>471</v>
      </c>
      <c r="C144" s="640"/>
      <c r="D144" s="640"/>
      <c r="E144" s="640"/>
      <c r="F144" s="640"/>
      <c r="G144" s="640"/>
      <c r="H144" s="640"/>
      <c r="I144" s="641"/>
      <c r="J144" s="194"/>
    </row>
    <row r="145" spans="1:10" ht="20.100000000000001" customHeight="1">
      <c r="B145" s="296" t="s">
        <v>472</v>
      </c>
      <c r="C145" s="167" t="s">
        <v>473</v>
      </c>
      <c r="D145" s="168" t="s">
        <v>462</v>
      </c>
      <c r="E145" s="169" t="s">
        <v>474</v>
      </c>
      <c r="F145" s="166" t="s">
        <v>472</v>
      </c>
      <c r="G145" s="167" t="s">
        <v>473</v>
      </c>
      <c r="H145" s="168" t="s">
        <v>462</v>
      </c>
      <c r="I145" s="169" t="s">
        <v>474</v>
      </c>
      <c r="J145" s="194"/>
    </row>
    <row r="146" spans="1:10" ht="20.100000000000001" customHeight="1">
      <c r="A146" s="188">
        <f>I133</f>
        <v>4</v>
      </c>
      <c r="B146" s="582"/>
      <c r="C146" s="145"/>
      <c r="D146" s="163" t="str">
        <f>IF(ISERROR(VLOOKUP($B146,参加者名簿!$A:$D,2,FALSE))=TRUE,"",VLOOKUP($B146,参加者名簿!$A:$D,2,FALSE))</f>
        <v/>
      </c>
      <c r="E146" s="146"/>
      <c r="F146" s="584"/>
      <c r="G146" s="145"/>
      <c r="H146" s="163" t="str">
        <f>IF(ISERROR(VLOOKUP($F146,参加者名簿!$A:$D,2,FALSE))=TRUE,"",VLOOKUP($F146,参加者名簿!$A:$D,2,FALSE))</f>
        <v/>
      </c>
      <c r="I146" s="146"/>
      <c r="J146" s="195"/>
    </row>
    <row r="147" spans="1:10" ht="20.100000000000001" customHeight="1">
      <c r="A147" s="188">
        <f>A146</f>
        <v>4</v>
      </c>
      <c r="B147" s="582"/>
      <c r="C147" s="145"/>
      <c r="D147" s="163" t="str">
        <f>IF(ISERROR(VLOOKUP($B147,参加者名簿!$A:$D,2,FALSE))=TRUE,"",VLOOKUP($B147,参加者名簿!$A:$D,2,FALSE))</f>
        <v/>
      </c>
      <c r="E147" s="146"/>
      <c r="F147" s="584"/>
      <c r="G147" s="145"/>
      <c r="H147" s="163" t="str">
        <f>IF(ISERROR(VLOOKUP($F147,参加者名簿!$A:$D,2,FALSE))=TRUE,"",VLOOKUP($F147,参加者名簿!$A:$D,2,FALSE))</f>
        <v/>
      </c>
      <c r="I147" s="146"/>
      <c r="J147" s="195"/>
    </row>
    <row r="148" spans="1:10" ht="20.100000000000001" customHeight="1">
      <c r="A148" s="188">
        <f t="shared" ref="A148:A166" si="14">A147</f>
        <v>4</v>
      </c>
      <c r="B148" s="582"/>
      <c r="C148" s="145"/>
      <c r="D148" s="163" t="str">
        <f>IF(ISERROR(VLOOKUP($B148,参加者名簿!$A:$D,2,FALSE))=TRUE,"",VLOOKUP($B148,参加者名簿!$A:$D,2,FALSE))</f>
        <v/>
      </c>
      <c r="E148" s="146"/>
      <c r="F148" s="584"/>
      <c r="G148" s="145"/>
      <c r="H148" s="163" t="str">
        <f>IF(ISERROR(VLOOKUP($F148,参加者名簿!$A:$D,2,FALSE))=TRUE,"",VLOOKUP($F148,参加者名簿!$A:$D,2,FALSE))</f>
        <v/>
      </c>
      <c r="I148" s="146"/>
      <c r="J148" s="195"/>
    </row>
    <row r="149" spans="1:10" ht="20.100000000000001" customHeight="1">
      <c r="A149" s="188">
        <f t="shared" si="14"/>
        <v>4</v>
      </c>
      <c r="B149" s="582"/>
      <c r="C149" s="145"/>
      <c r="D149" s="163" t="str">
        <f>IF(ISERROR(VLOOKUP($B149,参加者名簿!$A:$D,2,FALSE))=TRUE,"",VLOOKUP($B149,参加者名簿!$A:$D,2,FALSE))</f>
        <v/>
      </c>
      <c r="E149" s="146"/>
      <c r="F149" s="584"/>
      <c r="G149" s="145"/>
      <c r="H149" s="163" t="str">
        <f>IF(ISERROR(VLOOKUP($F149,参加者名簿!$A:$D,2,FALSE))=TRUE,"",VLOOKUP($F149,参加者名簿!$A:$D,2,FALSE))</f>
        <v/>
      </c>
      <c r="I149" s="146"/>
      <c r="J149" s="195"/>
    </row>
    <row r="150" spans="1:10" ht="20.100000000000001" customHeight="1">
      <c r="A150" s="188">
        <f t="shared" si="14"/>
        <v>4</v>
      </c>
      <c r="B150" s="582"/>
      <c r="C150" s="145"/>
      <c r="D150" s="163" t="str">
        <f>IF(ISERROR(VLOOKUP($B150,参加者名簿!$A:$D,2,FALSE))=TRUE,"",VLOOKUP($B150,参加者名簿!$A:$D,2,FALSE))</f>
        <v/>
      </c>
      <c r="E150" s="146"/>
      <c r="F150" s="584"/>
      <c r="G150" s="145"/>
      <c r="H150" s="163" t="str">
        <f>IF(ISERROR(VLOOKUP($F150,参加者名簿!$A:$D,2,FALSE))=TRUE,"",VLOOKUP($F150,参加者名簿!$A:$D,2,FALSE))</f>
        <v/>
      </c>
      <c r="I150" s="146"/>
      <c r="J150" s="195"/>
    </row>
    <row r="151" spans="1:10" ht="20.100000000000001" customHeight="1">
      <c r="A151" s="188">
        <f t="shared" si="14"/>
        <v>4</v>
      </c>
      <c r="B151" s="582"/>
      <c r="C151" s="145"/>
      <c r="D151" s="163" t="str">
        <f>IF(ISERROR(VLOOKUP($B151,参加者名簿!$A:$D,2,FALSE))=TRUE,"",VLOOKUP($B151,参加者名簿!$A:$D,2,FALSE))</f>
        <v/>
      </c>
      <c r="E151" s="146"/>
      <c r="F151" s="584"/>
      <c r="G151" s="145"/>
      <c r="H151" s="163" t="str">
        <f>IF(ISERROR(VLOOKUP($F151,参加者名簿!$A:$D,2,FALSE))=TRUE,"",VLOOKUP($F151,参加者名簿!$A:$D,2,FALSE))</f>
        <v/>
      </c>
      <c r="I151" s="146"/>
      <c r="J151" s="195"/>
    </row>
    <row r="152" spans="1:10" ht="20.100000000000001" customHeight="1">
      <c r="A152" s="188">
        <f t="shared" si="14"/>
        <v>4</v>
      </c>
      <c r="B152" s="582"/>
      <c r="C152" s="145"/>
      <c r="D152" s="163" t="str">
        <f>IF(ISERROR(VLOOKUP($B152,参加者名簿!$A:$D,2,FALSE))=TRUE,"",VLOOKUP($B152,参加者名簿!$A:$D,2,FALSE))</f>
        <v/>
      </c>
      <c r="E152" s="146"/>
      <c r="F152" s="584"/>
      <c r="G152" s="145"/>
      <c r="H152" s="163" t="str">
        <f>IF(ISERROR(VLOOKUP($F152,参加者名簿!$A:$D,2,FALSE))=TRUE,"",VLOOKUP($F152,参加者名簿!$A:$D,2,FALSE))</f>
        <v/>
      </c>
      <c r="I152" s="146"/>
      <c r="J152" s="195"/>
    </row>
    <row r="153" spans="1:10" ht="20.100000000000001" customHeight="1">
      <c r="A153" s="188">
        <f t="shared" si="14"/>
        <v>4</v>
      </c>
      <c r="B153" s="582"/>
      <c r="C153" s="145"/>
      <c r="D153" s="163" t="str">
        <f>IF(ISERROR(VLOOKUP($B153,参加者名簿!$A:$D,2,FALSE))=TRUE,"",VLOOKUP($B153,参加者名簿!$A:$D,2,FALSE))</f>
        <v/>
      </c>
      <c r="E153" s="146"/>
      <c r="F153" s="584"/>
      <c r="G153" s="145"/>
      <c r="H153" s="163" t="str">
        <f>IF(ISERROR(VLOOKUP($F153,参加者名簿!$A:$D,2,FALSE))=TRUE,"",VLOOKUP($F153,参加者名簿!$A:$D,2,FALSE))</f>
        <v/>
      </c>
      <c r="I153" s="146"/>
      <c r="J153" s="195"/>
    </row>
    <row r="154" spans="1:10" ht="20.100000000000001" customHeight="1">
      <c r="A154" s="188">
        <f t="shared" si="14"/>
        <v>4</v>
      </c>
      <c r="B154" s="582"/>
      <c r="C154" s="145"/>
      <c r="D154" s="163" t="str">
        <f>IF(ISERROR(VLOOKUP($B154,参加者名簿!$A:$D,2,FALSE))=TRUE,"",VLOOKUP($B154,参加者名簿!$A:$D,2,FALSE))</f>
        <v/>
      </c>
      <c r="E154" s="146"/>
      <c r="F154" s="584"/>
      <c r="G154" s="145"/>
      <c r="H154" s="163" t="str">
        <f>IF(ISERROR(VLOOKUP($F154,参加者名簿!$A:$D,2,FALSE))=TRUE,"",VLOOKUP($F154,参加者名簿!$A:$D,2,FALSE))</f>
        <v/>
      </c>
      <c r="I154" s="146"/>
      <c r="J154" s="195"/>
    </row>
    <row r="155" spans="1:10" ht="20.100000000000001" customHeight="1">
      <c r="A155" s="188">
        <f t="shared" si="14"/>
        <v>4</v>
      </c>
      <c r="B155" s="582"/>
      <c r="C155" s="145"/>
      <c r="D155" s="163" t="str">
        <f>IF(ISERROR(VLOOKUP($B155,参加者名簿!$A:$D,2,FALSE))=TRUE,"",VLOOKUP($B155,参加者名簿!$A:$D,2,FALSE))</f>
        <v/>
      </c>
      <c r="E155" s="146"/>
      <c r="F155" s="584"/>
      <c r="G155" s="145"/>
      <c r="H155" s="163" t="str">
        <f>IF(ISERROR(VLOOKUP($F155,参加者名簿!$A:$D,2,FALSE))=TRUE,"",VLOOKUP($F155,参加者名簿!$A:$D,2,FALSE))</f>
        <v/>
      </c>
      <c r="I155" s="146"/>
      <c r="J155" s="195"/>
    </row>
    <row r="156" spans="1:10" ht="20.100000000000001" customHeight="1">
      <c r="A156" s="188">
        <f t="shared" si="14"/>
        <v>4</v>
      </c>
      <c r="B156" s="582"/>
      <c r="C156" s="145"/>
      <c r="D156" s="163" t="str">
        <f>IF(ISERROR(VLOOKUP($B156,参加者名簿!$A:$D,2,FALSE))=TRUE,"",VLOOKUP($B156,参加者名簿!$A:$D,2,FALSE))</f>
        <v/>
      </c>
      <c r="E156" s="146"/>
      <c r="F156" s="584"/>
      <c r="G156" s="145"/>
      <c r="H156" s="163" t="str">
        <f>IF(ISERROR(VLOOKUP($F156,参加者名簿!$A:$D,2,FALSE))=TRUE,"",VLOOKUP($F156,参加者名簿!$A:$D,2,FALSE))</f>
        <v/>
      </c>
      <c r="I156" s="146"/>
      <c r="J156" s="195"/>
    </row>
    <row r="157" spans="1:10" ht="20.100000000000001" customHeight="1">
      <c r="A157" s="188">
        <f t="shared" si="14"/>
        <v>4</v>
      </c>
      <c r="B157" s="582"/>
      <c r="C157" s="145"/>
      <c r="D157" s="163" t="str">
        <f>IF(ISERROR(VLOOKUP($B157,参加者名簿!$A:$D,2,FALSE))=TRUE,"",VLOOKUP($B157,参加者名簿!$A:$D,2,FALSE))</f>
        <v/>
      </c>
      <c r="E157" s="146"/>
      <c r="F157" s="584"/>
      <c r="G157" s="145"/>
      <c r="H157" s="163" t="str">
        <f>IF(ISERROR(VLOOKUP($F157,参加者名簿!$A:$D,2,FALSE))=TRUE,"",VLOOKUP($F157,参加者名簿!$A:$D,2,FALSE))</f>
        <v/>
      </c>
      <c r="I157" s="146"/>
      <c r="J157" s="195"/>
    </row>
    <row r="158" spans="1:10" ht="20.100000000000001" customHeight="1">
      <c r="A158" s="188">
        <f t="shared" si="14"/>
        <v>4</v>
      </c>
      <c r="B158" s="582"/>
      <c r="C158" s="145"/>
      <c r="D158" s="163" t="str">
        <f>IF(ISERROR(VLOOKUP($B158,参加者名簿!$A:$D,2,FALSE))=TRUE,"",VLOOKUP($B158,参加者名簿!$A:$D,2,FALSE))</f>
        <v/>
      </c>
      <c r="E158" s="146"/>
      <c r="F158" s="584"/>
      <c r="G158" s="145"/>
      <c r="H158" s="163" t="str">
        <f>IF(ISERROR(VLOOKUP($F158,参加者名簿!$A:$D,2,FALSE))=TRUE,"",VLOOKUP($F158,参加者名簿!$A:$D,2,FALSE))</f>
        <v/>
      </c>
      <c r="I158" s="146"/>
      <c r="J158" s="195"/>
    </row>
    <row r="159" spans="1:10" ht="20.100000000000001" customHeight="1">
      <c r="A159" s="188">
        <f t="shared" si="14"/>
        <v>4</v>
      </c>
      <c r="B159" s="582"/>
      <c r="C159" s="145"/>
      <c r="D159" s="163" t="str">
        <f>IF(ISERROR(VLOOKUP($B159,参加者名簿!$A:$D,2,FALSE))=TRUE,"",VLOOKUP($B159,参加者名簿!$A:$D,2,FALSE))</f>
        <v/>
      </c>
      <c r="E159" s="146"/>
      <c r="F159" s="584"/>
      <c r="G159" s="145"/>
      <c r="H159" s="163" t="str">
        <f>IF(ISERROR(VLOOKUP($F159,参加者名簿!$A:$D,2,FALSE))=TRUE,"",VLOOKUP($F159,参加者名簿!$A:$D,2,FALSE))</f>
        <v/>
      </c>
      <c r="I159" s="146"/>
      <c r="J159" s="195"/>
    </row>
    <row r="160" spans="1:10" ht="20.100000000000001" customHeight="1">
      <c r="A160" s="188">
        <f t="shared" si="14"/>
        <v>4</v>
      </c>
      <c r="B160" s="582"/>
      <c r="C160" s="145"/>
      <c r="D160" s="163" t="str">
        <f>IF(ISERROR(VLOOKUP($B160,参加者名簿!$A:$D,2,FALSE))=TRUE,"",VLOOKUP($B160,参加者名簿!$A:$D,2,FALSE))</f>
        <v/>
      </c>
      <c r="E160" s="146"/>
      <c r="F160" s="584"/>
      <c r="G160" s="145"/>
      <c r="H160" s="163" t="str">
        <f>IF(ISERROR(VLOOKUP($F160,参加者名簿!$A:$D,2,FALSE))=TRUE,"",VLOOKUP($F160,参加者名簿!$A:$D,2,FALSE))</f>
        <v/>
      </c>
      <c r="I160" s="146"/>
      <c r="J160" s="195"/>
    </row>
    <row r="161" spans="1:10" ht="20.100000000000001" customHeight="1">
      <c r="A161" s="188">
        <f t="shared" si="14"/>
        <v>4</v>
      </c>
      <c r="B161" s="582"/>
      <c r="C161" s="145"/>
      <c r="D161" s="163" t="str">
        <f>IF(ISERROR(VLOOKUP($B161,参加者名簿!$A:$D,2,FALSE))=TRUE,"",VLOOKUP($B161,参加者名簿!$A:$D,2,FALSE))</f>
        <v/>
      </c>
      <c r="E161" s="146"/>
      <c r="F161" s="584"/>
      <c r="G161" s="145"/>
      <c r="H161" s="163" t="str">
        <f>IF(ISERROR(VLOOKUP($F161,参加者名簿!$A:$D,2,FALSE))=TRUE,"",VLOOKUP($F161,参加者名簿!$A:$D,2,FALSE))</f>
        <v/>
      </c>
      <c r="I161" s="146"/>
      <c r="J161" s="195"/>
    </row>
    <row r="162" spans="1:10" ht="20.100000000000001" customHeight="1">
      <c r="A162" s="188">
        <f t="shared" si="14"/>
        <v>4</v>
      </c>
      <c r="B162" s="582"/>
      <c r="C162" s="145"/>
      <c r="D162" s="163" t="str">
        <f>IF(ISERROR(VLOOKUP($B162,参加者名簿!$A:$D,2,FALSE))=TRUE,"",VLOOKUP($B162,参加者名簿!$A:$D,2,FALSE))</f>
        <v/>
      </c>
      <c r="E162" s="146"/>
      <c r="F162" s="584"/>
      <c r="G162" s="145"/>
      <c r="H162" s="163" t="str">
        <f>IF(ISERROR(VLOOKUP($F162,参加者名簿!$A:$D,2,FALSE))=TRUE,"",VLOOKUP($F162,参加者名簿!$A:$D,2,FALSE))</f>
        <v/>
      </c>
      <c r="I162" s="146"/>
      <c r="J162" s="195"/>
    </row>
    <row r="163" spans="1:10" ht="20.100000000000001" customHeight="1">
      <c r="A163" s="188">
        <f t="shared" si="14"/>
        <v>4</v>
      </c>
      <c r="B163" s="582"/>
      <c r="C163" s="145"/>
      <c r="D163" s="163" t="str">
        <f>IF(ISERROR(VLOOKUP($B163,参加者名簿!$A:$D,2,FALSE))=TRUE,"",VLOOKUP($B163,参加者名簿!$A:$D,2,FALSE))</f>
        <v/>
      </c>
      <c r="E163" s="146"/>
      <c r="F163" s="584"/>
      <c r="G163" s="145"/>
      <c r="H163" s="163" t="str">
        <f>IF(ISERROR(VLOOKUP($F163,参加者名簿!$A:$D,2,FALSE))=TRUE,"",VLOOKUP($F163,参加者名簿!$A:$D,2,FALSE))</f>
        <v/>
      </c>
      <c r="I163" s="146"/>
      <c r="J163" s="195"/>
    </row>
    <row r="164" spans="1:10" ht="20.100000000000001" customHeight="1">
      <c r="A164" s="188">
        <f t="shared" si="14"/>
        <v>4</v>
      </c>
      <c r="B164" s="582"/>
      <c r="C164" s="145"/>
      <c r="D164" s="163" t="str">
        <f>IF(ISERROR(VLOOKUP($B164,参加者名簿!$A:$D,2,FALSE))=TRUE,"",VLOOKUP($B164,参加者名簿!$A:$D,2,FALSE))</f>
        <v/>
      </c>
      <c r="E164" s="146"/>
      <c r="F164" s="584"/>
      <c r="G164" s="145"/>
      <c r="H164" s="163" t="str">
        <f>IF(ISERROR(VLOOKUP($F164,参加者名簿!$A:$D,2,FALSE))=TRUE,"",VLOOKUP($F164,参加者名簿!$A:$D,2,FALSE))</f>
        <v/>
      </c>
      <c r="I164" s="146"/>
      <c r="J164" s="195"/>
    </row>
    <row r="165" spans="1:10" ht="20.100000000000001" customHeight="1">
      <c r="A165" s="188">
        <f t="shared" si="14"/>
        <v>4</v>
      </c>
      <c r="B165" s="582"/>
      <c r="C165" s="145"/>
      <c r="D165" s="163" t="str">
        <f>IF(ISERROR(VLOOKUP($B165,参加者名簿!$A:$D,2,FALSE))=TRUE,"",VLOOKUP($B165,参加者名簿!$A:$D,2,FALSE))</f>
        <v/>
      </c>
      <c r="E165" s="146"/>
      <c r="F165" s="584"/>
      <c r="G165" s="145"/>
      <c r="H165" s="163" t="str">
        <f>IF(ISERROR(VLOOKUP($F165,参加者名簿!$A:$D,2,FALSE))=TRUE,"",VLOOKUP($F165,参加者名簿!$A:$D,2,FALSE))</f>
        <v/>
      </c>
      <c r="I165" s="146"/>
      <c r="J165" s="195"/>
    </row>
    <row r="166" spans="1:10" ht="20.100000000000001" customHeight="1" thickBot="1">
      <c r="A166" s="188">
        <f t="shared" si="14"/>
        <v>4</v>
      </c>
      <c r="B166" s="582"/>
      <c r="C166" s="145"/>
      <c r="D166" s="163" t="str">
        <f>IF(ISERROR(VLOOKUP($B166,参加者名簿!$A:$D,2,FALSE))=TRUE,"",VLOOKUP($B166,参加者名簿!$A:$D,2,FALSE))</f>
        <v/>
      </c>
      <c r="E166" s="146"/>
      <c r="F166" s="584"/>
      <c r="G166" s="145"/>
      <c r="H166" s="163" t="str">
        <f>IF(ISERROR(VLOOKUP($F166,参加者名簿!$A:$D,2,FALSE))=TRUE,"",VLOOKUP($F166,参加者名簿!$A:$D,2,FALSE))</f>
        <v/>
      </c>
      <c r="I166" s="146"/>
      <c r="J166" s="195"/>
    </row>
    <row r="167" spans="1:10" ht="20.100000000000001" customHeight="1" thickBot="1">
      <c r="B167" s="298" t="s">
        <v>476</v>
      </c>
      <c r="C167" s="164">
        <f t="shared" ref="C167" si="15">COUNTIFS(D146:D166,"農業者",E146:E166,"○")+COUNTIFS(H146:H166,"農業者",I146:I166,"○")</f>
        <v>0</v>
      </c>
      <c r="D167" s="601" t="s">
        <v>477</v>
      </c>
      <c r="E167" s="602"/>
      <c r="F167" s="164">
        <f t="shared" ref="F167" si="16">COUNTIFS(D146:D166,"農業者以外",E146:E166,"○")+COUNTIFS(H146:H166,"農業者以外",I146:I166,"○")</f>
        <v>0</v>
      </c>
      <c r="G167" s="571" t="s">
        <v>478</v>
      </c>
      <c r="H167" s="603">
        <f t="shared" ref="H167" si="17">SUMIF(E146:E166,"○",C146:C166)+SUMIF(I146:I166,"○",G146:G166)</f>
        <v>0</v>
      </c>
      <c r="I167" s="604"/>
      <c r="J167" s="194"/>
    </row>
    <row r="168" spans="1:10" ht="20.100000000000001" customHeight="1">
      <c r="B168" s="299" t="s">
        <v>479</v>
      </c>
      <c r="C168" s="151"/>
      <c r="D168" s="151"/>
      <c r="E168" s="151"/>
      <c r="F168" s="151"/>
      <c r="G168" s="151"/>
      <c r="H168" s="151"/>
      <c r="I168" s="152"/>
      <c r="J168" s="195"/>
    </row>
    <row r="169" spans="1:10" ht="20.100000000000001" customHeight="1">
      <c r="B169" s="300"/>
      <c r="C169" s="148"/>
      <c r="D169" s="148"/>
      <c r="E169" s="148"/>
      <c r="F169" s="148"/>
      <c r="G169" s="148"/>
      <c r="H169" s="148"/>
      <c r="I169" s="153"/>
      <c r="J169" s="195"/>
    </row>
    <row r="170" spans="1:10" ht="20.100000000000001" customHeight="1">
      <c r="B170" s="300"/>
      <c r="C170" s="148"/>
      <c r="D170" s="148"/>
      <c r="E170" s="148"/>
      <c r="F170" s="148"/>
      <c r="G170" s="148"/>
      <c r="H170" s="148"/>
      <c r="I170" s="153"/>
      <c r="J170" s="195"/>
    </row>
    <row r="171" spans="1:10" ht="20.100000000000001" customHeight="1">
      <c r="B171" s="300"/>
      <c r="C171" s="148"/>
      <c r="D171" s="148"/>
      <c r="E171" s="148"/>
      <c r="F171" s="148"/>
      <c r="G171" s="148"/>
      <c r="H171" s="148"/>
      <c r="I171" s="153"/>
      <c r="J171" s="195"/>
    </row>
    <row r="172" spans="1:10" ht="20.100000000000001" customHeight="1">
      <c r="B172" s="300"/>
      <c r="C172" s="148"/>
      <c r="D172" s="148"/>
      <c r="E172" s="148"/>
      <c r="F172" s="148"/>
      <c r="G172" s="148"/>
      <c r="H172" s="148"/>
      <c r="I172" s="153"/>
      <c r="J172" s="195"/>
    </row>
    <row r="173" spans="1:10" ht="20.100000000000001" customHeight="1">
      <c r="B173" s="300"/>
      <c r="C173" s="148"/>
      <c r="D173" s="148"/>
      <c r="E173" s="148"/>
      <c r="F173" s="148"/>
      <c r="G173" s="148"/>
      <c r="H173" s="148"/>
      <c r="I173" s="153"/>
      <c r="J173" s="195"/>
    </row>
    <row r="174" spans="1:10" ht="20.100000000000001" customHeight="1">
      <c r="B174" s="300"/>
      <c r="C174" s="148"/>
      <c r="D174" s="148"/>
      <c r="E174" s="148"/>
      <c r="F174" s="148"/>
      <c r="G174" s="148"/>
      <c r="H174" s="148"/>
      <c r="I174" s="153"/>
      <c r="J174" s="195"/>
    </row>
    <row r="175" spans="1:10" ht="20.100000000000001" customHeight="1" thickBot="1">
      <c r="B175" s="301"/>
      <c r="C175" s="154"/>
      <c r="D175" s="154"/>
      <c r="E175" s="154"/>
      <c r="F175" s="154"/>
      <c r="G175" s="154"/>
      <c r="H175" s="154"/>
      <c r="I175" s="155"/>
      <c r="J175" s="195"/>
    </row>
    <row r="176" spans="1:10" ht="20.100000000000001" customHeight="1" thickBot="1">
      <c r="B176" s="302" t="s">
        <v>480</v>
      </c>
      <c r="C176" s="156" t="s">
        <v>481</v>
      </c>
      <c r="D176" s="156" t="s">
        <v>482</v>
      </c>
      <c r="E176" s="157"/>
    </row>
    <row r="177" spans="1:21" ht="20.100000000000001" customHeight="1" thickBot="1">
      <c r="B177" s="289" t="s">
        <v>505</v>
      </c>
      <c r="C177" s="185">
        <f t="shared" ref="C177" si="18">C133</f>
        <v>4</v>
      </c>
      <c r="D177" s="608" t="s">
        <v>504</v>
      </c>
      <c r="E177" s="608"/>
      <c r="F177" s="608"/>
      <c r="G177" s="608"/>
      <c r="H177" s="141" t="s">
        <v>466</v>
      </c>
      <c r="I177" s="186">
        <f t="shared" ref="I177" si="19">I133+1</f>
        <v>5</v>
      </c>
      <c r="J177" s="189">
        <f>I177</f>
        <v>5</v>
      </c>
      <c r="K177" s="312">
        <f>G178</f>
        <v>0</v>
      </c>
      <c r="L177" s="313">
        <f>C179</f>
        <v>0</v>
      </c>
      <c r="M177" s="190" t="e">
        <f>G179-K180</f>
        <v>#VALUE!</v>
      </c>
      <c r="N177" s="190">
        <f>C211</f>
        <v>0</v>
      </c>
      <c r="O177" s="190">
        <f>F211</f>
        <v>0</v>
      </c>
      <c r="P177" s="190">
        <f>B182</f>
        <v>0</v>
      </c>
      <c r="Q177" s="190">
        <f>B183</f>
        <v>0</v>
      </c>
      <c r="R177" s="190">
        <f>B184</f>
        <v>0</v>
      </c>
      <c r="S177" s="188">
        <f>B185</f>
        <v>0</v>
      </c>
      <c r="T177" s="188">
        <f>B186</f>
        <v>0</v>
      </c>
      <c r="U177" s="188">
        <f>B187</f>
        <v>0</v>
      </c>
    </row>
    <row r="178" spans="1:21" ht="20.100000000000001" customHeight="1" thickBot="1">
      <c r="B178" s="290" t="s">
        <v>467</v>
      </c>
      <c r="C178" s="609" t="str">
        <f t="shared" ref="C178" si="20">$C$2</f>
        <v>○○活動組織</v>
      </c>
      <c r="D178" s="609"/>
      <c r="E178" s="609"/>
      <c r="F178" s="143" t="s">
        <v>468</v>
      </c>
      <c r="G178" s="610"/>
      <c r="H178" s="611"/>
      <c r="I178" s="612"/>
      <c r="J178" s="191"/>
    </row>
    <row r="179" spans="1:21" ht="20.100000000000001" customHeight="1">
      <c r="B179" s="291" t="s">
        <v>8</v>
      </c>
      <c r="C179" s="128"/>
      <c r="D179" s="613" t="s">
        <v>469</v>
      </c>
      <c r="E179" s="613"/>
      <c r="F179" s="128"/>
      <c r="G179" s="161" t="str">
        <f t="shared" ref="G179:G180" si="21">IF((F179-C179)*24=0,"",(F179-C179)*24)</f>
        <v/>
      </c>
      <c r="H179" s="614" t="s">
        <v>470</v>
      </c>
      <c r="I179" s="615"/>
      <c r="J179" s="192"/>
    </row>
    <row r="180" spans="1:21" ht="20.100000000000001" customHeight="1" thickBot="1">
      <c r="B180" s="292" t="s">
        <v>483</v>
      </c>
      <c r="C180" s="129"/>
      <c r="D180" s="605" t="s">
        <v>469</v>
      </c>
      <c r="E180" s="605"/>
      <c r="F180" s="129"/>
      <c r="G180" s="162" t="str">
        <f t="shared" si="21"/>
        <v/>
      </c>
      <c r="H180" s="606" t="s">
        <v>470</v>
      </c>
      <c r="I180" s="607"/>
      <c r="J180" s="192"/>
      <c r="K180" s="188">
        <f>IF(G180="",0,G180)</f>
        <v>0</v>
      </c>
    </row>
    <row r="181" spans="1:21" ht="20.100000000000001" customHeight="1" thickBot="1">
      <c r="B181" s="306" t="s">
        <v>714</v>
      </c>
      <c r="C181" s="572" t="s">
        <v>712</v>
      </c>
      <c r="D181" s="616" t="s">
        <v>713</v>
      </c>
      <c r="E181" s="617"/>
      <c r="F181" s="618" t="s">
        <v>715</v>
      </c>
      <c r="G181" s="619"/>
      <c r="H181" s="618" t="s">
        <v>716</v>
      </c>
      <c r="I181" s="620"/>
      <c r="J181" s="193"/>
    </row>
    <row r="182" spans="1:21" ht="20.100000000000001" customHeight="1">
      <c r="A182" s="188" t="str">
        <f>CONCATENATE(I177,-1)</f>
        <v>5-1</v>
      </c>
      <c r="B182" s="309"/>
      <c r="C182" s="573" t="str">
        <f>IF(B182="","",VLOOKUP($B182,【選択肢】!$K:$O,2,FALSE))</f>
        <v/>
      </c>
      <c r="D182" s="621" t="str">
        <f>IF(C182="","",VLOOKUP($B182,【選択肢】!$K:$O,4,FALSE))</f>
        <v/>
      </c>
      <c r="E182" s="622" t="str">
        <f>IF(D182="","",VLOOKUP($B182,【選択肢】!$K:$O,2,FALSE))</f>
        <v/>
      </c>
      <c r="F182" s="623" t="str">
        <f>IF(E182="","",VLOOKUP($B182,【選択肢】!$K:$O,5,FALSE))</f>
        <v/>
      </c>
      <c r="G182" s="624"/>
      <c r="H182" s="625"/>
      <c r="I182" s="626"/>
      <c r="J182" s="193"/>
    </row>
    <row r="183" spans="1:21" ht="20.100000000000001" customHeight="1">
      <c r="A183" s="188" t="str">
        <f>CONCATENATE(I177,-2)</f>
        <v>5-2</v>
      </c>
      <c r="B183" s="293"/>
      <c r="C183" s="570" t="str">
        <f>IF(B183="","",VLOOKUP($B183,【選択肢】!$K:$O,2,FALSE))</f>
        <v/>
      </c>
      <c r="D183" s="627" t="str">
        <f>IF(C183="","",VLOOKUP($B183,【選択肢】!$K:$O,4,FALSE))</f>
        <v/>
      </c>
      <c r="E183" s="628" t="str">
        <f>IF(D183="","",VLOOKUP($B183,【選択肢】!$K:$O,2,FALSE))</f>
        <v/>
      </c>
      <c r="F183" s="629" t="str">
        <f>IF(E183="","",VLOOKUP($B183,【選択肢】!$K:$O,5,FALSE))</f>
        <v/>
      </c>
      <c r="G183" s="630"/>
      <c r="H183" s="631"/>
      <c r="I183" s="632"/>
      <c r="J183" s="193"/>
    </row>
    <row r="184" spans="1:21" ht="20.100000000000001" customHeight="1">
      <c r="A184" s="188" t="str">
        <f>CONCATENATE(I177,-3)</f>
        <v>5-3</v>
      </c>
      <c r="B184" s="294"/>
      <c r="C184" s="570" t="str">
        <f>IF(B184="","",VLOOKUP($B184,【選択肢】!$K:$O,2,FALSE))</f>
        <v/>
      </c>
      <c r="D184" s="627" t="str">
        <f>IF(C184="","",VLOOKUP($B184,【選択肢】!$K:$O,4,FALSE))</f>
        <v/>
      </c>
      <c r="E184" s="628" t="str">
        <f>IF(D184="","",VLOOKUP($B184,【選択肢】!$K:$O,2,FALSE))</f>
        <v/>
      </c>
      <c r="F184" s="629" t="str">
        <f>IF(E184="","",VLOOKUP($B184,【選択肢】!$K:$O,5,FALSE))</f>
        <v/>
      </c>
      <c r="G184" s="630"/>
      <c r="H184" s="631"/>
      <c r="I184" s="632"/>
      <c r="J184" s="193"/>
    </row>
    <row r="185" spans="1:21" ht="20.100000000000001" customHeight="1">
      <c r="A185" s="188" t="str">
        <f>CONCATENATE(I177,-4)</f>
        <v>5-4</v>
      </c>
      <c r="B185" s="294"/>
      <c r="C185" s="570" t="str">
        <f>IF(B185="","",VLOOKUP($B185,【選択肢】!$K:$O,2,FALSE))</f>
        <v/>
      </c>
      <c r="D185" s="627" t="str">
        <f>IF(C185="","",VLOOKUP($B185,【選択肢】!$K:$O,4,FALSE))</f>
        <v/>
      </c>
      <c r="E185" s="628" t="str">
        <f>IF(D185="","",VLOOKUP($B185,【選択肢】!$K:$O,2,FALSE))</f>
        <v/>
      </c>
      <c r="F185" s="629" t="str">
        <f>IF(E185="","",VLOOKUP($B185,【選択肢】!$K:$O,5,FALSE))</f>
        <v/>
      </c>
      <c r="G185" s="630"/>
      <c r="H185" s="631"/>
      <c r="I185" s="632"/>
      <c r="J185" s="193"/>
    </row>
    <row r="186" spans="1:21" ht="20.100000000000001" customHeight="1">
      <c r="A186" s="188" t="str">
        <f>CONCATENATE(I177,-5)</f>
        <v>5-5</v>
      </c>
      <c r="B186" s="294"/>
      <c r="C186" s="570" t="str">
        <f>IF(B186="","",VLOOKUP($B186,【選択肢】!$K:$O,2,FALSE))</f>
        <v/>
      </c>
      <c r="D186" s="627" t="str">
        <f>IF(C186="","",VLOOKUP($B186,【選択肢】!$K:$O,4,FALSE))</f>
        <v/>
      </c>
      <c r="E186" s="628" t="str">
        <f>IF(D186="","",VLOOKUP($B186,【選択肢】!$K:$O,2,FALSE))</f>
        <v/>
      </c>
      <c r="F186" s="629" t="str">
        <f>IF(E186="","",VLOOKUP($B186,【選択肢】!$K:$O,5,FALSE))</f>
        <v/>
      </c>
      <c r="G186" s="630"/>
      <c r="H186" s="631"/>
      <c r="I186" s="632"/>
      <c r="J186" s="193"/>
    </row>
    <row r="187" spans="1:21" ht="20.100000000000001" customHeight="1" thickBot="1">
      <c r="A187" s="188" t="str">
        <f>CONCATENATE(I177,-6)</f>
        <v>5-6</v>
      </c>
      <c r="B187" s="295"/>
      <c r="C187" s="569" t="str">
        <f>IF(B187="","",VLOOKUP($B187,【選択肢】!$K:$O,2,FALSE))</f>
        <v/>
      </c>
      <c r="D187" s="633" t="str">
        <f>IF(C187="","",VLOOKUP($B187,【選択肢】!$K:$O,4,FALSE))</f>
        <v/>
      </c>
      <c r="E187" s="634" t="str">
        <f>IF(D187="","",VLOOKUP($B187,【選択肢】!$K:$O,2,FALSE))</f>
        <v/>
      </c>
      <c r="F187" s="635" t="str">
        <f>IF(E187="","",VLOOKUP($B187,【選択肢】!$K:$O,5,FALSE))</f>
        <v/>
      </c>
      <c r="G187" s="636"/>
      <c r="H187" s="637"/>
      <c r="I187" s="638"/>
      <c r="J187" s="193"/>
    </row>
    <row r="188" spans="1:21" ht="20.100000000000001" customHeight="1">
      <c r="B188" s="639" t="s">
        <v>471</v>
      </c>
      <c r="C188" s="640"/>
      <c r="D188" s="640"/>
      <c r="E188" s="640"/>
      <c r="F188" s="640"/>
      <c r="G188" s="640"/>
      <c r="H188" s="640"/>
      <c r="I188" s="641"/>
      <c r="J188" s="194"/>
    </row>
    <row r="189" spans="1:21" ht="20.100000000000001" customHeight="1">
      <c r="B189" s="296" t="s">
        <v>472</v>
      </c>
      <c r="C189" s="167" t="s">
        <v>473</v>
      </c>
      <c r="D189" s="168" t="s">
        <v>462</v>
      </c>
      <c r="E189" s="169" t="s">
        <v>474</v>
      </c>
      <c r="F189" s="166" t="s">
        <v>472</v>
      </c>
      <c r="G189" s="167" t="s">
        <v>473</v>
      </c>
      <c r="H189" s="168" t="s">
        <v>462</v>
      </c>
      <c r="I189" s="169" t="s">
        <v>474</v>
      </c>
      <c r="J189" s="194"/>
    </row>
    <row r="190" spans="1:21" ht="20.100000000000001" customHeight="1">
      <c r="A190" s="188">
        <f>I177</f>
        <v>5</v>
      </c>
      <c r="B190" s="582"/>
      <c r="C190" s="145"/>
      <c r="D190" s="163" t="str">
        <f>IF(ISERROR(VLOOKUP($B190,参加者名簿!$A:$D,2,FALSE))=TRUE,"",VLOOKUP($B190,参加者名簿!$A:$D,2,FALSE))</f>
        <v/>
      </c>
      <c r="E190" s="146"/>
      <c r="F190" s="584"/>
      <c r="G190" s="145"/>
      <c r="H190" s="163" t="str">
        <f>IF(ISERROR(VLOOKUP($F190,参加者名簿!$A:$D,2,FALSE))=TRUE,"",VLOOKUP($F190,参加者名簿!$A:$D,2,FALSE))</f>
        <v/>
      </c>
      <c r="I190" s="146"/>
      <c r="J190" s="195"/>
    </row>
    <row r="191" spans="1:21" ht="20.100000000000001" customHeight="1">
      <c r="A191" s="188">
        <f>A190</f>
        <v>5</v>
      </c>
      <c r="B191" s="582"/>
      <c r="C191" s="145"/>
      <c r="D191" s="163" t="str">
        <f>IF(ISERROR(VLOOKUP($B191,参加者名簿!$A:$D,2,FALSE))=TRUE,"",VLOOKUP($B191,参加者名簿!$A:$D,2,FALSE))</f>
        <v/>
      </c>
      <c r="E191" s="146"/>
      <c r="F191" s="584"/>
      <c r="G191" s="145"/>
      <c r="H191" s="163" t="str">
        <f>IF(ISERROR(VLOOKUP($F191,参加者名簿!$A:$D,2,FALSE))=TRUE,"",VLOOKUP($F191,参加者名簿!$A:$D,2,FALSE))</f>
        <v/>
      </c>
      <c r="I191" s="146"/>
      <c r="J191" s="195"/>
    </row>
    <row r="192" spans="1:21" ht="20.100000000000001" customHeight="1">
      <c r="A192" s="188">
        <f t="shared" ref="A192:A210" si="22">A191</f>
        <v>5</v>
      </c>
      <c r="B192" s="582"/>
      <c r="C192" s="145"/>
      <c r="D192" s="163" t="str">
        <f>IF(ISERROR(VLOOKUP($B192,参加者名簿!$A:$D,2,FALSE))=TRUE,"",VLOOKUP($B192,参加者名簿!$A:$D,2,FALSE))</f>
        <v/>
      </c>
      <c r="E192" s="146"/>
      <c r="F192" s="584"/>
      <c r="G192" s="145"/>
      <c r="H192" s="163" t="str">
        <f>IF(ISERROR(VLOOKUP($F192,参加者名簿!$A:$D,2,FALSE))=TRUE,"",VLOOKUP($F192,参加者名簿!$A:$D,2,FALSE))</f>
        <v/>
      </c>
      <c r="I192" s="146"/>
      <c r="J192" s="195"/>
    </row>
    <row r="193" spans="1:10" ht="20.100000000000001" customHeight="1">
      <c r="A193" s="188">
        <f t="shared" si="22"/>
        <v>5</v>
      </c>
      <c r="B193" s="582"/>
      <c r="C193" s="145"/>
      <c r="D193" s="163" t="str">
        <f>IF(ISERROR(VLOOKUP($B193,参加者名簿!$A:$D,2,FALSE))=TRUE,"",VLOOKUP($B193,参加者名簿!$A:$D,2,FALSE))</f>
        <v/>
      </c>
      <c r="E193" s="146"/>
      <c r="F193" s="584"/>
      <c r="G193" s="145"/>
      <c r="H193" s="163" t="str">
        <f>IF(ISERROR(VLOOKUP($F193,参加者名簿!$A:$D,2,FALSE))=TRUE,"",VLOOKUP($F193,参加者名簿!$A:$D,2,FALSE))</f>
        <v/>
      </c>
      <c r="I193" s="146"/>
      <c r="J193" s="195"/>
    </row>
    <row r="194" spans="1:10" ht="20.100000000000001" customHeight="1">
      <c r="A194" s="188">
        <f t="shared" si="22"/>
        <v>5</v>
      </c>
      <c r="B194" s="582"/>
      <c r="C194" s="145"/>
      <c r="D194" s="163" t="str">
        <f>IF(ISERROR(VLOOKUP($B194,参加者名簿!$A:$D,2,FALSE))=TRUE,"",VLOOKUP($B194,参加者名簿!$A:$D,2,FALSE))</f>
        <v/>
      </c>
      <c r="E194" s="146"/>
      <c r="F194" s="584"/>
      <c r="G194" s="145"/>
      <c r="H194" s="163" t="str">
        <f>IF(ISERROR(VLOOKUP($F194,参加者名簿!$A:$D,2,FALSE))=TRUE,"",VLOOKUP($F194,参加者名簿!$A:$D,2,FALSE))</f>
        <v/>
      </c>
      <c r="I194" s="146"/>
      <c r="J194" s="195"/>
    </row>
    <row r="195" spans="1:10" ht="20.100000000000001" customHeight="1">
      <c r="A195" s="188">
        <f t="shared" si="22"/>
        <v>5</v>
      </c>
      <c r="B195" s="582"/>
      <c r="C195" s="145"/>
      <c r="D195" s="163" t="str">
        <f>IF(ISERROR(VLOOKUP($B195,参加者名簿!$A:$D,2,FALSE))=TRUE,"",VLOOKUP($B195,参加者名簿!$A:$D,2,FALSE))</f>
        <v/>
      </c>
      <c r="E195" s="146"/>
      <c r="F195" s="584"/>
      <c r="G195" s="145"/>
      <c r="H195" s="163" t="str">
        <f>IF(ISERROR(VLOOKUP($F195,参加者名簿!$A:$D,2,FALSE))=TRUE,"",VLOOKUP($F195,参加者名簿!$A:$D,2,FALSE))</f>
        <v/>
      </c>
      <c r="I195" s="146"/>
      <c r="J195" s="195"/>
    </row>
    <row r="196" spans="1:10" ht="20.100000000000001" customHeight="1">
      <c r="A196" s="188">
        <f t="shared" si="22"/>
        <v>5</v>
      </c>
      <c r="B196" s="582"/>
      <c r="C196" s="145"/>
      <c r="D196" s="163" t="str">
        <f>IF(ISERROR(VLOOKUP($B196,参加者名簿!$A:$D,2,FALSE))=TRUE,"",VLOOKUP($B196,参加者名簿!$A:$D,2,FALSE))</f>
        <v/>
      </c>
      <c r="E196" s="146"/>
      <c r="F196" s="584"/>
      <c r="G196" s="145"/>
      <c r="H196" s="163" t="str">
        <f>IF(ISERROR(VLOOKUP($F196,参加者名簿!$A:$D,2,FALSE))=TRUE,"",VLOOKUP($F196,参加者名簿!$A:$D,2,FALSE))</f>
        <v/>
      </c>
      <c r="I196" s="146"/>
      <c r="J196" s="195"/>
    </row>
    <row r="197" spans="1:10" ht="20.100000000000001" customHeight="1">
      <c r="A197" s="188">
        <f t="shared" si="22"/>
        <v>5</v>
      </c>
      <c r="B197" s="582"/>
      <c r="C197" s="145"/>
      <c r="D197" s="163" t="str">
        <f>IF(ISERROR(VLOOKUP($B197,参加者名簿!$A:$D,2,FALSE))=TRUE,"",VLOOKUP($B197,参加者名簿!$A:$D,2,FALSE))</f>
        <v/>
      </c>
      <c r="E197" s="146"/>
      <c r="F197" s="584"/>
      <c r="G197" s="145"/>
      <c r="H197" s="163" t="str">
        <f>IF(ISERROR(VLOOKUP($F197,参加者名簿!$A:$D,2,FALSE))=TRUE,"",VLOOKUP($F197,参加者名簿!$A:$D,2,FALSE))</f>
        <v/>
      </c>
      <c r="I197" s="146"/>
      <c r="J197" s="195"/>
    </row>
    <row r="198" spans="1:10" ht="20.100000000000001" customHeight="1">
      <c r="A198" s="188">
        <f t="shared" si="22"/>
        <v>5</v>
      </c>
      <c r="B198" s="582"/>
      <c r="C198" s="145"/>
      <c r="D198" s="163" t="str">
        <f>IF(ISERROR(VLOOKUP($B198,参加者名簿!$A:$D,2,FALSE))=TRUE,"",VLOOKUP($B198,参加者名簿!$A:$D,2,FALSE))</f>
        <v/>
      </c>
      <c r="E198" s="146"/>
      <c r="F198" s="584"/>
      <c r="G198" s="145"/>
      <c r="H198" s="163" t="str">
        <f>IF(ISERROR(VLOOKUP($F198,参加者名簿!$A:$D,2,FALSE))=TRUE,"",VLOOKUP($F198,参加者名簿!$A:$D,2,FALSE))</f>
        <v/>
      </c>
      <c r="I198" s="146"/>
      <c r="J198" s="195"/>
    </row>
    <row r="199" spans="1:10" ht="20.100000000000001" customHeight="1">
      <c r="A199" s="188">
        <f t="shared" si="22"/>
        <v>5</v>
      </c>
      <c r="B199" s="582"/>
      <c r="C199" s="145"/>
      <c r="D199" s="163" t="str">
        <f>IF(ISERROR(VLOOKUP($B199,参加者名簿!$A:$D,2,FALSE))=TRUE,"",VLOOKUP($B199,参加者名簿!$A:$D,2,FALSE))</f>
        <v/>
      </c>
      <c r="E199" s="146"/>
      <c r="F199" s="584"/>
      <c r="G199" s="145"/>
      <c r="H199" s="163" t="str">
        <f>IF(ISERROR(VLOOKUP($F199,参加者名簿!$A:$D,2,FALSE))=TRUE,"",VLOOKUP($F199,参加者名簿!$A:$D,2,FALSE))</f>
        <v/>
      </c>
      <c r="I199" s="146"/>
      <c r="J199" s="195"/>
    </row>
    <row r="200" spans="1:10" ht="20.100000000000001" customHeight="1">
      <c r="A200" s="188">
        <f t="shared" si="22"/>
        <v>5</v>
      </c>
      <c r="B200" s="582"/>
      <c r="C200" s="145"/>
      <c r="D200" s="163" t="str">
        <f>IF(ISERROR(VLOOKUP($B200,参加者名簿!$A:$D,2,FALSE))=TRUE,"",VLOOKUP($B200,参加者名簿!$A:$D,2,FALSE))</f>
        <v/>
      </c>
      <c r="E200" s="146"/>
      <c r="F200" s="584"/>
      <c r="G200" s="145"/>
      <c r="H200" s="163" t="str">
        <f>IF(ISERROR(VLOOKUP($F200,参加者名簿!$A:$D,2,FALSE))=TRUE,"",VLOOKUP($F200,参加者名簿!$A:$D,2,FALSE))</f>
        <v/>
      </c>
      <c r="I200" s="146"/>
      <c r="J200" s="195"/>
    </row>
    <row r="201" spans="1:10" ht="20.100000000000001" customHeight="1">
      <c r="A201" s="188">
        <f t="shared" si="22"/>
        <v>5</v>
      </c>
      <c r="B201" s="582"/>
      <c r="C201" s="145"/>
      <c r="D201" s="163" t="str">
        <f>IF(ISERROR(VLOOKUP($B201,参加者名簿!$A:$D,2,FALSE))=TRUE,"",VLOOKUP($B201,参加者名簿!$A:$D,2,FALSE))</f>
        <v/>
      </c>
      <c r="E201" s="146"/>
      <c r="F201" s="584"/>
      <c r="G201" s="145"/>
      <c r="H201" s="163" t="str">
        <f>IF(ISERROR(VLOOKUP($F201,参加者名簿!$A:$D,2,FALSE))=TRUE,"",VLOOKUP($F201,参加者名簿!$A:$D,2,FALSE))</f>
        <v/>
      </c>
      <c r="I201" s="146"/>
      <c r="J201" s="195"/>
    </row>
    <row r="202" spans="1:10" ht="20.100000000000001" customHeight="1">
      <c r="A202" s="188">
        <f t="shared" si="22"/>
        <v>5</v>
      </c>
      <c r="B202" s="582"/>
      <c r="C202" s="145"/>
      <c r="D202" s="163" t="str">
        <f>IF(ISERROR(VLOOKUP($B202,参加者名簿!$A:$D,2,FALSE))=TRUE,"",VLOOKUP($B202,参加者名簿!$A:$D,2,FALSE))</f>
        <v/>
      </c>
      <c r="E202" s="146"/>
      <c r="F202" s="584"/>
      <c r="G202" s="145"/>
      <c r="H202" s="163" t="str">
        <f>IF(ISERROR(VLOOKUP($F202,参加者名簿!$A:$D,2,FALSE))=TRUE,"",VLOOKUP($F202,参加者名簿!$A:$D,2,FALSE))</f>
        <v/>
      </c>
      <c r="I202" s="146"/>
      <c r="J202" s="195"/>
    </row>
    <row r="203" spans="1:10" ht="20.100000000000001" customHeight="1">
      <c r="A203" s="188">
        <f t="shared" si="22"/>
        <v>5</v>
      </c>
      <c r="B203" s="582"/>
      <c r="C203" s="145"/>
      <c r="D203" s="163" t="str">
        <f>IF(ISERROR(VLOOKUP($B203,参加者名簿!$A:$D,2,FALSE))=TRUE,"",VLOOKUP($B203,参加者名簿!$A:$D,2,FALSE))</f>
        <v/>
      </c>
      <c r="E203" s="146"/>
      <c r="F203" s="584"/>
      <c r="G203" s="145"/>
      <c r="H203" s="163" t="str">
        <f>IF(ISERROR(VLOOKUP($F203,参加者名簿!$A:$D,2,FALSE))=TRUE,"",VLOOKUP($F203,参加者名簿!$A:$D,2,FALSE))</f>
        <v/>
      </c>
      <c r="I203" s="146"/>
      <c r="J203" s="195"/>
    </row>
    <row r="204" spans="1:10" ht="20.100000000000001" customHeight="1">
      <c r="A204" s="188">
        <f t="shared" si="22"/>
        <v>5</v>
      </c>
      <c r="B204" s="582"/>
      <c r="C204" s="145"/>
      <c r="D204" s="163" t="str">
        <f>IF(ISERROR(VLOOKUP($B204,参加者名簿!$A:$D,2,FALSE))=TRUE,"",VLOOKUP($B204,参加者名簿!$A:$D,2,FALSE))</f>
        <v/>
      </c>
      <c r="E204" s="146"/>
      <c r="F204" s="584"/>
      <c r="G204" s="145"/>
      <c r="H204" s="163" t="str">
        <f>IF(ISERROR(VLOOKUP($F204,参加者名簿!$A:$D,2,FALSE))=TRUE,"",VLOOKUP($F204,参加者名簿!$A:$D,2,FALSE))</f>
        <v/>
      </c>
      <c r="I204" s="146"/>
      <c r="J204" s="195"/>
    </row>
    <row r="205" spans="1:10" ht="20.100000000000001" customHeight="1">
      <c r="A205" s="188">
        <f t="shared" si="22"/>
        <v>5</v>
      </c>
      <c r="B205" s="582"/>
      <c r="C205" s="145"/>
      <c r="D205" s="163" t="str">
        <f>IF(ISERROR(VLOOKUP($B205,参加者名簿!$A:$D,2,FALSE))=TRUE,"",VLOOKUP($B205,参加者名簿!$A:$D,2,FALSE))</f>
        <v/>
      </c>
      <c r="E205" s="146"/>
      <c r="F205" s="584"/>
      <c r="G205" s="145"/>
      <c r="H205" s="163" t="str">
        <f>IF(ISERROR(VLOOKUP($F205,参加者名簿!$A:$D,2,FALSE))=TRUE,"",VLOOKUP($F205,参加者名簿!$A:$D,2,FALSE))</f>
        <v/>
      </c>
      <c r="I205" s="146"/>
      <c r="J205" s="195"/>
    </row>
    <row r="206" spans="1:10" ht="20.100000000000001" customHeight="1">
      <c r="A206" s="188">
        <f t="shared" si="22"/>
        <v>5</v>
      </c>
      <c r="B206" s="582"/>
      <c r="C206" s="145"/>
      <c r="D206" s="163" t="str">
        <f>IF(ISERROR(VLOOKUP($B206,参加者名簿!$A:$D,2,FALSE))=TRUE,"",VLOOKUP($B206,参加者名簿!$A:$D,2,FALSE))</f>
        <v/>
      </c>
      <c r="E206" s="146"/>
      <c r="F206" s="584"/>
      <c r="G206" s="145"/>
      <c r="H206" s="163" t="str">
        <f>IF(ISERROR(VLOOKUP($F206,参加者名簿!$A:$D,2,FALSE))=TRUE,"",VLOOKUP($F206,参加者名簿!$A:$D,2,FALSE))</f>
        <v/>
      </c>
      <c r="I206" s="146"/>
      <c r="J206" s="195"/>
    </row>
    <row r="207" spans="1:10" ht="20.100000000000001" customHeight="1">
      <c r="A207" s="188">
        <f t="shared" si="22"/>
        <v>5</v>
      </c>
      <c r="B207" s="582"/>
      <c r="C207" s="145"/>
      <c r="D207" s="163" t="str">
        <f>IF(ISERROR(VLOOKUP($B207,参加者名簿!$A:$D,2,FALSE))=TRUE,"",VLOOKUP($B207,参加者名簿!$A:$D,2,FALSE))</f>
        <v/>
      </c>
      <c r="E207" s="146"/>
      <c r="F207" s="584"/>
      <c r="G207" s="145"/>
      <c r="H207" s="163" t="str">
        <f>IF(ISERROR(VLOOKUP($F207,参加者名簿!$A:$D,2,FALSE))=TRUE,"",VLOOKUP($F207,参加者名簿!$A:$D,2,FALSE))</f>
        <v/>
      </c>
      <c r="I207" s="146"/>
      <c r="J207" s="195"/>
    </row>
    <row r="208" spans="1:10" ht="20.100000000000001" customHeight="1">
      <c r="A208" s="188">
        <f t="shared" si="22"/>
        <v>5</v>
      </c>
      <c r="B208" s="582"/>
      <c r="C208" s="145"/>
      <c r="D208" s="163" t="str">
        <f>IF(ISERROR(VLOOKUP($B208,参加者名簿!$A:$D,2,FALSE))=TRUE,"",VLOOKUP($B208,参加者名簿!$A:$D,2,FALSE))</f>
        <v/>
      </c>
      <c r="E208" s="146"/>
      <c r="F208" s="584"/>
      <c r="G208" s="145"/>
      <c r="H208" s="163" t="str">
        <f>IF(ISERROR(VLOOKUP($F208,参加者名簿!$A:$D,2,FALSE))=TRUE,"",VLOOKUP($F208,参加者名簿!$A:$D,2,FALSE))</f>
        <v/>
      </c>
      <c r="I208" s="146"/>
      <c r="J208" s="195"/>
    </row>
    <row r="209" spans="1:21" ht="20.100000000000001" customHeight="1">
      <c r="A209" s="188">
        <f t="shared" si="22"/>
        <v>5</v>
      </c>
      <c r="B209" s="582"/>
      <c r="C209" s="145"/>
      <c r="D209" s="163" t="str">
        <f>IF(ISERROR(VLOOKUP($B209,参加者名簿!$A:$D,2,FALSE))=TRUE,"",VLOOKUP($B209,参加者名簿!$A:$D,2,FALSE))</f>
        <v/>
      </c>
      <c r="E209" s="146"/>
      <c r="F209" s="584"/>
      <c r="G209" s="145"/>
      <c r="H209" s="163" t="str">
        <f>IF(ISERROR(VLOOKUP($F209,参加者名簿!$A:$D,2,FALSE))=TRUE,"",VLOOKUP($F209,参加者名簿!$A:$D,2,FALSE))</f>
        <v/>
      </c>
      <c r="I209" s="146"/>
      <c r="J209" s="195"/>
    </row>
    <row r="210" spans="1:21" ht="20.100000000000001" customHeight="1" thickBot="1">
      <c r="A210" s="188">
        <f t="shared" si="22"/>
        <v>5</v>
      </c>
      <c r="B210" s="582"/>
      <c r="C210" s="145"/>
      <c r="D210" s="163" t="str">
        <f>IF(ISERROR(VLOOKUP($B210,参加者名簿!$A:$D,2,FALSE))=TRUE,"",VLOOKUP($B210,参加者名簿!$A:$D,2,FALSE))</f>
        <v/>
      </c>
      <c r="E210" s="146"/>
      <c r="F210" s="584"/>
      <c r="G210" s="145"/>
      <c r="H210" s="163" t="str">
        <f>IF(ISERROR(VLOOKUP($F210,参加者名簿!$A:$D,2,FALSE))=TRUE,"",VLOOKUP($F210,参加者名簿!$A:$D,2,FALSE))</f>
        <v/>
      </c>
      <c r="I210" s="146"/>
      <c r="J210" s="195"/>
    </row>
    <row r="211" spans="1:21" ht="20.100000000000001" customHeight="1" thickBot="1">
      <c r="B211" s="298" t="s">
        <v>476</v>
      </c>
      <c r="C211" s="164">
        <f t="shared" ref="C211" si="23">COUNTIFS(D190:D210,"農業者",E190:E210,"○")+COUNTIFS(H190:H210,"農業者",I190:I210,"○")</f>
        <v>0</v>
      </c>
      <c r="D211" s="601" t="s">
        <v>477</v>
      </c>
      <c r="E211" s="602"/>
      <c r="F211" s="164">
        <f t="shared" ref="F211" si="24">COUNTIFS(D190:D210,"農業者以外",E190:E210,"○")+COUNTIFS(H190:H210,"農業者以外",I190:I210,"○")</f>
        <v>0</v>
      </c>
      <c r="G211" s="571" t="s">
        <v>478</v>
      </c>
      <c r="H211" s="603">
        <f t="shared" ref="H211" si="25">SUMIF(E190:E210,"○",C190:C210)+SUMIF(I190:I210,"○",G190:G210)</f>
        <v>0</v>
      </c>
      <c r="I211" s="604"/>
      <c r="J211" s="194"/>
    </row>
    <row r="212" spans="1:21" ht="20.100000000000001" customHeight="1">
      <c r="B212" s="299" t="s">
        <v>479</v>
      </c>
      <c r="C212" s="151"/>
      <c r="D212" s="151"/>
      <c r="E212" s="151"/>
      <c r="F212" s="151"/>
      <c r="G212" s="151"/>
      <c r="H212" s="151"/>
      <c r="I212" s="152"/>
      <c r="J212" s="195"/>
    </row>
    <row r="213" spans="1:21" ht="20.100000000000001" customHeight="1">
      <c r="B213" s="300"/>
      <c r="C213" s="148"/>
      <c r="D213" s="148"/>
      <c r="E213" s="148"/>
      <c r="F213" s="148"/>
      <c r="G213" s="148"/>
      <c r="H213" s="148"/>
      <c r="I213" s="153"/>
      <c r="J213" s="195"/>
    </row>
    <row r="214" spans="1:21" ht="20.100000000000001" customHeight="1">
      <c r="B214" s="300"/>
      <c r="C214" s="148"/>
      <c r="D214" s="148"/>
      <c r="E214" s="148"/>
      <c r="F214" s="148"/>
      <c r="G214" s="148"/>
      <c r="H214" s="148"/>
      <c r="I214" s="153"/>
      <c r="J214" s="195"/>
    </row>
    <row r="215" spans="1:21" ht="20.100000000000001" customHeight="1">
      <c r="B215" s="300"/>
      <c r="C215" s="148"/>
      <c r="D215" s="148"/>
      <c r="E215" s="148"/>
      <c r="F215" s="148"/>
      <c r="G215" s="148"/>
      <c r="H215" s="148"/>
      <c r="I215" s="153"/>
      <c r="J215" s="195"/>
    </row>
    <row r="216" spans="1:21" ht="20.100000000000001" customHeight="1">
      <c r="B216" s="300"/>
      <c r="C216" s="148"/>
      <c r="D216" s="148"/>
      <c r="E216" s="148"/>
      <c r="F216" s="148"/>
      <c r="G216" s="148"/>
      <c r="H216" s="148"/>
      <c r="I216" s="153"/>
      <c r="J216" s="195"/>
    </row>
    <row r="217" spans="1:21" ht="20.100000000000001" customHeight="1">
      <c r="B217" s="300"/>
      <c r="C217" s="148"/>
      <c r="D217" s="148"/>
      <c r="E217" s="148"/>
      <c r="F217" s="148"/>
      <c r="G217" s="148"/>
      <c r="H217" s="148"/>
      <c r="I217" s="153"/>
      <c r="J217" s="195"/>
    </row>
    <row r="218" spans="1:21" ht="20.100000000000001" customHeight="1">
      <c r="B218" s="300"/>
      <c r="C218" s="148"/>
      <c r="D218" s="148"/>
      <c r="E218" s="148"/>
      <c r="F218" s="148"/>
      <c r="G218" s="148"/>
      <c r="H218" s="148"/>
      <c r="I218" s="153"/>
      <c r="J218" s="195"/>
    </row>
    <row r="219" spans="1:21" ht="20.100000000000001" customHeight="1" thickBot="1">
      <c r="B219" s="301"/>
      <c r="C219" s="154"/>
      <c r="D219" s="154"/>
      <c r="E219" s="154"/>
      <c r="F219" s="154"/>
      <c r="G219" s="154"/>
      <c r="H219" s="154"/>
      <c r="I219" s="155"/>
      <c r="J219" s="195"/>
    </row>
    <row r="220" spans="1:21" ht="20.100000000000001" customHeight="1" thickBot="1">
      <c r="B220" s="302" t="s">
        <v>480</v>
      </c>
      <c r="C220" s="156" t="s">
        <v>481</v>
      </c>
      <c r="D220" s="156" t="s">
        <v>482</v>
      </c>
      <c r="E220" s="157"/>
    </row>
    <row r="221" spans="1:21" ht="20.100000000000001" customHeight="1" thickBot="1">
      <c r="B221" s="289" t="s">
        <v>505</v>
      </c>
      <c r="C221" s="185">
        <f t="shared" ref="C221" si="26">C177</f>
        <v>4</v>
      </c>
      <c r="D221" s="608" t="s">
        <v>504</v>
      </c>
      <c r="E221" s="608"/>
      <c r="F221" s="608"/>
      <c r="G221" s="608"/>
      <c r="H221" s="141" t="s">
        <v>466</v>
      </c>
      <c r="I221" s="186">
        <f t="shared" ref="I221" si="27">I177+1</f>
        <v>6</v>
      </c>
      <c r="J221" s="189">
        <f>I221</f>
        <v>6</v>
      </c>
      <c r="K221" s="312">
        <f>G222</f>
        <v>0</v>
      </c>
      <c r="L221" s="313">
        <f>C223</f>
        <v>0</v>
      </c>
      <c r="M221" s="190" t="e">
        <f>G223-K224</f>
        <v>#VALUE!</v>
      </c>
      <c r="N221" s="190">
        <f>C255</f>
        <v>0</v>
      </c>
      <c r="O221" s="190">
        <f>F255</f>
        <v>0</v>
      </c>
      <c r="P221" s="190">
        <f>B226</f>
        <v>0</v>
      </c>
      <c r="Q221" s="190">
        <f>B227</f>
        <v>0</v>
      </c>
      <c r="R221" s="190">
        <f>B228</f>
        <v>0</v>
      </c>
      <c r="S221" s="188">
        <f>B229</f>
        <v>0</v>
      </c>
      <c r="T221" s="188">
        <f>B230</f>
        <v>0</v>
      </c>
      <c r="U221" s="188">
        <f>B231</f>
        <v>0</v>
      </c>
    </row>
    <row r="222" spans="1:21" ht="20.100000000000001" customHeight="1" thickBot="1">
      <c r="B222" s="290" t="s">
        <v>467</v>
      </c>
      <c r="C222" s="609" t="str">
        <f t="shared" ref="C222" si="28">$C$2</f>
        <v>○○活動組織</v>
      </c>
      <c r="D222" s="609"/>
      <c r="E222" s="609"/>
      <c r="F222" s="143" t="s">
        <v>468</v>
      </c>
      <c r="G222" s="610"/>
      <c r="H222" s="611"/>
      <c r="I222" s="612"/>
      <c r="J222" s="191"/>
    </row>
    <row r="223" spans="1:21" ht="20.100000000000001" customHeight="1">
      <c r="B223" s="291" t="s">
        <v>8</v>
      </c>
      <c r="C223" s="128"/>
      <c r="D223" s="613" t="s">
        <v>469</v>
      </c>
      <c r="E223" s="613"/>
      <c r="F223" s="128"/>
      <c r="G223" s="161" t="str">
        <f t="shared" ref="G223:G224" si="29">IF((F223-C223)*24=0,"",(F223-C223)*24)</f>
        <v/>
      </c>
      <c r="H223" s="614" t="s">
        <v>470</v>
      </c>
      <c r="I223" s="615"/>
      <c r="J223" s="192"/>
    </row>
    <row r="224" spans="1:21" ht="20.100000000000001" customHeight="1" thickBot="1">
      <c r="B224" s="292" t="s">
        <v>483</v>
      </c>
      <c r="C224" s="129"/>
      <c r="D224" s="605" t="s">
        <v>469</v>
      </c>
      <c r="E224" s="605"/>
      <c r="F224" s="129"/>
      <c r="G224" s="162" t="str">
        <f t="shared" si="29"/>
        <v/>
      </c>
      <c r="H224" s="606" t="s">
        <v>470</v>
      </c>
      <c r="I224" s="607"/>
      <c r="J224" s="192"/>
      <c r="K224" s="188">
        <f>IF(G224="",0,G224)</f>
        <v>0</v>
      </c>
    </row>
    <row r="225" spans="1:10" ht="20.100000000000001" customHeight="1" thickBot="1">
      <c r="B225" s="306" t="s">
        <v>714</v>
      </c>
      <c r="C225" s="572" t="s">
        <v>712</v>
      </c>
      <c r="D225" s="616" t="s">
        <v>713</v>
      </c>
      <c r="E225" s="617"/>
      <c r="F225" s="618" t="s">
        <v>715</v>
      </c>
      <c r="G225" s="619"/>
      <c r="H225" s="618" t="s">
        <v>716</v>
      </c>
      <c r="I225" s="620"/>
      <c r="J225" s="193"/>
    </row>
    <row r="226" spans="1:10" ht="20.100000000000001" customHeight="1">
      <c r="A226" s="188" t="str">
        <f>CONCATENATE(I221,-1)</f>
        <v>6-1</v>
      </c>
      <c r="B226" s="309"/>
      <c r="C226" s="573" t="str">
        <f>IF(B226="","",VLOOKUP($B226,【選択肢】!$K:$O,2,FALSE))</f>
        <v/>
      </c>
      <c r="D226" s="621" t="str">
        <f>IF(C226="","",VLOOKUP($B226,【選択肢】!$K:$O,4,FALSE))</f>
        <v/>
      </c>
      <c r="E226" s="622" t="str">
        <f>IF(D226="","",VLOOKUP($B226,【選択肢】!$K:$O,2,FALSE))</f>
        <v/>
      </c>
      <c r="F226" s="623" t="str">
        <f>IF(E226="","",VLOOKUP($B226,【選択肢】!$K:$O,5,FALSE))</f>
        <v/>
      </c>
      <c r="G226" s="624"/>
      <c r="H226" s="625"/>
      <c r="I226" s="626"/>
      <c r="J226" s="193"/>
    </row>
    <row r="227" spans="1:10" ht="20.100000000000001" customHeight="1">
      <c r="A227" s="188" t="str">
        <f>CONCATENATE(I221,-2)</f>
        <v>6-2</v>
      </c>
      <c r="B227" s="293"/>
      <c r="C227" s="570" t="str">
        <f>IF(B227="","",VLOOKUP($B227,【選択肢】!$K:$O,2,FALSE))</f>
        <v/>
      </c>
      <c r="D227" s="627" t="str">
        <f>IF(C227="","",VLOOKUP($B227,【選択肢】!$K:$O,4,FALSE))</f>
        <v/>
      </c>
      <c r="E227" s="628" t="str">
        <f>IF(D227="","",VLOOKUP($B227,【選択肢】!$K:$O,2,FALSE))</f>
        <v/>
      </c>
      <c r="F227" s="629" t="str">
        <f>IF(E227="","",VLOOKUP($B227,【選択肢】!$K:$O,5,FALSE))</f>
        <v/>
      </c>
      <c r="G227" s="630"/>
      <c r="H227" s="631"/>
      <c r="I227" s="632"/>
      <c r="J227" s="193"/>
    </row>
    <row r="228" spans="1:10" ht="20.100000000000001" customHeight="1">
      <c r="A228" s="188" t="str">
        <f>CONCATENATE(I221,-3)</f>
        <v>6-3</v>
      </c>
      <c r="B228" s="294"/>
      <c r="C228" s="570" t="str">
        <f>IF(B228="","",VLOOKUP($B228,【選択肢】!$K:$O,2,FALSE))</f>
        <v/>
      </c>
      <c r="D228" s="627" t="str">
        <f>IF(C228="","",VLOOKUP($B228,【選択肢】!$K:$O,4,FALSE))</f>
        <v/>
      </c>
      <c r="E228" s="628" t="str">
        <f>IF(D228="","",VLOOKUP($B228,【選択肢】!$K:$O,2,FALSE))</f>
        <v/>
      </c>
      <c r="F228" s="629" t="str">
        <f>IF(E228="","",VLOOKUP($B228,【選択肢】!$K:$O,5,FALSE))</f>
        <v/>
      </c>
      <c r="G228" s="630"/>
      <c r="H228" s="631"/>
      <c r="I228" s="632"/>
      <c r="J228" s="193"/>
    </row>
    <row r="229" spans="1:10" ht="20.100000000000001" customHeight="1">
      <c r="A229" s="188" t="str">
        <f>CONCATENATE(I221,-4)</f>
        <v>6-4</v>
      </c>
      <c r="B229" s="294"/>
      <c r="C229" s="570" t="str">
        <f>IF(B229="","",VLOOKUP($B229,【選択肢】!$K:$O,2,FALSE))</f>
        <v/>
      </c>
      <c r="D229" s="627" t="str">
        <f>IF(C229="","",VLOOKUP($B229,【選択肢】!$K:$O,4,FALSE))</f>
        <v/>
      </c>
      <c r="E229" s="628" t="str">
        <f>IF(D229="","",VLOOKUP($B229,【選択肢】!$K:$O,2,FALSE))</f>
        <v/>
      </c>
      <c r="F229" s="629" t="str">
        <f>IF(E229="","",VLOOKUP($B229,【選択肢】!$K:$O,5,FALSE))</f>
        <v/>
      </c>
      <c r="G229" s="630"/>
      <c r="H229" s="631"/>
      <c r="I229" s="632"/>
      <c r="J229" s="193"/>
    </row>
    <row r="230" spans="1:10" ht="20.100000000000001" customHeight="1">
      <c r="A230" s="188" t="str">
        <f>CONCATENATE(I221,-5)</f>
        <v>6-5</v>
      </c>
      <c r="B230" s="294"/>
      <c r="C230" s="570" t="str">
        <f>IF(B230="","",VLOOKUP($B230,【選択肢】!$K:$O,2,FALSE))</f>
        <v/>
      </c>
      <c r="D230" s="627" t="str">
        <f>IF(C230="","",VLOOKUP($B230,【選択肢】!$K:$O,4,FALSE))</f>
        <v/>
      </c>
      <c r="E230" s="628" t="str">
        <f>IF(D230="","",VLOOKUP($B230,【選択肢】!$K:$O,2,FALSE))</f>
        <v/>
      </c>
      <c r="F230" s="629" t="str">
        <f>IF(E230="","",VLOOKUP($B230,【選択肢】!$K:$O,5,FALSE))</f>
        <v/>
      </c>
      <c r="G230" s="630"/>
      <c r="H230" s="631"/>
      <c r="I230" s="632"/>
      <c r="J230" s="193"/>
    </row>
    <row r="231" spans="1:10" ht="20.100000000000001" customHeight="1" thickBot="1">
      <c r="A231" s="188" t="str">
        <f>CONCATENATE(I221,-6)</f>
        <v>6-6</v>
      </c>
      <c r="B231" s="295"/>
      <c r="C231" s="569" t="str">
        <f>IF(B231="","",VLOOKUP($B231,【選択肢】!$K:$O,2,FALSE))</f>
        <v/>
      </c>
      <c r="D231" s="633" t="str">
        <f>IF(C231="","",VLOOKUP($B231,【選択肢】!$K:$O,4,FALSE))</f>
        <v/>
      </c>
      <c r="E231" s="634" t="str">
        <f>IF(D231="","",VLOOKUP($B231,【選択肢】!$K:$O,2,FALSE))</f>
        <v/>
      </c>
      <c r="F231" s="635" t="str">
        <f>IF(E231="","",VLOOKUP($B231,【選択肢】!$K:$O,5,FALSE))</f>
        <v/>
      </c>
      <c r="G231" s="636"/>
      <c r="H231" s="637"/>
      <c r="I231" s="638"/>
      <c r="J231" s="193"/>
    </row>
    <row r="232" spans="1:10" ht="20.100000000000001" customHeight="1">
      <c r="B232" s="639" t="s">
        <v>471</v>
      </c>
      <c r="C232" s="640"/>
      <c r="D232" s="640"/>
      <c r="E232" s="640"/>
      <c r="F232" s="640"/>
      <c r="G232" s="640"/>
      <c r="H232" s="640"/>
      <c r="I232" s="641"/>
      <c r="J232" s="194"/>
    </row>
    <row r="233" spans="1:10" ht="20.100000000000001" customHeight="1">
      <c r="B233" s="296" t="s">
        <v>472</v>
      </c>
      <c r="C233" s="167" t="s">
        <v>473</v>
      </c>
      <c r="D233" s="168" t="s">
        <v>462</v>
      </c>
      <c r="E233" s="169" t="s">
        <v>474</v>
      </c>
      <c r="F233" s="166" t="s">
        <v>472</v>
      </c>
      <c r="G233" s="167" t="s">
        <v>473</v>
      </c>
      <c r="H233" s="168" t="s">
        <v>462</v>
      </c>
      <c r="I233" s="169" t="s">
        <v>474</v>
      </c>
      <c r="J233" s="194"/>
    </row>
    <row r="234" spans="1:10" ht="20.100000000000001" customHeight="1">
      <c r="A234" s="188">
        <f>I221</f>
        <v>6</v>
      </c>
      <c r="B234" s="582"/>
      <c r="C234" s="145"/>
      <c r="D234" s="163" t="str">
        <f>IF(ISERROR(VLOOKUP($B234,参加者名簿!$A:$D,2,FALSE))=TRUE,"",VLOOKUP($B234,参加者名簿!$A:$D,2,FALSE))</f>
        <v/>
      </c>
      <c r="E234" s="146"/>
      <c r="F234" s="584"/>
      <c r="G234" s="145"/>
      <c r="H234" s="163" t="str">
        <f>IF(ISERROR(VLOOKUP($F234,参加者名簿!$A:$D,2,FALSE))=TRUE,"",VLOOKUP($F234,参加者名簿!$A:$D,2,FALSE))</f>
        <v/>
      </c>
      <c r="I234" s="146"/>
      <c r="J234" s="195"/>
    </row>
    <row r="235" spans="1:10" ht="20.100000000000001" customHeight="1">
      <c r="A235" s="188">
        <f>A234</f>
        <v>6</v>
      </c>
      <c r="B235" s="582"/>
      <c r="C235" s="145"/>
      <c r="D235" s="163" t="str">
        <f>IF(ISERROR(VLOOKUP($B235,参加者名簿!$A:$D,2,FALSE))=TRUE,"",VLOOKUP($B235,参加者名簿!$A:$D,2,FALSE))</f>
        <v/>
      </c>
      <c r="E235" s="146"/>
      <c r="F235" s="584"/>
      <c r="G235" s="145"/>
      <c r="H235" s="163" t="str">
        <f>IF(ISERROR(VLOOKUP($F235,参加者名簿!$A:$D,2,FALSE))=TRUE,"",VLOOKUP($F235,参加者名簿!$A:$D,2,FALSE))</f>
        <v/>
      </c>
      <c r="I235" s="146"/>
      <c r="J235" s="195"/>
    </row>
    <row r="236" spans="1:10" ht="20.100000000000001" customHeight="1">
      <c r="A236" s="188">
        <f t="shared" ref="A236:A254" si="30">A235</f>
        <v>6</v>
      </c>
      <c r="B236" s="582"/>
      <c r="C236" s="145"/>
      <c r="D236" s="163" t="str">
        <f>IF(ISERROR(VLOOKUP($B236,参加者名簿!$A:$D,2,FALSE))=TRUE,"",VLOOKUP($B236,参加者名簿!$A:$D,2,FALSE))</f>
        <v/>
      </c>
      <c r="E236" s="146"/>
      <c r="F236" s="584"/>
      <c r="G236" s="145"/>
      <c r="H236" s="163" t="str">
        <f>IF(ISERROR(VLOOKUP($F236,参加者名簿!$A:$D,2,FALSE))=TRUE,"",VLOOKUP($F236,参加者名簿!$A:$D,2,FALSE))</f>
        <v/>
      </c>
      <c r="I236" s="146"/>
      <c r="J236" s="195"/>
    </row>
    <row r="237" spans="1:10" ht="20.100000000000001" customHeight="1">
      <c r="A237" s="188">
        <f t="shared" si="30"/>
        <v>6</v>
      </c>
      <c r="B237" s="582"/>
      <c r="C237" s="145"/>
      <c r="D237" s="163" t="str">
        <f>IF(ISERROR(VLOOKUP($B237,参加者名簿!$A:$D,2,FALSE))=TRUE,"",VLOOKUP($B237,参加者名簿!$A:$D,2,FALSE))</f>
        <v/>
      </c>
      <c r="E237" s="146"/>
      <c r="F237" s="584"/>
      <c r="G237" s="145"/>
      <c r="H237" s="163" t="str">
        <f>IF(ISERROR(VLOOKUP($F237,参加者名簿!$A:$D,2,FALSE))=TRUE,"",VLOOKUP($F237,参加者名簿!$A:$D,2,FALSE))</f>
        <v/>
      </c>
      <c r="I237" s="146"/>
      <c r="J237" s="195"/>
    </row>
    <row r="238" spans="1:10" ht="20.100000000000001" customHeight="1">
      <c r="A238" s="188">
        <f t="shared" si="30"/>
        <v>6</v>
      </c>
      <c r="B238" s="582"/>
      <c r="C238" s="145"/>
      <c r="D238" s="163" t="str">
        <f>IF(ISERROR(VLOOKUP($B238,参加者名簿!$A:$D,2,FALSE))=TRUE,"",VLOOKUP($B238,参加者名簿!$A:$D,2,FALSE))</f>
        <v/>
      </c>
      <c r="E238" s="146"/>
      <c r="F238" s="584"/>
      <c r="G238" s="145"/>
      <c r="H238" s="163" t="str">
        <f>IF(ISERROR(VLOOKUP($F238,参加者名簿!$A:$D,2,FALSE))=TRUE,"",VLOOKUP($F238,参加者名簿!$A:$D,2,FALSE))</f>
        <v/>
      </c>
      <c r="I238" s="146"/>
      <c r="J238" s="195"/>
    </row>
    <row r="239" spans="1:10" ht="20.100000000000001" customHeight="1">
      <c r="A239" s="188">
        <f t="shared" si="30"/>
        <v>6</v>
      </c>
      <c r="B239" s="582"/>
      <c r="C239" s="145"/>
      <c r="D239" s="163" t="str">
        <f>IF(ISERROR(VLOOKUP($B239,参加者名簿!$A:$D,2,FALSE))=TRUE,"",VLOOKUP($B239,参加者名簿!$A:$D,2,FALSE))</f>
        <v/>
      </c>
      <c r="E239" s="146"/>
      <c r="F239" s="584"/>
      <c r="G239" s="145"/>
      <c r="H239" s="163" t="str">
        <f>IF(ISERROR(VLOOKUP($F239,参加者名簿!$A:$D,2,FALSE))=TRUE,"",VLOOKUP($F239,参加者名簿!$A:$D,2,FALSE))</f>
        <v/>
      </c>
      <c r="I239" s="146"/>
      <c r="J239" s="195"/>
    </row>
    <row r="240" spans="1:10" ht="20.100000000000001" customHeight="1">
      <c r="A240" s="188">
        <f t="shared" si="30"/>
        <v>6</v>
      </c>
      <c r="B240" s="582"/>
      <c r="C240" s="145"/>
      <c r="D240" s="163" t="str">
        <f>IF(ISERROR(VLOOKUP($B240,参加者名簿!$A:$D,2,FALSE))=TRUE,"",VLOOKUP($B240,参加者名簿!$A:$D,2,FALSE))</f>
        <v/>
      </c>
      <c r="E240" s="146"/>
      <c r="F240" s="584"/>
      <c r="G240" s="145"/>
      <c r="H240" s="163" t="str">
        <f>IF(ISERROR(VLOOKUP($F240,参加者名簿!$A:$D,2,FALSE))=TRUE,"",VLOOKUP($F240,参加者名簿!$A:$D,2,FALSE))</f>
        <v/>
      </c>
      <c r="I240" s="146"/>
      <c r="J240" s="195"/>
    </row>
    <row r="241" spans="1:10" ht="20.100000000000001" customHeight="1">
      <c r="A241" s="188">
        <f t="shared" si="30"/>
        <v>6</v>
      </c>
      <c r="B241" s="582"/>
      <c r="C241" s="145"/>
      <c r="D241" s="163" t="str">
        <f>IF(ISERROR(VLOOKUP($B241,参加者名簿!$A:$D,2,FALSE))=TRUE,"",VLOOKUP($B241,参加者名簿!$A:$D,2,FALSE))</f>
        <v/>
      </c>
      <c r="E241" s="146"/>
      <c r="F241" s="584"/>
      <c r="G241" s="145"/>
      <c r="H241" s="163" t="str">
        <f>IF(ISERROR(VLOOKUP($F241,参加者名簿!$A:$D,2,FALSE))=TRUE,"",VLOOKUP($F241,参加者名簿!$A:$D,2,FALSE))</f>
        <v/>
      </c>
      <c r="I241" s="146"/>
      <c r="J241" s="195"/>
    </row>
    <row r="242" spans="1:10" ht="20.100000000000001" customHeight="1">
      <c r="A242" s="188">
        <f t="shared" si="30"/>
        <v>6</v>
      </c>
      <c r="B242" s="582"/>
      <c r="C242" s="145"/>
      <c r="D242" s="163" t="str">
        <f>IF(ISERROR(VLOOKUP($B242,参加者名簿!$A:$D,2,FALSE))=TRUE,"",VLOOKUP($B242,参加者名簿!$A:$D,2,FALSE))</f>
        <v/>
      </c>
      <c r="E242" s="146"/>
      <c r="F242" s="584"/>
      <c r="G242" s="145"/>
      <c r="H242" s="163" t="str">
        <f>IF(ISERROR(VLOOKUP($F242,参加者名簿!$A:$D,2,FALSE))=TRUE,"",VLOOKUP($F242,参加者名簿!$A:$D,2,FALSE))</f>
        <v/>
      </c>
      <c r="I242" s="146"/>
      <c r="J242" s="195"/>
    </row>
    <row r="243" spans="1:10" ht="20.100000000000001" customHeight="1">
      <c r="A243" s="188">
        <f t="shared" si="30"/>
        <v>6</v>
      </c>
      <c r="B243" s="582"/>
      <c r="C243" s="145"/>
      <c r="D243" s="163" t="str">
        <f>IF(ISERROR(VLOOKUP($B243,参加者名簿!$A:$D,2,FALSE))=TRUE,"",VLOOKUP($B243,参加者名簿!$A:$D,2,FALSE))</f>
        <v/>
      </c>
      <c r="E243" s="146"/>
      <c r="F243" s="584"/>
      <c r="G243" s="145"/>
      <c r="H243" s="163" t="str">
        <f>IF(ISERROR(VLOOKUP($F243,参加者名簿!$A:$D,2,FALSE))=TRUE,"",VLOOKUP($F243,参加者名簿!$A:$D,2,FALSE))</f>
        <v/>
      </c>
      <c r="I243" s="146"/>
      <c r="J243" s="195"/>
    </row>
    <row r="244" spans="1:10" ht="20.100000000000001" customHeight="1">
      <c r="A244" s="188">
        <f t="shared" si="30"/>
        <v>6</v>
      </c>
      <c r="B244" s="582"/>
      <c r="C244" s="145"/>
      <c r="D244" s="163" t="str">
        <f>IF(ISERROR(VLOOKUP($B244,参加者名簿!$A:$D,2,FALSE))=TRUE,"",VLOOKUP($B244,参加者名簿!$A:$D,2,FALSE))</f>
        <v/>
      </c>
      <c r="E244" s="146"/>
      <c r="F244" s="584"/>
      <c r="G244" s="145"/>
      <c r="H244" s="163" t="str">
        <f>IF(ISERROR(VLOOKUP($F244,参加者名簿!$A:$D,2,FALSE))=TRUE,"",VLOOKUP($F244,参加者名簿!$A:$D,2,FALSE))</f>
        <v/>
      </c>
      <c r="I244" s="146"/>
      <c r="J244" s="195"/>
    </row>
    <row r="245" spans="1:10" ht="20.100000000000001" customHeight="1">
      <c r="A245" s="188">
        <f t="shared" si="30"/>
        <v>6</v>
      </c>
      <c r="B245" s="582"/>
      <c r="C245" s="145"/>
      <c r="D245" s="163" t="str">
        <f>IF(ISERROR(VLOOKUP($B245,参加者名簿!$A:$D,2,FALSE))=TRUE,"",VLOOKUP($B245,参加者名簿!$A:$D,2,FALSE))</f>
        <v/>
      </c>
      <c r="E245" s="146"/>
      <c r="F245" s="584"/>
      <c r="G245" s="145"/>
      <c r="H245" s="163" t="str">
        <f>IF(ISERROR(VLOOKUP($F245,参加者名簿!$A:$D,2,FALSE))=TRUE,"",VLOOKUP($F245,参加者名簿!$A:$D,2,FALSE))</f>
        <v/>
      </c>
      <c r="I245" s="146"/>
      <c r="J245" s="195"/>
    </row>
    <row r="246" spans="1:10" ht="20.100000000000001" customHeight="1">
      <c r="A246" s="188">
        <f t="shared" si="30"/>
        <v>6</v>
      </c>
      <c r="B246" s="582"/>
      <c r="C246" s="145"/>
      <c r="D246" s="163" t="str">
        <f>IF(ISERROR(VLOOKUP($B246,参加者名簿!$A:$D,2,FALSE))=TRUE,"",VLOOKUP($B246,参加者名簿!$A:$D,2,FALSE))</f>
        <v/>
      </c>
      <c r="E246" s="146"/>
      <c r="F246" s="584"/>
      <c r="G246" s="145"/>
      <c r="H246" s="163" t="str">
        <f>IF(ISERROR(VLOOKUP($F246,参加者名簿!$A:$D,2,FALSE))=TRUE,"",VLOOKUP($F246,参加者名簿!$A:$D,2,FALSE))</f>
        <v/>
      </c>
      <c r="I246" s="146"/>
      <c r="J246" s="195"/>
    </row>
    <row r="247" spans="1:10" ht="20.100000000000001" customHeight="1">
      <c r="A247" s="188">
        <f t="shared" si="30"/>
        <v>6</v>
      </c>
      <c r="B247" s="582"/>
      <c r="C247" s="145"/>
      <c r="D247" s="163" t="str">
        <f>IF(ISERROR(VLOOKUP($B247,参加者名簿!$A:$D,2,FALSE))=TRUE,"",VLOOKUP($B247,参加者名簿!$A:$D,2,FALSE))</f>
        <v/>
      </c>
      <c r="E247" s="146"/>
      <c r="F247" s="584"/>
      <c r="G247" s="145"/>
      <c r="H247" s="163" t="str">
        <f>IF(ISERROR(VLOOKUP($F247,参加者名簿!$A:$D,2,FALSE))=TRUE,"",VLOOKUP($F247,参加者名簿!$A:$D,2,FALSE))</f>
        <v/>
      </c>
      <c r="I247" s="146"/>
      <c r="J247" s="195"/>
    </row>
    <row r="248" spans="1:10" ht="20.100000000000001" customHeight="1">
      <c r="A248" s="188">
        <f t="shared" si="30"/>
        <v>6</v>
      </c>
      <c r="B248" s="582"/>
      <c r="C248" s="145"/>
      <c r="D248" s="163" t="str">
        <f>IF(ISERROR(VLOOKUP($B248,参加者名簿!$A:$D,2,FALSE))=TRUE,"",VLOOKUP($B248,参加者名簿!$A:$D,2,FALSE))</f>
        <v/>
      </c>
      <c r="E248" s="146"/>
      <c r="F248" s="584"/>
      <c r="G248" s="145"/>
      <c r="H248" s="163" t="str">
        <f>IF(ISERROR(VLOOKUP($F248,参加者名簿!$A:$D,2,FALSE))=TRUE,"",VLOOKUP($F248,参加者名簿!$A:$D,2,FALSE))</f>
        <v/>
      </c>
      <c r="I248" s="146"/>
      <c r="J248" s="195"/>
    </row>
    <row r="249" spans="1:10" ht="20.100000000000001" customHeight="1">
      <c r="A249" s="188">
        <f t="shared" si="30"/>
        <v>6</v>
      </c>
      <c r="B249" s="582"/>
      <c r="C249" s="145"/>
      <c r="D249" s="163" t="str">
        <f>IF(ISERROR(VLOOKUP($B249,参加者名簿!$A:$D,2,FALSE))=TRUE,"",VLOOKUP($B249,参加者名簿!$A:$D,2,FALSE))</f>
        <v/>
      </c>
      <c r="E249" s="146"/>
      <c r="F249" s="584"/>
      <c r="G249" s="145"/>
      <c r="H249" s="163" t="str">
        <f>IF(ISERROR(VLOOKUP($F249,参加者名簿!$A:$D,2,FALSE))=TRUE,"",VLOOKUP($F249,参加者名簿!$A:$D,2,FALSE))</f>
        <v/>
      </c>
      <c r="I249" s="146"/>
      <c r="J249" s="195"/>
    </row>
    <row r="250" spans="1:10" ht="20.100000000000001" customHeight="1">
      <c r="A250" s="188">
        <f t="shared" si="30"/>
        <v>6</v>
      </c>
      <c r="B250" s="582"/>
      <c r="C250" s="145"/>
      <c r="D250" s="163" t="str">
        <f>IF(ISERROR(VLOOKUP($B250,参加者名簿!$A:$D,2,FALSE))=TRUE,"",VLOOKUP($B250,参加者名簿!$A:$D,2,FALSE))</f>
        <v/>
      </c>
      <c r="E250" s="146"/>
      <c r="F250" s="584"/>
      <c r="G250" s="145"/>
      <c r="H250" s="163" t="str">
        <f>IF(ISERROR(VLOOKUP($F250,参加者名簿!$A:$D,2,FALSE))=TRUE,"",VLOOKUP($F250,参加者名簿!$A:$D,2,FALSE))</f>
        <v/>
      </c>
      <c r="I250" s="146"/>
      <c r="J250" s="195"/>
    </row>
    <row r="251" spans="1:10" ht="20.100000000000001" customHeight="1">
      <c r="A251" s="188">
        <f t="shared" si="30"/>
        <v>6</v>
      </c>
      <c r="B251" s="582"/>
      <c r="C251" s="145"/>
      <c r="D251" s="163" t="str">
        <f>IF(ISERROR(VLOOKUP($B251,参加者名簿!$A:$D,2,FALSE))=TRUE,"",VLOOKUP($B251,参加者名簿!$A:$D,2,FALSE))</f>
        <v/>
      </c>
      <c r="E251" s="146"/>
      <c r="F251" s="584"/>
      <c r="G251" s="145"/>
      <c r="H251" s="163" t="str">
        <f>IF(ISERROR(VLOOKUP($F251,参加者名簿!$A:$D,2,FALSE))=TRUE,"",VLOOKUP($F251,参加者名簿!$A:$D,2,FALSE))</f>
        <v/>
      </c>
      <c r="I251" s="146"/>
      <c r="J251" s="195"/>
    </row>
    <row r="252" spans="1:10" ht="20.100000000000001" customHeight="1">
      <c r="A252" s="188">
        <f t="shared" si="30"/>
        <v>6</v>
      </c>
      <c r="B252" s="582"/>
      <c r="C252" s="145"/>
      <c r="D252" s="163" t="str">
        <f>IF(ISERROR(VLOOKUP($B252,参加者名簿!$A:$D,2,FALSE))=TRUE,"",VLOOKUP($B252,参加者名簿!$A:$D,2,FALSE))</f>
        <v/>
      </c>
      <c r="E252" s="146"/>
      <c r="F252" s="584"/>
      <c r="G252" s="145"/>
      <c r="H252" s="163" t="str">
        <f>IF(ISERROR(VLOOKUP($F252,参加者名簿!$A:$D,2,FALSE))=TRUE,"",VLOOKUP($F252,参加者名簿!$A:$D,2,FALSE))</f>
        <v/>
      </c>
      <c r="I252" s="146"/>
      <c r="J252" s="195"/>
    </row>
    <row r="253" spans="1:10" ht="20.100000000000001" customHeight="1">
      <c r="A253" s="188">
        <f t="shared" si="30"/>
        <v>6</v>
      </c>
      <c r="B253" s="582"/>
      <c r="C253" s="145"/>
      <c r="D253" s="163" t="str">
        <f>IF(ISERROR(VLOOKUP($B253,参加者名簿!$A:$D,2,FALSE))=TRUE,"",VLOOKUP($B253,参加者名簿!$A:$D,2,FALSE))</f>
        <v/>
      </c>
      <c r="E253" s="146"/>
      <c r="F253" s="584"/>
      <c r="G253" s="145"/>
      <c r="H253" s="163" t="str">
        <f>IF(ISERROR(VLOOKUP($F253,参加者名簿!$A:$D,2,FALSE))=TRUE,"",VLOOKUP($F253,参加者名簿!$A:$D,2,FALSE))</f>
        <v/>
      </c>
      <c r="I253" s="146"/>
      <c r="J253" s="195"/>
    </row>
    <row r="254" spans="1:10" ht="20.100000000000001" customHeight="1" thickBot="1">
      <c r="A254" s="188">
        <f t="shared" si="30"/>
        <v>6</v>
      </c>
      <c r="B254" s="582"/>
      <c r="C254" s="145"/>
      <c r="D254" s="163" t="str">
        <f>IF(ISERROR(VLOOKUP($B254,参加者名簿!$A:$D,2,FALSE))=TRUE,"",VLOOKUP($B254,参加者名簿!$A:$D,2,FALSE))</f>
        <v/>
      </c>
      <c r="E254" s="146"/>
      <c r="F254" s="584"/>
      <c r="G254" s="145"/>
      <c r="H254" s="163" t="str">
        <f>IF(ISERROR(VLOOKUP($F254,参加者名簿!$A:$D,2,FALSE))=TRUE,"",VLOOKUP($F254,参加者名簿!$A:$D,2,FALSE))</f>
        <v/>
      </c>
      <c r="I254" s="146"/>
      <c r="J254" s="195"/>
    </row>
    <row r="255" spans="1:10" ht="20.100000000000001" customHeight="1" thickBot="1">
      <c r="B255" s="298" t="s">
        <v>476</v>
      </c>
      <c r="C255" s="164">
        <f t="shared" ref="C255" si="31">COUNTIFS(D234:D254,"農業者",E234:E254,"○")+COUNTIFS(H234:H254,"農業者",I234:I254,"○")</f>
        <v>0</v>
      </c>
      <c r="D255" s="601" t="s">
        <v>477</v>
      </c>
      <c r="E255" s="602"/>
      <c r="F255" s="164">
        <f t="shared" ref="F255" si="32">COUNTIFS(D234:D254,"農業者以外",E234:E254,"○")+COUNTIFS(H234:H254,"農業者以外",I234:I254,"○")</f>
        <v>0</v>
      </c>
      <c r="G255" s="571" t="s">
        <v>478</v>
      </c>
      <c r="H255" s="603">
        <f t="shared" ref="H255" si="33">SUMIF(E234:E254,"○",C234:C254)+SUMIF(I234:I254,"○",G234:G254)</f>
        <v>0</v>
      </c>
      <c r="I255" s="604"/>
      <c r="J255" s="194"/>
    </row>
    <row r="256" spans="1:10" ht="20.100000000000001" customHeight="1">
      <c r="B256" s="299" t="s">
        <v>479</v>
      </c>
      <c r="C256" s="151"/>
      <c r="D256" s="151"/>
      <c r="E256" s="151"/>
      <c r="F256" s="151"/>
      <c r="G256" s="151"/>
      <c r="H256" s="151"/>
      <c r="I256" s="152"/>
      <c r="J256" s="195"/>
    </row>
    <row r="257" spans="1:21" ht="20.100000000000001" customHeight="1">
      <c r="B257" s="300"/>
      <c r="C257" s="148"/>
      <c r="D257" s="148"/>
      <c r="E257" s="148"/>
      <c r="F257" s="148"/>
      <c r="G257" s="148"/>
      <c r="H257" s="148"/>
      <c r="I257" s="153"/>
      <c r="J257" s="195"/>
    </row>
    <row r="258" spans="1:21" ht="20.100000000000001" customHeight="1">
      <c r="B258" s="300"/>
      <c r="C258" s="148"/>
      <c r="D258" s="148"/>
      <c r="E258" s="148"/>
      <c r="F258" s="148"/>
      <c r="G258" s="148"/>
      <c r="H258" s="148"/>
      <c r="I258" s="153"/>
      <c r="J258" s="195"/>
    </row>
    <row r="259" spans="1:21" ht="20.100000000000001" customHeight="1">
      <c r="B259" s="300"/>
      <c r="C259" s="148"/>
      <c r="D259" s="148"/>
      <c r="E259" s="148"/>
      <c r="F259" s="148"/>
      <c r="G259" s="148"/>
      <c r="H259" s="148"/>
      <c r="I259" s="153"/>
      <c r="J259" s="195"/>
    </row>
    <row r="260" spans="1:21" ht="20.100000000000001" customHeight="1">
      <c r="B260" s="300"/>
      <c r="C260" s="148"/>
      <c r="D260" s="148"/>
      <c r="E260" s="148"/>
      <c r="F260" s="148"/>
      <c r="G260" s="148"/>
      <c r="H260" s="148"/>
      <c r="I260" s="153"/>
      <c r="J260" s="195"/>
    </row>
    <row r="261" spans="1:21" ht="20.100000000000001" customHeight="1">
      <c r="B261" s="300"/>
      <c r="C261" s="148"/>
      <c r="D261" s="148"/>
      <c r="E261" s="148"/>
      <c r="F261" s="148"/>
      <c r="G261" s="148"/>
      <c r="H261" s="148"/>
      <c r="I261" s="153"/>
      <c r="J261" s="195"/>
    </row>
    <row r="262" spans="1:21" ht="20.100000000000001" customHeight="1">
      <c r="B262" s="300"/>
      <c r="C262" s="148"/>
      <c r="D262" s="148"/>
      <c r="E262" s="148"/>
      <c r="F262" s="148"/>
      <c r="G262" s="148"/>
      <c r="H262" s="148"/>
      <c r="I262" s="153"/>
      <c r="J262" s="195"/>
    </row>
    <row r="263" spans="1:21" ht="20.100000000000001" customHeight="1" thickBot="1">
      <c r="B263" s="301"/>
      <c r="C263" s="154"/>
      <c r="D263" s="154"/>
      <c r="E263" s="154"/>
      <c r="F263" s="154"/>
      <c r="G263" s="154"/>
      <c r="H263" s="154"/>
      <c r="I263" s="155"/>
      <c r="J263" s="195"/>
    </row>
    <row r="264" spans="1:21" ht="20.100000000000001" customHeight="1" thickBot="1">
      <c r="B264" s="302" t="s">
        <v>480</v>
      </c>
      <c r="C264" s="156" t="s">
        <v>481</v>
      </c>
      <c r="D264" s="156" t="s">
        <v>482</v>
      </c>
      <c r="E264" s="157"/>
    </row>
    <row r="265" spans="1:21" ht="20.100000000000001" customHeight="1" thickBot="1">
      <c r="B265" s="289" t="s">
        <v>505</v>
      </c>
      <c r="C265" s="185">
        <f t="shared" ref="C265" si="34">C221</f>
        <v>4</v>
      </c>
      <c r="D265" s="608" t="s">
        <v>504</v>
      </c>
      <c r="E265" s="608"/>
      <c r="F265" s="608"/>
      <c r="G265" s="608"/>
      <c r="H265" s="141" t="s">
        <v>466</v>
      </c>
      <c r="I265" s="186">
        <f t="shared" ref="I265" si="35">I221+1</f>
        <v>7</v>
      </c>
      <c r="J265" s="189">
        <f>I265</f>
        <v>7</v>
      </c>
      <c r="K265" s="312">
        <f>G266</f>
        <v>0</v>
      </c>
      <c r="L265" s="313">
        <f>C267</f>
        <v>0</v>
      </c>
      <c r="M265" s="190" t="e">
        <f>G267-K268</f>
        <v>#VALUE!</v>
      </c>
      <c r="N265" s="190">
        <f>C299</f>
        <v>0</v>
      </c>
      <c r="O265" s="190">
        <f>F299</f>
        <v>0</v>
      </c>
      <c r="P265" s="190">
        <f>B270</f>
        <v>0</v>
      </c>
      <c r="Q265" s="190">
        <f>B271</f>
        <v>0</v>
      </c>
      <c r="R265" s="190">
        <f>B272</f>
        <v>0</v>
      </c>
      <c r="S265" s="188">
        <f>B273</f>
        <v>0</v>
      </c>
      <c r="T265" s="188">
        <f>B274</f>
        <v>0</v>
      </c>
      <c r="U265" s="188">
        <f>B275</f>
        <v>0</v>
      </c>
    </row>
    <row r="266" spans="1:21" ht="20.100000000000001" customHeight="1" thickBot="1">
      <c r="B266" s="290" t="s">
        <v>467</v>
      </c>
      <c r="C266" s="609" t="str">
        <f t="shared" ref="C266" si="36">$C$2</f>
        <v>○○活動組織</v>
      </c>
      <c r="D266" s="609"/>
      <c r="E266" s="609"/>
      <c r="F266" s="143" t="s">
        <v>468</v>
      </c>
      <c r="G266" s="610"/>
      <c r="H266" s="611"/>
      <c r="I266" s="612"/>
      <c r="J266" s="191"/>
    </row>
    <row r="267" spans="1:21" ht="20.100000000000001" customHeight="1">
      <c r="B267" s="291" t="s">
        <v>8</v>
      </c>
      <c r="C267" s="128"/>
      <c r="D267" s="613" t="s">
        <v>469</v>
      </c>
      <c r="E267" s="613"/>
      <c r="F267" s="128"/>
      <c r="G267" s="161" t="str">
        <f t="shared" ref="G267:G268" si="37">IF((F267-C267)*24=0,"",(F267-C267)*24)</f>
        <v/>
      </c>
      <c r="H267" s="614" t="s">
        <v>470</v>
      </c>
      <c r="I267" s="615"/>
      <c r="J267" s="192"/>
    </row>
    <row r="268" spans="1:21" ht="20.100000000000001" customHeight="1" thickBot="1">
      <c r="B268" s="292" t="s">
        <v>483</v>
      </c>
      <c r="C268" s="129"/>
      <c r="D268" s="605" t="s">
        <v>469</v>
      </c>
      <c r="E268" s="605"/>
      <c r="F268" s="129"/>
      <c r="G268" s="162" t="str">
        <f t="shared" si="37"/>
        <v/>
      </c>
      <c r="H268" s="606" t="s">
        <v>470</v>
      </c>
      <c r="I268" s="607"/>
      <c r="J268" s="192"/>
      <c r="K268" s="188">
        <f>IF(G268="",0,G268)</f>
        <v>0</v>
      </c>
    </row>
    <row r="269" spans="1:21" ht="20.100000000000001" customHeight="1" thickBot="1">
      <c r="B269" s="306" t="s">
        <v>714</v>
      </c>
      <c r="C269" s="572" t="s">
        <v>712</v>
      </c>
      <c r="D269" s="616" t="s">
        <v>713</v>
      </c>
      <c r="E269" s="617"/>
      <c r="F269" s="618" t="s">
        <v>715</v>
      </c>
      <c r="G269" s="619"/>
      <c r="H269" s="618" t="s">
        <v>716</v>
      </c>
      <c r="I269" s="620"/>
      <c r="J269" s="193"/>
    </row>
    <row r="270" spans="1:21" ht="20.100000000000001" customHeight="1">
      <c r="A270" s="188" t="str">
        <f>CONCATENATE(I265,-1)</f>
        <v>7-1</v>
      </c>
      <c r="B270" s="309"/>
      <c r="C270" s="573" t="str">
        <f>IF(B270="","",VLOOKUP($B270,【選択肢】!$K:$O,2,FALSE))</f>
        <v/>
      </c>
      <c r="D270" s="621" t="str">
        <f>IF(C270="","",VLOOKUP($B270,【選択肢】!$K:$O,4,FALSE))</f>
        <v/>
      </c>
      <c r="E270" s="622" t="str">
        <f>IF(D270="","",VLOOKUP($B270,【選択肢】!$K:$O,2,FALSE))</f>
        <v/>
      </c>
      <c r="F270" s="623" t="str">
        <f>IF(E270="","",VLOOKUP($B270,【選択肢】!$K:$O,5,FALSE))</f>
        <v/>
      </c>
      <c r="G270" s="624"/>
      <c r="H270" s="625"/>
      <c r="I270" s="626"/>
      <c r="J270" s="193"/>
    </row>
    <row r="271" spans="1:21" ht="20.100000000000001" customHeight="1">
      <c r="A271" s="188" t="str">
        <f>CONCATENATE(I265,-2)</f>
        <v>7-2</v>
      </c>
      <c r="B271" s="293"/>
      <c r="C271" s="570" t="str">
        <f>IF(B271="","",VLOOKUP($B271,【選択肢】!$K:$O,2,FALSE))</f>
        <v/>
      </c>
      <c r="D271" s="627" t="str">
        <f>IF(C271="","",VLOOKUP($B271,【選択肢】!$K:$O,4,FALSE))</f>
        <v/>
      </c>
      <c r="E271" s="628" t="str">
        <f>IF(D271="","",VLOOKUP($B271,【選択肢】!$K:$O,2,FALSE))</f>
        <v/>
      </c>
      <c r="F271" s="629" t="str">
        <f>IF(E271="","",VLOOKUP($B271,【選択肢】!$K:$O,5,FALSE))</f>
        <v/>
      </c>
      <c r="G271" s="630"/>
      <c r="H271" s="631"/>
      <c r="I271" s="632"/>
      <c r="J271" s="193"/>
    </row>
    <row r="272" spans="1:21" ht="20.100000000000001" customHeight="1">
      <c r="A272" s="188" t="str">
        <f>CONCATENATE(I265,-3)</f>
        <v>7-3</v>
      </c>
      <c r="B272" s="294"/>
      <c r="C272" s="570" t="str">
        <f>IF(B272="","",VLOOKUP($B272,【選択肢】!$K:$O,2,FALSE))</f>
        <v/>
      </c>
      <c r="D272" s="627" t="str">
        <f>IF(C272="","",VLOOKUP($B272,【選択肢】!$K:$O,4,FALSE))</f>
        <v/>
      </c>
      <c r="E272" s="628" t="str">
        <f>IF(D272="","",VLOOKUP($B272,【選択肢】!$K:$O,2,FALSE))</f>
        <v/>
      </c>
      <c r="F272" s="629" t="str">
        <f>IF(E272="","",VLOOKUP($B272,【選択肢】!$K:$O,5,FALSE))</f>
        <v/>
      </c>
      <c r="G272" s="630"/>
      <c r="H272" s="631"/>
      <c r="I272" s="632"/>
      <c r="J272" s="193"/>
    </row>
    <row r="273" spans="1:10" ht="20.100000000000001" customHeight="1">
      <c r="A273" s="188" t="str">
        <f>CONCATENATE(I265,-4)</f>
        <v>7-4</v>
      </c>
      <c r="B273" s="294"/>
      <c r="C273" s="570" t="str">
        <f>IF(B273="","",VLOOKUP($B273,【選択肢】!$K:$O,2,FALSE))</f>
        <v/>
      </c>
      <c r="D273" s="627" t="str">
        <f>IF(C273="","",VLOOKUP($B273,【選択肢】!$K:$O,4,FALSE))</f>
        <v/>
      </c>
      <c r="E273" s="628" t="str">
        <f>IF(D273="","",VLOOKUP($B273,【選択肢】!$K:$O,2,FALSE))</f>
        <v/>
      </c>
      <c r="F273" s="629" t="str">
        <f>IF(E273="","",VLOOKUP($B273,【選択肢】!$K:$O,5,FALSE))</f>
        <v/>
      </c>
      <c r="G273" s="630"/>
      <c r="H273" s="631"/>
      <c r="I273" s="632"/>
      <c r="J273" s="193"/>
    </row>
    <row r="274" spans="1:10" ht="20.100000000000001" customHeight="1">
      <c r="A274" s="188" t="str">
        <f>CONCATENATE(I265,-5)</f>
        <v>7-5</v>
      </c>
      <c r="B274" s="294"/>
      <c r="C274" s="570" t="str">
        <f>IF(B274="","",VLOOKUP($B274,【選択肢】!$K:$O,2,FALSE))</f>
        <v/>
      </c>
      <c r="D274" s="627" t="str">
        <f>IF(C274="","",VLOOKUP($B274,【選択肢】!$K:$O,4,FALSE))</f>
        <v/>
      </c>
      <c r="E274" s="628" t="str">
        <f>IF(D274="","",VLOOKUP($B274,【選択肢】!$K:$O,2,FALSE))</f>
        <v/>
      </c>
      <c r="F274" s="629" t="str">
        <f>IF(E274="","",VLOOKUP($B274,【選択肢】!$K:$O,5,FALSE))</f>
        <v/>
      </c>
      <c r="G274" s="630"/>
      <c r="H274" s="631"/>
      <c r="I274" s="632"/>
      <c r="J274" s="193"/>
    </row>
    <row r="275" spans="1:10" ht="20.100000000000001" customHeight="1" thickBot="1">
      <c r="A275" s="188" t="str">
        <f>CONCATENATE(I265,-6)</f>
        <v>7-6</v>
      </c>
      <c r="B275" s="295"/>
      <c r="C275" s="569" t="str">
        <f>IF(B275="","",VLOOKUP($B275,【選択肢】!$K:$O,2,FALSE))</f>
        <v/>
      </c>
      <c r="D275" s="633" t="str">
        <f>IF(C275="","",VLOOKUP($B275,【選択肢】!$K:$O,4,FALSE))</f>
        <v/>
      </c>
      <c r="E275" s="634" t="str">
        <f>IF(D275="","",VLOOKUP($B275,【選択肢】!$K:$O,2,FALSE))</f>
        <v/>
      </c>
      <c r="F275" s="635" t="str">
        <f>IF(E275="","",VLOOKUP($B275,【選択肢】!$K:$O,5,FALSE))</f>
        <v/>
      </c>
      <c r="G275" s="636"/>
      <c r="H275" s="637"/>
      <c r="I275" s="638"/>
      <c r="J275" s="193"/>
    </row>
    <row r="276" spans="1:10" ht="20.100000000000001" customHeight="1">
      <c r="B276" s="639" t="s">
        <v>471</v>
      </c>
      <c r="C276" s="640"/>
      <c r="D276" s="640"/>
      <c r="E276" s="640"/>
      <c r="F276" s="640"/>
      <c r="G276" s="640"/>
      <c r="H276" s="640"/>
      <c r="I276" s="641"/>
      <c r="J276" s="194"/>
    </row>
    <row r="277" spans="1:10" ht="20.100000000000001" customHeight="1">
      <c r="B277" s="296" t="s">
        <v>472</v>
      </c>
      <c r="C277" s="167" t="s">
        <v>473</v>
      </c>
      <c r="D277" s="168" t="s">
        <v>462</v>
      </c>
      <c r="E277" s="169" t="s">
        <v>474</v>
      </c>
      <c r="F277" s="166" t="s">
        <v>472</v>
      </c>
      <c r="G277" s="167" t="s">
        <v>473</v>
      </c>
      <c r="H277" s="168" t="s">
        <v>462</v>
      </c>
      <c r="I277" s="169" t="s">
        <v>474</v>
      </c>
      <c r="J277" s="194"/>
    </row>
    <row r="278" spans="1:10" ht="20.100000000000001" customHeight="1">
      <c r="A278" s="188">
        <f>I265</f>
        <v>7</v>
      </c>
      <c r="B278" s="582"/>
      <c r="C278" s="145"/>
      <c r="D278" s="163" t="str">
        <f>IF(ISERROR(VLOOKUP($B278,参加者名簿!$A:$D,2,FALSE))=TRUE,"",VLOOKUP($B278,参加者名簿!$A:$D,2,FALSE))</f>
        <v/>
      </c>
      <c r="E278" s="146"/>
      <c r="F278" s="584"/>
      <c r="G278" s="145"/>
      <c r="H278" s="163" t="str">
        <f>IF(ISERROR(VLOOKUP($F278,参加者名簿!$A:$D,2,FALSE))=TRUE,"",VLOOKUP($F278,参加者名簿!$A:$D,2,FALSE))</f>
        <v/>
      </c>
      <c r="I278" s="146"/>
      <c r="J278" s="195"/>
    </row>
    <row r="279" spans="1:10" ht="20.100000000000001" customHeight="1">
      <c r="A279" s="188">
        <f>A278</f>
        <v>7</v>
      </c>
      <c r="B279" s="582"/>
      <c r="C279" s="145"/>
      <c r="D279" s="163" t="str">
        <f>IF(ISERROR(VLOOKUP($B279,参加者名簿!$A:$D,2,FALSE))=TRUE,"",VLOOKUP($B279,参加者名簿!$A:$D,2,FALSE))</f>
        <v/>
      </c>
      <c r="E279" s="146"/>
      <c r="F279" s="584"/>
      <c r="G279" s="145"/>
      <c r="H279" s="163" t="str">
        <f>IF(ISERROR(VLOOKUP($F279,参加者名簿!$A:$D,2,FALSE))=TRUE,"",VLOOKUP($F279,参加者名簿!$A:$D,2,FALSE))</f>
        <v/>
      </c>
      <c r="I279" s="146"/>
      <c r="J279" s="195"/>
    </row>
    <row r="280" spans="1:10" ht="20.100000000000001" customHeight="1">
      <c r="A280" s="188">
        <f t="shared" ref="A280:A298" si="38">A279</f>
        <v>7</v>
      </c>
      <c r="B280" s="582"/>
      <c r="C280" s="145"/>
      <c r="D280" s="163" t="str">
        <f>IF(ISERROR(VLOOKUP($B280,参加者名簿!$A:$D,2,FALSE))=TRUE,"",VLOOKUP($B280,参加者名簿!$A:$D,2,FALSE))</f>
        <v/>
      </c>
      <c r="E280" s="146"/>
      <c r="F280" s="584"/>
      <c r="G280" s="145"/>
      <c r="H280" s="163" t="str">
        <f>IF(ISERROR(VLOOKUP($F280,参加者名簿!$A:$D,2,FALSE))=TRUE,"",VLOOKUP($F280,参加者名簿!$A:$D,2,FALSE))</f>
        <v/>
      </c>
      <c r="I280" s="146"/>
      <c r="J280" s="195"/>
    </row>
    <row r="281" spans="1:10" ht="20.100000000000001" customHeight="1">
      <c r="A281" s="188">
        <f t="shared" si="38"/>
        <v>7</v>
      </c>
      <c r="B281" s="582"/>
      <c r="C281" s="145"/>
      <c r="D281" s="163" t="str">
        <f>IF(ISERROR(VLOOKUP($B281,参加者名簿!$A:$D,2,FALSE))=TRUE,"",VLOOKUP($B281,参加者名簿!$A:$D,2,FALSE))</f>
        <v/>
      </c>
      <c r="E281" s="146"/>
      <c r="F281" s="584"/>
      <c r="G281" s="145"/>
      <c r="H281" s="163" t="str">
        <f>IF(ISERROR(VLOOKUP($F281,参加者名簿!$A:$D,2,FALSE))=TRUE,"",VLOOKUP($F281,参加者名簿!$A:$D,2,FALSE))</f>
        <v/>
      </c>
      <c r="I281" s="146"/>
      <c r="J281" s="195"/>
    </row>
    <row r="282" spans="1:10" ht="20.100000000000001" customHeight="1">
      <c r="A282" s="188">
        <f t="shared" si="38"/>
        <v>7</v>
      </c>
      <c r="B282" s="582"/>
      <c r="C282" s="145"/>
      <c r="D282" s="163" t="str">
        <f>IF(ISERROR(VLOOKUP($B282,参加者名簿!$A:$D,2,FALSE))=TRUE,"",VLOOKUP($B282,参加者名簿!$A:$D,2,FALSE))</f>
        <v/>
      </c>
      <c r="E282" s="146"/>
      <c r="F282" s="584"/>
      <c r="G282" s="145"/>
      <c r="H282" s="163" t="str">
        <f>IF(ISERROR(VLOOKUP($F282,参加者名簿!$A:$D,2,FALSE))=TRUE,"",VLOOKUP($F282,参加者名簿!$A:$D,2,FALSE))</f>
        <v/>
      </c>
      <c r="I282" s="146"/>
      <c r="J282" s="195"/>
    </row>
    <row r="283" spans="1:10" ht="20.100000000000001" customHeight="1">
      <c r="A283" s="188">
        <f t="shared" si="38"/>
        <v>7</v>
      </c>
      <c r="B283" s="582"/>
      <c r="C283" s="145"/>
      <c r="D283" s="163" t="str">
        <f>IF(ISERROR(VLOOKUP($B283,参加者名簿!$A:$D,2,FALSE))=TRUE,"",VLOOKUP($B283,参加者名簿!$A:$D,2,FALSE))</f>
        <v/>
      </c>
      <c r="E283" s="146"/>
      <c r="F283" s="584"/>
      <c r="G283" s="145"/>
      <c r="H283" s="163" t="str">
        <f>IF(ISERROR(VLOOKUP($F283,参加者名簿!$A:$D,2,FALSE))=TRUE,"",VLOOKUP($F283,参加者名簿!$A:$D,2,FALSE))</f>
        <v/>
      </c>
      <c r="I283" s="146"/>
      <c r="J283" s="195"/>
    </row>
    <row r="284" spans="1:10" ht="20.100000000000001" customHeight="1">
      <c r="A284" s="188">
        <f t="shared" si="38"/>
        <v>7</v>
      </c>
      <c r="B284" s="582"/>
      <c r="C284" s="145"/>
      <c r="D284" s="163" t="str">
        <f>IF(ISERROR(VLOOKUP($B284,参加者名簿!$A:$D,2,FALSE))=TRUE,"",VLOOKUP($B284,参加者名簿!$A:$D,2,FALSE))</f>
        <v/>
      </c>
      <c r="E284" s="146"/>
      <c r="F284" s="584"/>
      <c r="G284" s="145"/>
      <c r="H284" s="163" t="str">
        <f>IF(ISERROR(VLOOKUP($F284,参加者名簿!$A:$D,2,FALSE))=TRUE,"",VLOOKUP($F284,参加者名簿!$A:$D,2,FALSE))</f>
        <v/>
      </c>
      <c r="I284" s="146"/>
      <c r="J284" s="195"/>
    </row>
    <row r="285" spans="1:10" ht="20.100000000000001" customHeight="1">
      <c r="A285" s="188">
        <f t="shared" si="38"/>
        <v>7</v>
      </c>
      <c r="B285" s="582"/>
      <c r="C285" s="145"/>
      <c r="D285" s="163" t="str">
        <f>IF(ISERROR(VLOOKUP($B285,参加者名簿!$A:$D,2,FALSE))=TRUE,"",VLOOKUP($B285,参加者名簿!$A:$D,2,FALSE))</f>
        <v/>
      </c>
      <c r="E285" s="146"/>
      <c r="F285" s="584"/>
      <c r="G285" s="145"/>
      <c r="H285" s="163" t="str">
        <f>IF(ISERROR(VLOOKUP($F285,参加者名簿!$A:$D,2,FALSE))=TRUE,"",VLOOKUP($F285,参加者名簿!$A:$D,2,FALSE))</f>
        <v/>
      </c>
      <c r="I285" s="146"/>
      <c r="J285" s="195"/>
    </row>
    <row r="286" spans="1:10" ht="20.100000000000001" customHeight="1">
      <c r="A286" s="188">
        <f t="shared" si="38"/>
        <v>7</v>
      </c>
      <c r="B286" s="582"/>
      <c r="C286" s="145"/>
      <c r="D286" s="163" t="str">
        <f>IF(ISERROR(VLOOKUP($B286,参加者名簿!$A:$D,2,FALSE))=TRUE,"",VLOOKUP($B286,参加者名簿!$A:$D,2,FALSE))</f>
        <v/>
      </c>
      <c r="E286" s="146"/>
      <c r="F286" s="584"/>
      <c r="G286" s="145"/>
      <c r="H286" s="163" t="str">
        <f>IF(ISERROR(VLOOKUP($F286,参加者名簿!$A:$D,2,FALSE))=TRUE,"",VLOOKUP($F286,参加者名簿!$A:$D,2,FALSE))</f>
        <v/>
      </c>
      <c r="I286" s="146"/>
      <c r="J286" s="195"/>
    </row>
    <row r="287" spans="1:10" ht="20.100000000000001" customHeight="1">
      <c r="A287" s="188">
        <f t="shared" si="38"/>
        <v>7</v>
      </c>
      <c r="B287" s="582"/>
      <c r="C287" s="145"/>
      <c r="D287" s="163" t="str">
        <f>IF(ISERROR(VLOOKUP($B287,参加者名簿!$A:$D,2,FALSE))=TRUE,"",VLOOKUP($B287,参加者名簿!$A:$D,2,FALSE))</f>
        <v/>
      </c>
      <c r="E287" s="146"/>
      <c r="F287" s="584"/>
      <c r="G287" s="145"/>
      <c r="H287" s="163" t="str">
        <f>IF(ISERROR(VLOOKUP($F287,参加者名簿!$A:$D,2,FALSE))=TRUE,"",VLOOKUP($F287,参加者名簿!$A:$D,2,FALSE))</f>
        <v/>
      </c>
      <c r="I287" s="146"/>
      <c r="J287" s="195"/>
    </row>
    <row r="288" spans="1:10" ht="20.100000000000001" customHeight="1">
      <c r="A288" s="188">
        <f t="shared" si="38"/>
        <v>7</v>
      </c>
      <c r="B288" s="582"/>
      <c r="C288" s="145"/>
      <c r="D288" s="163" t="str">
        <f>IF(ISERROR(VLOOKUP($B288,参加者名簿!$A:$D,2,FALSE))=TRUE,"",VLOOKUP($B288,参加者名簿!$A:$D,2,FALSE))</f>
        <v/>
      </c>
      <c r="E288" s="146"/>
      <c r="F288" s="584"/>
      <c r="G288" s="145"/>
      <c r="H288" s="163" t="str">
        <f>IF(ISERROR(VLOOKUP($F288,参加者名簿!$A:$D,2,FALSE))=TRUE,"",VLOOKUP($F288,参加者名簿!$A:$D,2,FALSE))</f>
        <v/>
      </c>
      <c r="I288" s="146"/>
      <c r="J288" s="195"/>
    </row>
    <row r="289" spans="1:10" ht="20.100000000000001" customHeight="1">
      <c r="A289" s="188">
        <f t="shared" si="38"/>
        <v>7</v>
      </c>
      <c r="B289" s="582"/>
      <c r="C289" s="145"/>
      <c r="D289" s="163" t="str">
        <f>IF(ISERROR(VLOOKUP($B289,参加者名簿!$A:$D,2,FALSE))=TRUE,"",VLOOKUP($B289,参加者名簿!$A:$D,2,FALSE))</f>
        <v/>
      </c>
      <c r="E289" s="146"/>
      <c r="F289" s="584"/>
      <c r="G289" s="145"/>
      <c r="H289" s="163" t="str">
        <f>IF(ISERROR(VLOOKUP($F289,参加者名簿!$A:$D,2,FALSE))=TRUE,"",VLOOKUP($F289,参加者名簿!$A:$D,2,FALSE))</f>
        <v/>
      </c>
      <c r="I289" s="146"/>
      <c r="J289" s="195"/>
    </row>
    <row r="290" spans="1:10" ht="20.100000000000001" customHeight="1">
      <c r="A290" s="188">
        <f t="shared" si="38"/>
        <v>7</v>
      </c>
      <c r="B290" s="582"/>
      <c r="C290" s="145"/>
      <c r="D290" s="163" t="str">
        <f>IF(ISERROR(VLOOKUP($B290,参加者名簿!$A:$D,2,FALSE))=TRUE,"",VLOOKUP($B290,参加者名簿!$A:$D,2,FALSE))</f>
        <v/>
      </c>
      <c r="E290" s="146"/>
      <c r="F290" s="584"/>
      <c r="G290" s="145"/>
      <c r="H290" s="163" t="str">
        <f>IF(ISERROR(VLOOKUP($F290,参加者名簿!$A:$D,2,FALSE))=TRUE,"",VLOOKUP($F290,参加者名簿!$A:$D,2,FALSE))</f>
        <v/>
      </c>
      <c r="I290" s="146"/>
      <c r="J290" s="195"/>
    </row>
    <row r="291" spans="1:10" ht="20.100000000000001" customHeight="1">
      <c r="A291" s="188">
        <f t="shared" si="38"/>
        <v>7</v>
      </c>
      <c r="B291" s="582"/>
      <c r="C291" s="145"/>
      <c r="D291" s="163" t="str">
        <f>IF(ISERROR(VLOOKUP($B291,参加者名簿!$A:$D,2,FALSE))=TRUE,"",VLOOKUP($B291,参加者名簿!$A:$D,2,FALSE))</f>
        <v/>
      </c>
      <c r="E291" s="146"/>
      <c r="F291" s="584"/>
      <c r="G291" s="145"/>
      <c r="H291" s="163" t="str">
        <f>IF(ISERROR(VLOOKUP($F291,参加者名簿!$A:$D,2,FALSE))=TRUE,"",VLOOKUP($F291,参加者名簿!$A:$D,2,FALSE))</f>
        <v/>
      </c>
      <c r="I291" s="146"/>
      <c r="J291" s="195"/>
    </row>
    <row r="292" spans="1:10" ht="20.100000000000001" customHeight="1">
      <c r="A292" s="188">
        <f t="shared" si="38"/>
        <v>7</v>
      </c>
      <c r="B292" s="582"/>
      <c r="C292" s="145"/>
      <c r="D292" s="163" t="str">
        <f>IF(ISERROR(VLOOKUP($B292,参加者名簿!$A:$D,2,FALSE))=TRUE,"",VLOOKUP($B292,参加者名簿!$A:$D,2,FALSE))</f>
        <v/>
      </c>
      <c r="E292" s="146"/>
      <c r="F292" s="584"/>
      <c r="G292" s="145"/>
      <c r="H292" s="163" t="str">
        <f>IF(ISERROR(VLOOKUP($F292,参加者名簿!$A:$D,2,FALSE))=TRUE,"",VLOOKUP($F292,参加者名簿!$A:$D,2,FALSE))</f>
        <v/>
      </c>
      <c r="I292" s="146"/>
      <c r="J292" s="195"/>
    </row>
    <row r="293" spans="1:10" ht="20.100000000000001" customHeight="1">
      <c r="A293" s="188">
        <f t="shared" si="38"/>
        <v>7</v>
      </c>
      <c r="B293" s="582"/>
      <c r="C293" s="145"/>
      <c r="D293" s="163" t="str">
        <f>IF(ISERROR(VLOOKUP($B293,参加者名簿!$A:$D,2,FALSE))=TRUE,"",VLOOKUP($B293,参加者名簿!$A:$D,2,FALSE))</f>
        <v/>
      </c>
      <c r="E293" s="146"/>
      <c r="F293" s="584"/>
      <c r="G293" s="145"/>
      <c r="H293" s="163" t="str">
        <f>IF(ISERROR(VLOOKUP($F293,参加者名簿!$A:$D,2,FALSE))=TRUE,"",VLOOKUP($F293,参加者名簿!$A:$D,2,FALSE))</f>
        <v/>
      </c>
      <c r="I293" s="146"/>
      <c r="J293" s="195"/>
    </row>
    <row r="294" spans="1:10" ht="20.100000000000001" customHeight="1">
      <c r="A294" s="188">
        <f t="shared" si="38"/>
        <v>7</v>
      </c>
      <c r="B294" s="582"/>
      <c r="C294" s="145"/>
      <c r="D294" s="163" t="str">
        <f>IF(ISERROR(VLOOKUP($B294,参加者名簿!$A:$D,2,FALSE))=TRUE,"",VLOOKUP($B294,参加者名簿!$A:$D,2,FALSE))</f>
        <v/>
      </c>
      <c r="E294" s="146"/>
      <c r="F294" s="584"/>
      <c r="G294" s="145"/>
      <c r="H294" s="163" t="str">
        <f>IF(ISERROR(VLOOKUP($F294,参加者名簿!$A:$D,2,FALSE))=TRUE,"",VLOOKUP($F294,参加者名簿!$A:$D,2,FALSE))</f>
        <v/>
      </c>
      <c r="I294" s="146"/>
      <c r="J294" s="195"/>
    </row>
    <row r="295" spans="1:10" ht="20.100000000000001" customHeight="1">
      <c r="A295" s="188">
        <f t="shared" si="38"/>
        <v>7</v>
      </c>
      <c r="B295" s="582"/>
      <c r="C295" s="145"/>
      <c r="D295" s="163" t="str">
        <f>IF(ISERROR(VLOOKUP($B295,参加者名簿!$A:$D,2,FALSE))=TRUE,"",VLOOKUP($B295,参加者名簿!$A:$D,2,FALSE))</f>
        <v/>
      </c>
      <c r="E295" s="146"/>
      <c r="F295" s="584"/>
      <c r="G295" s="145"/>
      <c r="H295" s="163" t="str">
        <f>IF(ISERROR(VLOOKUP($F295,参加者名簿!$A:$D,2,FALSE))=TRUE,"",VLOOKUP($F295,参加者名簿!$A:$D,2,FALSE))</f>
        <v/>
      </c>
      <c r="I295" s="146"/>
      <c r="J295" s="195"/>
    </row>
    <row r="296" spans="1:10" ht="20.100000000000001" customHeight="1">
      <c r="A296" s="188">
        <f t="shared" si="38"/>
        <v>7</v>
      </c>
      <c r="B296" s="582"/>
      <c r="C296" s="145"/>
      <c r="D296" s="163" t="str">
        <f>IF(ISERROR(VLOOKUP($B296,参加者名簿!$A:$D,2,FALSE))=TRUE,"",VLOOKUP($B296,参加者名簿!$A:$D,2,FALSE))</f>
        <v/>
      </c>
      <c r="E296" s="146"/>
      <c r="F296" s="584"/>
      <c r="G296" s="145"/>
      <c r="H296" s="163" t="str">
        <f>IF(ISERROR(VLOOKUP($F296,参加者名簿!$A:$D,2,FALSE))=TRUE,"",VLOOKUP($F296,参加者名簿!$A:$D,2,FALSE))</f>
        <v/>
      </c>
      <c r="I296" s="146"/>
      <c r="J296" s="195"/>
    </row>
    <row r="297" spans="1:10" ht="20.100000000000001" customHeight="1">
      <c r="A297" s="188">
        <f t="shared" si="38"/>
        <v>7</v>
      </c>
      <c r="B297" s="582"/>
      <c r="C297" s="145"/>
      <c r="D297" s="163" t="str">
        <f>IF(ISERROR(VLOOKUP($B297,参加者名簿!$A:$D,2,FALSE))=TRUE,"",VLOOKUP($B297,参加者名簿!$A:$D,2,FALSE))</f>
        <v/>
      </c>
      <c r="E297" s="146"/>
      <c r="F297" s="584"/>
      <c r="G297" s="145"/>
      <c r="H297" s="163" t="str">
        <f>IF(ISERROR(VLOOKUP($F297,参加者名簿!$A:$D,2,FALSE))=TRUE,"",VLOOKUP($F297,参加者名簿!$A:$D,2,FALSE))</f>
        <v/>
      </c>
      <c r="I297" s="146"/>
      <c r="J297" s="195"/>
    </row>
    <row r="298" spans="1:10" ht="20.100000000000001" customHeight="1" thickBot="1">
      <c r="A298" s="188">
        <f t="shared" si="38"/>
        <v>7</v>
      </c>
      <c r="B298" s="582"/>
      <c r="C298" s="145"/>
      <c r="D298" s="163" t="str">
        <f>IF(ISERROR(VLOOKUP($B298,参加者名簿!$A:$D,2,FALSE))=TRUE,"",VLOOKUP($B298,参加者名簿!$A:$D,2,FALSE))</f>
        <v/>
      </c>
      <c r="E298" s="146"/>
      <c r="F298" s="584"/>
      <c r="G298" s="145"/>
      <c r="H298" s="163" t="str">
        <f>IF(ISERROR(VLOOKUP($F298,参加者名簿!$A:$D,2,FALSE))=TRUE,"",VLOOKUP($F298,参加者名簿!$A:$D,2,FALSE))</f>
        <v/>
      </c>
      <c r="I298" s="146"/>
      <c r="J298" s="195"/>
    </row>
    <row r="299" spans="1:10" ht="20.100000000000001" customHeight="1" thickBot="1">
      <c r="B299" s="298" t="s">
        <v>476</v>
      </c>
      <c r="C299" s="164">
        <f t="shared" ref="C299" si="39">COUNTIFS(D278:D298,"農業者",E278:E298,"○")+COUNTIFS(H278:H298,"農業者",I278:I298,"○")</f>
        <v>0</v>
      </c>
      <c r="D299" s="601" t="s">
        <v>477</v>
      </c>
      <c r="E299" s="602"/>
      <c r="F299" s="164">
        <f t="shared" ref="F299" si="40">COUNTIFS(D278:D298,"農業者以外",E278:E298,"○")+COUNTIFS(H278:H298,"農業者以外",I278:I298,"○")</f>
        <v>0</v>
      </c>
      <c r="G299" s="571" t="s">
        <v>478</v>
      </c>
      <c r="H299" s="603">
        <f t="shared" ref="H299" si="41">SUMIF(E278:E298,"○",C278:C298)+SUMIF(I278:I298,"○",G278:G298)</f>
        <v>0</v>
      </c>
      <c r="I299" s="604"/>
      <c r="J299" s="194"/>
    </row>
    <row r="300" spans="1:10" ht="20.100000000000001" customHeight="1">
      <c r="B300" s="299" t="s">
        <v>479</v>
      </c>
      <c r="C300" s="151"/>
      <c r="D300" s="151"/>
      <c r="E300" s="151"/>
      <c r="F300" s="151"/>
      <c r="G300" s="151"/>
      <c r="H300" s="151"/>
      <c r="I300" s="152"/>
      <c r="J300" s="195"/>
    </row>
    <row r="301" spans="1:10" ht="20.100000000000001" customHeight="1">
      <c r="B301" s="300"/>
      <c r="C301" s="148"/>
      <c r="D301" s="148"/>
      <c r="E301" s="148"/>
      <c r="F301" s="148"/>
      <c r="G301" s="148"/>
      <c r="H301" s="148"/>
      <c r="I301" s="153"/>
      <c r="J301" s="195"/>
    </row>
    <row r="302" spans="1:10" ht="20.100000000000001" customHeight="1">
      <c r="B302" s="300"/>
      <c r="C302" s="148"/>
      <c r="D302" s="148"/>
      <c r="E302" s="148"/>
      <c r="F302" s="148"/>
      <c r="G302" s="148"/>
      <c r="H302" s="148"/>
      <c r="I302" s="153"/>
      <c r="J302" s="195"/>
    </row>
    <row r="303" spans="1:10" ht="20.100000000000001" customHeight="1">
      <c r="B303" s="300"/>
      <c r="C303" s="148"/>
      <c r="D303" s="148"/>
      <c r="E303" s="148"/>
      <c r="F303" s="148"/>
      <c r="G303" s="148"/>
      <c r="H303" s="148"/>
      <c r="I303" s="153"/>
      <c r="J303" s="195"/>
    </row>
    <row r="304" spans="1:10" ht="20.100000000000001" customHeight="1">
      <c r="B304" s="300"/>
      <c r="C304" s="148"/>
      <c r="D304" s="148"/>
      <c r="E304" s="148"/>
      <c r="F304" s="148"/>
      <c r="G304" s="148"/>
      <c r="H304" s="148"/>
      <c r="I304" s="153"/>
      <c r="J304" s="195"/>
    </row>
    <row r="305" spans="1:21" ht="20.100000000000001" customHeight="1">
      <c r="B305" s="300"/>
      <c r="C305" s="148"/>
      <c r="D305" s="148"/>
      <c r="E305" s="148"/>
      <c r="F305" s="148"/>
      <c r="G305" s="148"/>
      <c r="H305" s="148"/>
      <c r="I305" s="153"/>
      <c r="J305" s="195"/>
    </row>
    <row r="306" spans="1:21" ht="20.100000000000001" customHeight="1">
      <c r="B306" s="300"/>
      <c r="C306" s="148"/>
      <c r="D306" s="148"/>
      <c r="E306" s="148"/>
      <c r="F306" s="148"/>
      <c r="G306" s="148"/>
      <c r="H306" s="148"/>
      <c r="I306" s="153"/>
      <c r="J306" s="195"/>
    </row>
    <row r="307" spans="1:21" ht="20.100000000000001" customHeight="1" thickBot="1">
      <c r="B307" s="301"/>
      <c r="C307" s="154"/>
      <c r="D307" s="154"/>
      <c r="E307" s="154"/>
      <c r="F307" s="154"/>
      <c r="G307" s="154"/>
      <c r="H307" s="154"/>
      <c r="I307" s="155"/>
      <c r="J307" s="195"/>
    </row>
    <row r="308" spans="1:21" ht="20.100000000000001" customHeight="1" thickBot="1">
      <c r="B308" s="302" t="s">
        <v>480</v>
      </c>
      <c r="C308" s="156" t="s">
        <v>481</v>
      </c>
      <c r="D308" s="156" t="s">
        <v>482</v>
      </c>
      <c r="E308" s="157"/>
    </row>
    <row r="309" spans="1:21" ht="20.100000000000001" customHeight="1" thickBot="1">
      <c r="B309" s="289" t="s">
        <v>505</v>
      </c>
      <c r="C309" s="185">
        <f t="shared" ref="C309" si="42">C265</f>
        <v>4</v>
      </c>
      <c r="D309" s="608" t="s">
        <v>504</v>
      </c>
      <c r="E309" s="608"/>
      <c r="F309" s="608"/>
      <c r="G309" s="608"/>
      <c r="H309" s="141" t="s">
        <v>466</v>
      </c>
      <c r="I309" s="186">
        <f t="shared" ref="I309" si="43">I265+1</f>
        <v>8</v>
      </c>
      <c r="J309" s="189">
        <f>I309</f>
        <v>8</v>
      </c>
      <c r="K309" s="312">
        <f>G310</f>
        <v>0</v>
      </c>
      <c r="L309" s="313">
        <f>C311</f>
        <v>0</v>
      </c>
      <c r="M309" s="190" t="e">
        <f>G311-K312</f>
        <v>#VALUE!</v>
      </c>
      <c r="N309" s="190">
        <f>C343</f>
        <v>0</v>
      </c>
      <c r="O309" s="190">
        <f>F343</f>
        <v>0</v>
      </c>
      <c r="P309" s="190">
        <f>B314</f>
        <v>0</v>
      </c>
      <c r="Q309" s="190">
        <f>B315</f>
        <v>0</v>
      </c>
      <c r="R309" s="190">
        <f>B316</f>
        <v>0</v>
      </c>
      <c r="S309" s="188">
        <f>B317</f>
        <v>0</v>
      </c>
      <c r="T309" s="188">
        <f>B318</f>
        <v>0</v>
      </c>
      <c r="U309" s="188">
        <f>B319</f>
        <v>0</v>
      </c>
    </row>
    <row r="310" spans="1:21" ht="20.100000000000001" customHeight="1" thickBot="1">
      <c r="B310" s="290" t="s">
        <v>467</v>
      </c>
      <c r="C310" s="609" t="str">
        <f t="shared" ref="C310" si="44">$C$2</f>
        <v>○○活動組織</v>
      </c>
      <c r="D310" s="609"/>
      <c r="E310" s="609"/>
      <c r="F310" s="143" t="s">
        <v>468</v>
      </c>
      <c r="G310" s="610"/>
      <c r="H310" s="611"/>
      <c r="I310" s="612"/>
      <c r="J310" s="191"/>
    </row>
    <row r="311" spans="1:21" ht="20.100000000000001" customHeight="1">
      <c r="B311" s="291" t="s">
        <v>8</v>
      </c>
      <c r="C311" s="128"/>
      <c r="D311" s="613" t="s">
        <v>469</v>
      </c>
      <c r="E311" s="613"/>
      <c r="F311" s="128"/>
      <c r="G311" s="161" t="str">
        <f t="shared" ref="G311:G312" si="45">IF((F311-C311)*24=0,"",(F311-C311)*24)</f>
        <v/>
      </c>
      <c r="H311" s="614" t="s">
        <v>470</v>
      </c>
      <c r="I311" s="615"/>
      <c r="J311" s="192"/>
    </row>
    <row r="312" spans="1:21" ht="20.100000000000001" customHeight="1" thickBot="1">
      <c r="B312" s="292" t="s">
        <v>483</v>
      </c>
      <c r="C312" s="129"/>
      <c r="D312" s="605" t="s">
        <v>469</v>
      </c>
      <c r="E312" s="605"/>
      <c r="F312" s="129"/>
      <c r="G312" s="162" t="str">
        <f t="shared" si="45"/>
        <v/>
      </c>
      <c r="H312" s="606" t="s">
        <v>470</v>
      </c>
      <c r="I312" s="607"/>
      <c r="J312" s="192"/>
      <c r="K312" s="188">
        <f>IF(G312="",0,G312)</f>
        <v>0</v>
      </c>
    </row>
    <row r="313" spans="1:21" ht="20.100000000000001" customHeight="1" thickBot="1">
      <c r="B313" s="306" t="s">
        <v>714</v>
      </c>
      <c r="C313" s="572" t="s">
        <v>712</v>
      </c>
      <c r="D313" s="616" t="s">
        <v>713</v>
      </c>
      <c r="E313" s="617"/>
      <c r="F313" s="618" t="s">
        <v>715</v>
      </c>
      <c r="G313" s="619"/>
      <c r="H313" s="618" t="s">
        <v>716</v>
      </c>
      <c r="I313" s="620"/>
      <c r="J313" s="193"/>
    </row>
    <row r="314" spans="1:21" ht="20.100000000000001" customHeight="1">
      <c r="A314" s="188" t="str">
        <f>CONCATENATE(I309,-1)</f>
        <v>8-1</v>
      </c>
      <c r="B314" s="309"/>
      <c r="C314" s="573" t="str">
        <f>IF(B314="","",VLOOKUP($B314,【選択肢】!$K:$O,2,FALSE))</f>
        <v/>
      </c>
      <c r="D314" s="621" t="str">
        <f>IF(C314="","",VLOOKUP($B314,【選択肢】!$K:$O,4,FALSE))</f>
        <v/>
      </c>
      <c r="E314" s="622" t="str">
        <f>IF(D314="","",VLOOKUP($B314,【選択肢】!$K:$O,2,FALSE))</f>
        <v/>
      </c>
      <c r="F314" s="623" t="str">
        <f>IF(E314="","",VLOOKUP($B314,【選択肢】!$K:$O,5,FALSE))</f>
        <v/>
      </c>
      <c r="G314" s="624"/>
      <c r="H314" s="625"/>
      <c r="I314" s="626"/>
      <c r="J314" s="193"/>
    </row>
    <row r="315" spans="1:21" ht="20.100000000000001" customHeight="1">
      <c r="A315" s="188" t="str">
        <f>CONCATENATE(I309,-2)</f>
        <v>8-2</v>
      </c>
      <c r="B315" s="293"/>
      <c r="C315" s="570" t="str">
        <f>IF(B315="","",VLOOKUP($B315,【選択肢】!$K:$O,2,FALSE))</f>
        <v/>
      </c>
      <c r="D315" s="627" t="str">
        <f>IF(C315="","",VLOOKUP($B315,【選択肢】!$K:$O,4,FALSE))</f>
        <v/>
      </c>
      <c r="E315" s="628" t="str">
        <f>IF(D315="","",VLOOKUP($B315,【選択肢】!$K:$O,2,FALSE))</f>
        <v/>
      </c>
      <c r="F315" s="629" t="str">
        <f>IF(E315="","",VLOOKUP($B315,【選択肢】!$K:$O,5,FALSE))</f>
        <v/>
      </c>
      <c r="G315" s="630"/>
      <c r="H315" s="631"/>
      <c r="I315" s="632"/>
      <c r="J315" s="193"/>
    </row>
    <row r="316" spans="1:21" ht="20.100000000000001" customHeight="1">
      <c r="A316" s="188" t="str">
        <f>CONCATENATE(I309,-3)</f>
        <v>8-3</v>
      </c>
      <c r="B316" s="294"/>
      <c r="C316" s="570" t="str">
        <f>IF(B316="","",VLOOKUP($B316,【選択肢】!$K:$O,2,FALSE))</f>
        <v/>
      </c>
      <c r="D316" s="627" t="str">
        <f>IF(C316="","",VLOOKUP($B316,【選択肢】!$K:$O,4,FALSE))</f>
        <v/>
      </c>
      <c r="E316" s="628" t="str">
        <f>IF(D316="","",VLOOKUP($B316,【選択肢】!$K:$O,2,FALSE))</f>
        <v/>
      </c>
      <c r="F316" s="629" t="str">
        <f>IF(E316="","",VLOOKUP($B316,【選択肢】!$K:$O,5,FALSE))</f>
        <v/>
      </c>
      <c r="G316" s="630"/>
      <c r="H316" s="631"/>
      <c r="I316" s="632"/>
      <c r="J316" s="193"/>
    </row>
    <row r="317" spans="1:21" ht="20.100000000000001" customHeight="1">
      <c r="A317" s="188" t="str">
        <f>CONCATENATE(I309,-4)</f>
        <v>8-4</v>
      </c>
      <c r="B317" s="294"/>
      <c r="C317" s="570" t="str">
        <f>IF(B317="","",VLOOKUP($B317,【選択肢】!$K:$O,2,FALSE))</f>
        <v/>
      </c>
      <c r="D317" s="627" t="str">
        <f>IF(C317="","",VLOOKUP($B317,【選択肢】!$K:$O,4,FALSE))</f>
        <v/>
      </c>
      <c r="E317" s="628" t="str">
        <f>IF(D317="","",VLOOKUP($B317,【選択肢】!$K:$O,2,FALSE))</f>
        <v/>
      </c>
      <c r="F317" s="629" t="str">
        <f>IF(E317="","",VLOOKUP($B317,【選択肢】!$K:$O,5,FALSE))</f>
        <v/>
      </c>
      <c r="G317" s="630"/>
      <c r="H317" s="631"/>
      <c r="I317" s="632"/>
      <c r="J317" s="193"/>
    </row>
    <row r="318" spans="1:21" ht="20.100000000000001" customHeight="1">
      <c r="A318" s="188" t="str">
        <f>CONCATENATE(I309,-5)</f>
        <v>8-5</v>
      </c>
      <c r="B318" s="294"/>
      <c r="C318" s="570" t="str">
        <f>IF(B318="","",VLOOKUP($B318,【選択肢】!$K:$O,2,FALSE))</f>
        <v/>
      </c>
      <c r="D318" s="627" t="str">
        <f>IF(C318="","",VLOOKUP($B318,【選択肢】!$K:$O,4,FALSE))</f>
        <v/>
      </c>
      <c r="E318" s="628" t="str">
        <f>IF(D318="","",VLOOKUP($B318,【選択肢】!$K:$O,2,FALSE))</f>
        <v/>
      </c>
      <c r="F318" s="629" t="str">
        <f>IF(E318="","",VLOOKUP($B318,【選択肢】!$K:$O,5,FALSE))</f>
        <v/>
      </c>
      <c r="G318" s="630"/>
      <c r="H318" s="631"/>
      <c r="I318" s="632"/>
      <c r="J318" s="193"/>
    </row>
    <row r="319" spans="1:21" ht="20.100000000000001" customHeight="1" thickBot="1">
      <c r="A319" s="188" t="str">
        <f>CONCATENATE(I309,-6)</f>
        <v>8-6</v>
      </c>
      <c r="B319" s="295"/>
      <c r="C319" s="569" t="str">
        <f>IF(B319="","",VLOOKUP($B319,【選択肢】!$K:$O,2,FALSE))</f>
        <v/>
      </c>
      <c r="D319" s="633" t="str">
        <f>IF(C319="","",VLOOKUP($B319,【選択肢】!$K:$O,4,FALSE))</f>
        <v/>
      </c>
      <c r="E319" s="634" t="str">
        <f>IF(D319="","",VLOOKUP($B319,【選択肢】!$K:$O,2,FALSE))</f>
        <v/>
      </c>
      <c r="F319" s="635" t="str">
        <f>IF(E319="","",VLOOKUP($B319,【選択肢】!$K:$O,5,FALSE))</f>
        <v/>
      </c>
      <c r="G319" s="636"/>
      <c r="H319" s="637"/>
      <c r="I319" s="638"/>
      <c r="J319" s="193"/>
    </row>
    <row r="320" spans="1:21" ht="20.100000000000001" customHeight="1">
      <c r="B320" s="639" t="s">
        <v>471</v>
      </c>
      <c r="C320" s="640"/>
      <c r="D320" s="640"/>
      <c r="E320" s="640"/>
      <c r="F320" s="640"/>
      <c r="G320" s="640"/>
      <c r="H320" s="640"/>
      <c r="I320" s="641"/>
      <c r="J320" s="194"/>
    </row>
    <row r="321" spans="1:10" ht="20.100000000000001" customHeight="1">
      <c r="B321" s="296" t="s">
        <v>472</v>
      </c>
      <c r="C321" s="167" t="s">
        <v>473</v>
      </c>
      <c r="D321" s="168" t="s">
        <v>462</v>
      </c>
      <c r="E321" s="169" t="s">
        <v>474</v>
      </c>
      <c r="F321" s="166" t="s">
        <v>472</v>
      </c>
      <c r="G321" s="167" t="s">
        <v>473</v>
      </c>
      <c r="H321" s="168" t="s">
        <v>462</v>
      </c>
      <c r="I321" s="169" t="s">
        <v>474</v>
      </c>
      <c r="J321" s="194"/>
    </row>
    <row r="322" spans="1:10" ht="20.100000000000001" customHeight="1">
      <c r="A322" s="188">
        <f>I309</f>
        <v>8</v>
      </c>
      <c r="B322" s="582"/>
      <c r="C322" s="145"/>
      <c r="D322" s="163" t="str">
        <f>IF(ISERROR(VLOOKUP($B322,参加者名簿!$A:$D,2,FALSE))=TRUE,"",VLOOKUP($B322,参加者名簿!$A:$D,2,FALSE))</f>
        <v/>
      </c>
      <c r="E322" s="146"/>
      <c r="F322" s="584"/>
      <c r="G322" s="145"/>
      <c r="H322" s="163" t="str">
        <f>IF(ISERROR(VLOOKUP($F322,参加者名簿!$A:$D,2,FALSE))=TRUE,"",VLOOKUP($F322,参加者名簿!$A:$D,2,FALSE))</f>
        <v/>
      </c>
      <c r="I322" s="146"/>
      <c r="J322" s="195"/>
    </row>
    <row r="323" spans="1:10" ht="20.100000000000001" customHeight="1">
      <c r="A323" s="188">
        <f>A322</f>
        <v>8</v>
      </c>
      <c r="B323" s="582"/>
      <c r="C323" s="145"/>
      <c r="D323" s="163" t="str">
        <f>IF(ISERROR(VLOOKUP($B323,参加者名簿!$A:$D,2,FALSE))=TRUE,"",VLOOKUP($B323,参加者名簿!$A:$D,2,FALSE))</f>
        <v/>
      </c>
      <c r="E323" s="146"/>
      <c r="F323" s="584"/>
      <c r="G323" s="145"/>
      <c r="H323" s="163" t="str">
        <f>IF(ISERROR(VLOOKUP($F323,参加者名簿!$A:$D,2,FALSE))=TRUE,"",VLOOKUP($F323,参加者名簿!$A:$D,2,FALSE))</f>
        <v/>
      </c>
      <c r="I323" s="146"/>
      <c r="J323" s="195"/>
    </row>
    <row r="324" spans="1:10" ht="20.100000000000001" customHeight="1">
      <c r="A324" s="188">
        <f t="shared" ref="A324:A342" si="46">A323</f>
        <v>8</v>
      </c>
      <c r="B324" s="582"/>
      <c r="C324" s="145"/>
      <c r="D324" s="163" t="str">
        <f>IF(ISERROR(VLOOKUP($B324,参加者名簿!$A:$D,2,FALSE))=TRUE,"",VLOOKUP($B324,参加者名簿!$A:$D,2,FALSE))</f>
        <v/>
      </c>
      <c r="E324" s="146"/>
      <c r="F324" s="584"/>
      <c r="G324" s="145"/>
      <c r="H324" s="163" t="str">
        <f>IF(ISERROR(VLOOKUP($F324,参加者名簿!$A:$D,2,FALSE))=TRUE,"",VLOOKUP($F324,参加者名簿!$A:$D,2,FALSE))</f>
        <v/>
      </c>
      <c r="I324" s="146"/>
      <c r="J324" s="195"/>
    </row>
    <row r="325" spans="1:10" ht="20.100000000000001" customHeight="1">
      <c r="A325" s="188">
        <f t="shared" si="46"/>
        <v>8</v>
      </c>
      <c r="B325" s="582"/>
      <c r="C325" s="145"/>
      <c r="D325" s="163" t="str">
        <f>IF(ISERROR(VLOOKUP($B325,参加者名簿!$A:$D,2,FALSE))=TRUE,"",VLOOKUP($B325,参加者名簿!$A:$D,2,FALSE))</f>
        <v/>
      </c>
      <c r="E325" s="146"/>
      <c r="F325" s="584"/>
      <c r="G325" s="145"/>
      <c r="H325" s="163" t="str">
        <f>IF(ISERROR(VLOOKUP($F325,参加者名簿!$A:$D,2,FALSE))=TRUE,"",VLOOKUP($F325,参加者名簿!$A:$D,2,FALSE))</f>
        <v/>
      </c>
      <c r="I325" s="146"/>
      <c r="J325" s="195"/>
    </row>
    <row r="326" spans="1:10" ht="20.100000000000001" customHeight="1">
      <c r="A326" s="188">
        <f t="shared" si="46"/>
        <v>8</v>
      </c>
      <c r="B326" s="582"/>
      <c r="C326" s="145"/>
      <c r="D326" s="163" t="str">
        <f>IF(ISERROR(VLOOKUP($B326,参加者名簿!$A:$D,2,FALSE))=TRUE,"",VLOOKUP($B326,参加者名簿!$A:$D,2,FALSE))</f>
        <v/>
      </c>
      <c r="E326" s="146"/>
      <c r="F326" s="584"/>
      <c r="G326" s="145"/>
      <c r="H326" s="163" t="str">
        <f>IF(ISERROR(VLOOKUP($F326,参加者名簿!$A:$D,2,FALSE))=TRUE,"",VLOOKUP($F326,参加者名簿!$A:$D,2,FALSE))</f>
        <v/>
      </c>
      <c r="I326" s="146"/>
      <c r="J326" s="195"/>
    </row>
    <row r="327" spans="1:10" ht="20.100000000000001" customHeight="1">
      <c r="A327" s="188">
        <f t="shared" si="46"/>
        <v>8</v>
      </c>
      <c r="B327" s="582"/>
      <c r="C327" s="145"/>
      <c r="D327" s="163" t="str">
        <f>IF(ISERROR(VLOOKUP($B327,参加者名簿!$A:$D,2,FALSE))=TRUE,"",VLOOKUP($B327,参加者名簿!$A:$D,2,FALSE))</f>
        <v/>
      </c>
      <c r="E327" s="146"/>
      <c r="F327" s="584"/>
      <c r="G327" s="145"/>
      <c r="H327" s="163" t="str">
        <f>IF(ISERROR(VLOOKUP($F327,参加者名簿!$A:$D,2,FALSE))=TRUE,"",VLOOKUP($F327,参加者名簿!$A:$D,2,FALSE))</f>
        <v/>
      </c>
      <c r="I327" s="146"/>
      <c r="J327" s="195"/>
    </row>
    <row r="328" spans="1:10" ht="20.100000000000001" customHeight="1">
      <c r="A328" s="188">
        <f t="shared" si="46"/>
        <v>8</v>
      </c>
      <c r="B328" s="582"/>
      <c r="C328" s="145"/>
      <c r="D328" s="163" t="str">
        <f>IF(ISERROR(VLOOKUP($B328,参加者名簿!$A:$D,2,FALSE))=TRUE,"",VLOOKUP($B328,参加者名簿!$A:$D,2,FALSE))</f>
        <v/>
      </c>
      <c r="E328" s="146"/>
      <c r="F328" s="584"/>
      <c r="G328" s="145"/>
      <c r="H328" s="163" t="str">
        <f>IF(ISERROR(VLOOKUP($F328,参加者名簿!$A:$D,2,FALSE))=TRUE,"",VLOOKUP($F328,参加者名簿!$A:$D,2,FALSE))</f>
        <v/>
      </c>
      <c r="I328" s="146"/>
      <c r="J328" s="195"/>
    </row>
    <row r="329" spans="1:10" ht="20.100000000000001" customHeight="1">
      <c r="A329" s="188">
        <f t="shared" si="46"/>
        <v>8</v>
      </c>
      <c r="B329" s="582"/>
      <c r="C329" s="145"/>
      <c r="D329" s="163" t="str">
        <f>IF(ISERROR(VLOOKUP($B329,参加者名簿!$A:$D,2,FALSE))=TRUE,"",VLOOKUP($B329,参加者名簿!$A:$D,2,FALSE))</f>
        <v/>
      </c>
      <c r="E329" s="146"/>
      <c r="F329" s="584"/>
      <c r="G329" s="145"/>
      <c r="H329" s="163" t="str">
        <f>IF(ISERROR(VLOOKUP($F329,参加者名簿!$A:$D,2,FALSE))=TRUE,"",VLOOKUP($F329,参加者名簿!$A:$D,2,FALSE))</f>
        <v/>
      </c>
      <c r="I329" s="146"/>
      <c r="J329" s="195"/>
    </row>
    <row r="330" spans="1:10" ht="20.100000000000001" customHeight="1">
      <c r="A330" s="188">
        <f t="shared" si="46"/>
        <v>8</v>
      </c>
      <c r="B330" s="582"/>
      <c r="C330" s="145"/>
      <c r="D330" s="163" t="str">
        <f>IF(ISERROR(VLOOKUP($B330,参加者名簿!$A:$D,2,FALSE))=TRUE,"",VLOOKUP($B330,参加者名簿!$A:$D,2,FALSE))</f>
        <v/>
      </c>
      <c r="E330" s="146"/>
      <c r="F330" s="584"/>
      <c r="G330" s="145"/>
      <c r="H330" s="163" t="str">
        <f>IF(ISERROR(VLOOKUP($F330,参加者名簿!$A:$D,2,FALSE))=TRUE,"",VLOOKUP($F330,参加者名簿!$A:$D,2,FALSE))</f>
        <v/>
      </c>
      <c r="I330" s="146"/>
      <c r="J330" s="195"/>
    </row>
    <row r="331" spans="1:10" ht="20.100000000000001" customHeight="1">
      <c r="A331" s="188">
        <f t="shared" si="46"/>
        <v>8</v>
      </c>
      <c r="B331" s="582"/>
      <c r="C331" s="145"/>
      <c r="D331" s="163" t="str">
        <f>IF(ISERROR(VLOOKUP($B331,参加者名簿!$A:$D,2,FALSE))=TRUE,"",VLOOKUP($B331,参加者名簿!$A:$D,2,FALSE))</f>
        <v/>
      </c>
      <c r="E331" s="146"/>
      <c r="F331" s="584"/>
      <c r="G331" s="145"/>
      <c r="H331" s="163" t="str">
        <f>IF(ISERROR(VLOOKUP($F331,参加者名簿!$A:$D,2,FALSE))=TRUE,"",VLOOKUP($F331,参加者名簿!$A:$D,2,FALSE))</f>
        <v/>
      </c>
      <c r="I331" s="146"/>
      <c r="J331" s="195"/>
    </row>
    <row r="332" spans="1:10" ht="20.100000000000001" customHeight="1">
      <c r="A332" s="188">
        <f t="shared" si="46"/>
        <v>8</v>
      </c>
      <c r="B332" s="582"/>
      <c r="C332" s="145"/>
      <c r="D332" s="163" t="str">
        <f>IF(ISERROR(VLOOKUP($B332,参加者名簿!$A:$D,2,FALSE))=TRUE,"",VLOOKUP($B332,参加者名簿!$A:$D,2,FALSE))</f>
        <v/>
      </c>
      <c r="E332" s="146"/>
      <c r="F332" s="584"/>
      <c r="G332" s="145"/>
      <c r="H332" s="163" t="str">
        <f>IF(ISERROR(VLOOKUP($F332,参加者名簿!$A:$D,2,FALSE))=TRUE,"",VLOOKUP($F332,参加者名簿!$A:$D,2,FALSE))</f>
        <v/>
      </c>
      <c r="I332" s="146"/>
      <c r="J332" s="195"/>
    </row>
    <row r="333" spans="1:10" ht="20.100000000000001" customHeight="1">
      <c r="A333" s="188">
        <f t="shared" si="46"/>
        <v>8</v>
      </c>
      <c r="B333" s="582"/>
      <c r="C333" s="145"/>
      <c r="D333" s="163" t="str">
        <f>IF(ISERROR(VLOOKUP($B333,参加者名簿!$A:$D,2,FALSE))=TRUE,"",VLOOKUP($B333,参加者名簿!$A:$D,2,FALSE))</f>
        <v/>
      </c>
      <c r="E333" s="146"/>
      <c r="F333" s="584"/>
      <c r="G333" s="145"/>
      <c r="H333" s="163" t="str">
        <f>IF(ISERROR(VLOOKUP($F333,参加者名簿!$A:$D,2,FALSE))=TRUE,"",VLOOKUP($F333,参加者名簿!$A:$D,2,FALSE))</f>
        <v/>
      </c>
      <c r="I333" s="146"/>
      <c r="J333" s="195"/>
    </row>
    <row r="334" spans="1:10" ht="20.100000000000001" customHeight="1">
      <c r="A334" s="188">
        <f t="shared" si="46"/>
        <v>8</v>
      </c>
      <c r="B334" s="582"/>
      <c r="C334" s="145"/>
      <c r="D334" s="163" t="str">
        <f>IF(ISERROR(VLOOKUP($B334,参加者名簿!$A:$D,2,FALSE))=TRUE,"",VLOOKUP($B334,参加者名簿!$A:$D,2,FALSE))</f>
        <v/>
      </c>
      <c r="E334" s="146"/>
      <c r="F334" s="584"/>
      <c r="G334" s="145"/>
      <c r="H334" s="163" t="str">
        <f>IF(ISERROR(VLOOKUP($F334,参加者名簿!$A:$D,2,FALSE))=TRUE,"",VLOOKUP($F334,参加者名簿!$A:$D,2,FALSE))</f>
        <v/>
      </c>
      <c r="I334" s="146"/>
      <c r="J334" s="195"/>
    </row>
    <row r="335" spans="1:10" ht="20.100000000000001" customHeight="1">
      <c r="A335" s="188">
        <f t="shared" si="46"/>
        <v>8</v>
      </c>
      <c r="B335" s="582"/>
      <c r="C335" s="145"/>
      <c r="D335" s="163" t="str">
        <f>IF(ISERROR(VLOOKUP($B335,参加者名簿!$A:$D,2,FALSE))=TRUE,"",VLOOKUP($B335,参加者名簿!$A:$D,2,FALSE))</f>
        <v/>
      </c>
      <c r="E335" s="146"/>
      <c r="F335" s="584"/>
      <c r="G335" s="145"/>
      <c r="H335" s="163" t="str">
        <f>IF(ISERROR(VLOOKUP($F335,参加者名簿!$A:$D,2,FALSE))=TRUE,"",VLOOKUP($F335,参加者名簿!$A:$D,2,FALSE))</f>
        <v/>
      </c>
      <c r="I335" s="146"/>
      <c r="J335" s="195"/>
    </row>
    <row r="336" spans="1:10" ht="20.100000000000001" customHeight="1">
      <c r="A336" s="188">
        <f t="shared" si="46"/>
        <v>8</v>
      </c>
      <c r="B336" s="582"/>
      <c r="C336" s="145"/>
      <c r="D336" s="163" t="str">
        <f>IF(ISERROR(VLOOKUP($B336,参加者名簿!$A:$D,2,FALSE))=TRUE,"",VLOOKUP($B336,参加者名簿!$A:$D,2,FALSE))</f>
        <v/>
      </c>
      <c r="E336" s="146"/>
      <c r="F336" s="584"/>
      <c r="G336" s="145"/>
      <c r="H336" s="163" t="str">
        <f>IF(ISERROR(VLOOKUP($F336,参加者名簿!$A:$D,2,FALSE))=TRUE,"",VLOOKUP($F336,参加者名簿!$A:$D,2,FALSE))</f>
        <v/>
      </c>
      <c r="I336" s="146"/>
      <c r="J336" s="195"/>
    </row>
    <row r="337" spans="1:10" ht="20.100000000000001" customHeight="1">
      <c r="A337" s="188">
        <f t="shared" si="46"/>
        <v>8</v>
      </c>
      <c r="B337" s="582"/>
      <c r="C337" s="145"/>
      <c r="D337" s="163" t="str">
        <f>IF(ISERROR(VLOOKUP($B337,参加者名簿!$A:$D,2,FALSE))=TRUE,"",VLOOKUP($B337,参加者名簿!$A:$D,2,FALSE))</f>
        <v/>
      </c>
      <c r="E337" s="146"/>
      <c r="F337" s="584"/>
      <c r="G337" s="145"/>
      <c r="H337" s="163" t="str">
        <f>IF(ISERROR(VLOOKUP($F337,参加者名簿!$A:$D,2,FALSE))=TRUE,"",VLOOKUP($F337,参加者名簿!$A:$D,2,FALSE))</f>
        <v/>
      </c>
      <c r="I337" s="146"/>
      <c r="J337" s="195"/>
    </row>
    <row r="338" spans="1:10" ht="20.100000000000001" customHeight="1">
      <c r="A338" s="188">
        <f t="shared" si="46"/>
        <v>8</v>
      </c>
      <c r="B338" s="582"/>
      <c r="C338" s="145"/>
      <c r="D338" s="163" t="str">
        <f>IF(ISERROR(VLOOKUP($B338,参加者名簿!$A:$D,2,FALSE))=TRUE,"",VLOOKUP($B338,参加者名簿!$A:$D,2,FALSE))</f>
        <v/>
      </c>
      <c r="E338" s="146"/>
      <c r="F338" s="584"/>
      <c r="G338" s="145"/>
      <c r="H338" s="163" t="str">
        <f>IF(ISERROR(VLOOKUP($F338,参加者名簿!$A:$D,2,FALSE))=TRUE,"",VLOOKUP($F338,参加者名簿!$A:$D,2,FALSE))</f>
        <v/>
      </c>
      <c r="I338" s="146"/>
      <c r="J338" s="195"/>
    </row>
    <row r="339" spans="1:10" ht="20.100000000000001" customHeight="1">
      <c r="A339" s="188">
        <f t="shared" si="46"/>
        <v>8</v>
      </c>
      <c r="B339" s="582"/>
      <c r="C339" s="145"/>
      <c r="D339" s="163" t="str">
        <f>IF(ISERROR(VLOOKUP($B339,参加者名簿!$A:$D,2,FALSE))=TRUE,"",VLOOKUP($B339,参加者名簿!$A:$D,2,FALSE))</f>
        <v/>
      </c>
      <c r="E339" s="146"/>
      <c r="F339" s="584"/>
      <c r="G339" s="145"/>
      <c r="H339" s="163" t="str">
        <f>IF(ISERROR(VLOOKUP($F339,参加者名簿!$A:$D,2,FALSE))=TRUE,"",VLOOKUP($F339,参加者名簿!$A:$D,2,FALSE))</f>
        <v/>
      </c>
      <c r="I339" s="146"/>
      <c r="J339" s="195"/>
    </row>
    <row r="340" spans="1:10" ht="20.100000000000001" customHeight="1">
      <c r="A340" s="188">
        <f t="shared" si="46"/>
        <v>8</v>
      </c>
      <c r="B340" s="582"/>
      <c r="C340" s="145"/>
      <c r="D340" s="163" t="str">
        <f>IF(ISERROR(VLOOKUP($B340,参加者名簿!$A:$D,2,FALSE))=TRUE,"",VLOOKUP($B340,参加者名簿!$A:$D,2,FALSE))</f>
        <v/>
      </c>
      <c r="E340" s="146"/>
      <c r="F340" s="584"/>
      <c r="G340" s="145"/>
      <c r="H340" s="163" t="str">
        <f>IF(ISERROR(VLOOKUP($F340,参加者名簿!$A:$D,2,FALSE))=TRUE,"",VLOOKUP($F340,参加者名簿!$A:$D,2,FALSE))</f>
        <v/>
      </c>
      <c r="I340" s="146"/>
      <c r="J340" s="195"/>
    </row>
    <row r="341" spans="1:10" ht="20.100000000000001" customHeight="1">
      <c r="A341" s="188">
        <f t="shared" si="46"/>
        <v>8</v>
      </c>
      <c r="B341" s="582"/>
      <c r="C341" s="145"/>
      <c r="D341" s="163" t="str">
        <f>IF(ISERROR(VLOOKUP($B341,参加者名簿!$A:$D,2,FALSE))=TRUE,"",VLOOKUP($B341,参加者名簿!$A:$D,2,FALSE))</f>
        <v/>
      </c>
      <c r="E341" s="146"/>
      <c r="F341" s="584"/>
      <c r="G341" s="145"/>
      <c r="H341" s="163" t="str">
        <f>IF(ISERROR(VLOOKUP($F341,参加者名簿!$A:$D,2,FALSE))=TRUE,"",VLOOKUP($F341,参加者名簿!$A:$D,2,FALSE))</f>
        <v/>
      </c>
      <c r="I341" s="146"/>
      <c r="J341" s="195"/>
    </row>
    <row r="342" spans="1:10" ht="20.100000000000001" customHeight="1" thickBot="1">
      <c r="A342" s="188">
        <f t="shared" si="46"/>
        <v>8</v>
      </c>
      <c r="B342" s="582"/>
      <c r="C342" s="145"/>
      <c r="D342" s="163" t="str">
        <f>IF(ISERROR(VLOOKUP($B342,参加者名簿!$A:$D,2,FALSE))=TRUE,"",VLOOKUP($B342,参加者名簿!$A:$D,2,FALSE))</f>
        <v/>
      </c>
      <c r="E342" s="146"/>
      <c r="F342" s="584"/>
      <c r="G342" s="145"/>
      <c r="H342" s="163" t="str">
        <f>IF(ISERROR(VLOOKUP($F342,参加者名簿!$A:$D,2,FALSE))=TRUE,"",VLOOKUP($F342,参加者名簿!$A:$D,2,FALSE))</f>
        <v/>
      </c>
      <c r="I342" s="146"/>
      <c r="J342" s="195"/>
    </row>
    <row r="343" spans="1:10" ht="20.100000000000001" customHeight="1" thickBot="1">
      <c r="B343" s="298" t="s">
        <v>476</v>
      </c>
      <c r="C343" s="164">
        <f t="shared" ref="C343" si="47">COUNTIFS(D322:D342,"農業者",E322:E342,"○")+COUNTIFS(H322:H342,"農業者",I322:I342,"○")</f>
        <v>0</v>
      </c>
      <c r="D343" s="601" t="s">
        <v>477</v>
      </c>
      <c r="E343" s="602"/>
      <c r="F343" s="164">
        <f t="shared" ref="F343" si="48">COUNTIFS(D322:D342,"農業者以外",E322:E342,"○")+COUNTIFS(H322:H342,"農業者以外",I322:I342,"○")</f>
        <v>0</v>
      </c>
      <c r="G343" s="571" t="s">
        <v>478</v>
      </c>
      <c r="H343" s="603">
        <f t="shared" ref="H343" si="49">SUMIF(E322:E342,"○",C322:C342)+SUMIF(I322:I342,"○",G322:G342)</f>
        <v>0</v>
      </c>
      <c r="I343" s="604"/>
      <c r="J343" s="194"/>
    </row>
    <row r="344" spans="1:10" ht="20.100000000000001" customHeight="1">
      <c r="B344" s="299" t="s">
        <v>479</v>
      </c>
      <c r="C344" s="151"/>
      <c r="D344" s="151"/>
      <c r="E344" s="151"/>
      <c r="F344" s="151"/>
      <c r="G344" s="151"/>
      <c r="H344" s="151"/>
      <c r="I344" s="152"/>
      <c r="J344" s="195"/>
    </row>
    <row r="345" spans="1:10" ht="20.100000000000001" customHeight="1">
      <c r="B345" s="300"/>
      <c r="C345" s="148"/>
      <c r="D345" s="148"/>
      <c r="E345" s="148"/>
      <c r="F345" s="148"/>
      <c r="G345" s="148"/>
      <c r="H345" s="148"/>
      <c r="I345" s="153"/>
      <c r="J345" s="195"/>
    </row>
    <row r="346" spans="1:10" ht="20.100000000000001" customHeight="1">
      <c r="B346" s="300"/>
      <c r="C346" s="148"/>
      <c r="D346" s="148"/>
      <c r="E346" s="148"/>
      <c r="F346" s="148"/>
      <c r="G346" s="148"/>
      <c r="H346" s="148"/>
      <c r="I346" s="153"/>
      <c r="J346" s="195"/>
    </row>
    <row r="347" spans="1:10" ht="20.100000000000001" customHeight="1">
      <c r="B347" s="300"/>
      <c r="C347" s="148"/>
      <c r="D347" s="148"/>
      <c r="E347" s="148"/>
      <c r="F347" s="148"/>
      <c r="G347" s="148"/>
      <c r="H347" s="148"/>
      <c r="I347" s="153"/>
      <c r="J347" s="195"/>
    </row>
    <row r="348" spans="1:10" ht="20.100000000000001" customHeight="1">
      <c r="B348" s="300"/>
      <c r="C348" s="148"/>
      <c r="D348" s="148"/>
      <c r="E348" s="148"/>
      <c r="F348" s="148"/>
      <c r="G348" s="148"/>
      <c r="H348" s="148"/>
      <c r="I348" s="153"/>
      <c r="J348" s="195"/>
    </row>
    <row r="349" spans="1:10" ht="20.100000000000001" customHeight="1">
      <c r="B349" s="300"/>
      <c r="C349" s="148"/>
      <c r="D349" s="148"/>
      <c r="E349" s="148"/>
      <c r="F349" s="148"/>
      <c r="G349" s="148"/>
      <c r="H349" s="148"/>
      <c r="I349" s="153"/>
      <c r="J349" s="195"/>
    </row>
    <row r="350" spans="1:10" ht="20.100000000000001" customHeight="1">
      <c r="B350" s="300"/>
      <c r="C350" s="148"/>
      <c r="D350" s="148"/>
      <c r="E350" s="148"/>
      <c r="F350" s="148"/>
      <c r="G350" s="148"/>
      <c r="H350" s="148"/>
      <c r="I350" s="153"/>
      <c r="J350" s="195"/>
    </row>
    <row r="351" spans="1:10" ht="20.100000000000001" customHeight="1" thickBot="1">
      <c r="B351" s="301"/>
      <c r="C351" s="154"/>
      <c r="D351" s="154"/>
      <c r="E351" s="154"/>
      <c r="F351" s="154"/>
      <c r="G351" s="154"/>
      <c r="H351" s="154"/>
      <c r="I351" s="155"/>
      <c r="J351" s="195"/>
    </row>
    <row r="352" spans="1:10" ht="20.100000000000001" customHeight="1" thickBot="1">
      <c r="B352" s="302" t="s">
        <v>480</v>
      </c>
      <c r="C352" s="156" t="s">
        <v>481</v>
      </c>
      <c r="D352" s="156" t="s">
        <v>482</v>
      </c>
      <c r="E352" s="157"/>
    </row>
    <row r="353" spans="1:21" ht="20.100000000000001" customHeight="1" thickBot="1">
      <c r="B353" s="289" t="s">
        <v>505</v>
      </c>
      <c r="C353" s="185">
        <f t="shared" ref="C353" si="50">C309</f>
        <v>4</v>
      </c>
      <c r="D353" s="608" t="s">
        <v>504</v>
      </c>
      <c r="E353" s="608"/>
      <c r="F353" s="608"/>
      <c r="G353" s="608"/>
      <c r="H353" s="141" t="s">
        <v>466</v>
      </c>
      <c r="I353" s="186">
        <f t="shared" ref="I353" si="51">I309+1</f>
        <v>9</v>
      </c>
      <c r="J353" s="189">
        <f>I353</f>
        <v>9</v>
      </c>
      <c r="K353" s="312">
        <f>G354</f>
        <v>0</v>
      </c>
      <c r="L353" s="313">
        <f>C355</f>
        <v>0</v>
      </c>
      <c r="M353" s="190" t="e">
        <f>G355-K356</f>
        <v>#VALUE!</v>
      </c>
      <c r="N353" s="190">
        <f>C387</f>
        <v>0</v>
      </c>
      <c r="O353" s="190">
        <f>F387</f>
        <v>0</v>
      </c>
      <c r="P353" s="190">
        <f>B358</f>
        <v>0</v>
      </c>
      <c r="Q353" s="190">
        <f>B359</f>
        <v>0</v>
      </c>
      <c r="R353" s="190">
        <f>B360</f>
        <v>0</v>
      </c>
      <c r="S353" s="188">
        <f>B361</f>
        <v>0</v>
      </c>
      <c r="T353" s="188">
        <f>B362</f>
        <v>0</v>
      </c>
      <c r="U353" s="188">
        <f>B363</f>
        <v>0</v>
      </c>
    </row>
    <row r="354" spans="1:21" ht="20.100000000000001" customHeight="1" thickBot="1">
      <c r="B354" s="290" t="s">
        <v>467</v>
      </c>
      <c r="C354" s="609" t="str">
        <f t="shared" ref="C354" si="52">$C$2</f>
        <v>○○活動組織</v>
      </c>
      <c r="D354" s="609"/>
      <c r="E354" s="609"/>
      <c r="F354" s="143" t="s">
        <v>468</v>
      </c>
      <c r="G354" s="610"/>
      <c r="H354" s="611"/>
      <c r="I354" s="612"/>
      <c r="J354" s="191"/>
    </row>
    <row r="355" spans="1:21" ht="20.100000000000001" customHeight="1">
      <c r="B355" s="291" t="s">
        <v>8</v>
      </c>
      <c r="C355" s="128"/>
      <c r="D355" s="613" t="s">
        <v>469</v>
      </c>
      <c r="E355" s="613"/>
      <c r="F355" s="128"/>
      <c r="G355" s="161" t="str">
        <f t="shared" ref="G355:G356" si="53">IF((F355-C355)*24=0,"",(F355-C355)*24)</f>
        <v/>
      </c>
      <c r="H355" s="614" t="s">
        <v>470</v>
      </c>
      <c r="I355" s="615"/>
      <c r="J355" s="192"/>
    </row>
    <row r="356" spans="1:21" ht="20.100000000000001" customHeight="1" thickBot="1">
      <c r="B356" s="292" t="s">
        <v>483</v>
      </c>
      <c r="C356" s="129"/>
      <c r="D356" s="605" t="s">
        <v>469</v>
      </c>
      <c r="E356" s="605"/>
      <c r="F356" s="129"/>
      <c r="G356" s="162" t="str">
        <f t="shared" si="53"/>
        <v/>
      </c>
      <c r="H356" s="606" t="s">
        <v>470</v>
      </c>
      <c r="I356" s="607"/>
      <c r="J356" s="192"/>
      <c r="K356" s="188">
        <f>IF(G356="",0,G356)</f>
        <v>0</v>
      </c>
    </row>
    <row r="357" spans="1:21" ht="20.100000000000001" customHeight="1" thickBot="1">
      <c r="B357" s="306" t="s">
        <v>714</v>
      </c>
      <c r="C357" s="572" t="s">
        <v>712</v>
      </c>
      <c r="D357" s="616" t="s">
        <v>713</v>
      </c>
      <c r="E357" s="617"/>
      <c r="F357" s="618" t="s">
        <v>715</v>
      </c>
      <c r="G357" s="619"/>
      <c r="H357" s="618" t="s">
        <v>716</v>
      </c>
      <c r="I357" s="620"/>
      <c r="J357" s="193"/>
    </row>
    <row r="358" spans="1:21" ht="20.100000000000001" customHeight="1">
      <c r="A358" s="188" t="str">
        <f>CONCATENATE(I353,-1)</f>
        <v>9-1</v>
      </c>
      <c r="B358" s="309"/>
      <c r="C358" s="573" t="str">
        <f>IF(B358="","",VLOOKUP($B358,【選択肢】!$K:$O,2,FALSE))</f>
        <v/>
      </c>
      <c r="D358" s="621" t="str">
        <f>IF(C358="","",VLOOKUP($B358,【選択肢】!$K:$O,4,FALSE))</f>
        <v/>
      </c>
      <c r="E358" s="622" t="str">
        <f>IF(D358="","",VLOOKUP($B358,【選択肢】!$K:$O,2,FALSE))</f>
        <v/>
      </c>
      <c r="F358" s="623" t="str">
        <f>IF(E358="","",VLOOKUP($B358,【選択肢】!$K:$O,5,FALSE))</f>
        <v/>
      </c>
      <c r="G358" s="624"/>
      <c r="H358" s="625"/>
      <c r="I358" s="626"/>
      <c r="J358" s="193"/>
    </row>
    <row r="359" spans="1:21" ht="20.100000000000001" customHeight="1">
      <c r="A359" s="188" t="str">
        <f>CONCATENATE(I353,-2)</f>
        <v>9-2</v>
      </c>
      <c r="B359" s="293"/>
      <c r="C359" s="570" t="str">
        <f>IF(B359="","",VLOOKUP($B359,【選択肢】!$K:$O,2,FALSE))</f>
        <v/>
      </c>
      <c r="D359" s="627" t="str">
        <f>IF(C359="","",VLOOKUP($B359,【選択肢】!$K:$O,4,FALSE))</f>
        <v/>
      </c>
      <c r="E359" s="628" t="str">
        <f>IF(D359="","",VLOOKUP($B359,【選択肢】!$K:$O,2,FALSE))</f>
        <v/>
      </c>
      <c r="F359" s="629" t="str">
        <f>IF(E359="","",VLOOKUP($B359,【選択肢】!$K:$O,5,FALSE))</f>
        <v/>
      </c>
      <c r="G359" s="630"/>
      <c r="H359" s="631"/>
      <c r="I359" s="632"/>
      <c r="J359" s="193"/>
    </row>
    <row r="360" spans="1:21" ht="20.100000000000001" customHeight="1">
      <c r="A360" s="188" t="str">
        <f>CONCATENATE(I353,-3)</f>
        <v>9-3</v>
      </c>
      <c r="B360" s="294"/>
      <c r="C360" s="570" t="str">
        <f>IF(B360="","",VLOOKUP($B360,【選択肢】!$K:$O,2,FALSE))</f>
        <v/>
      </c>
      <c r="D360" s="627" t="str">
        <f>IF(C360="","",VLOOKUP($B360,【選択肢】!$K:$O,4,FALSE))</f>
        <v/>
      </c>
      <c r="E360" s="628" t="str">
        <f>IF(D360="","",VLOOKUP($B360,【選択肢】!$K:$O,2,FALSE))</f>
        <v/>
      </c>
      <c r="F360" s="629" t="str">
        <f>IF(E360="","",VLOOKUP($B360,【選択肢】!$K:$O,5,FALSE))</f>
        <v/>
      </c>
      <c r="G360" s="630"/>
      <c r="H360" s="631"/>
      <c r="I360" s="632"/>
      <c r="J360" s="193"/>
    </row>
    <row r="361" spans="1:21" ht="20.100000000000001" customHeight="1">
      <c r="A361" s="188" t="str">
        <f>CONCATENATE(I353,-4)</f>
        <v>9-4</v>
      </c>
      <c r="B361" s="294"/>
      <c r="C361" s="570" t="str">
        <f>IF(B361="","",VLOOKUP($B361,【選択肢】!$K:$O,2,FALSE))</f>
        <v/>
      </c>
      <c r="D361" s="627" t="str">
        <f>IF(C361="","",VLOOKUP($B361,【選択肢】!$K:$O,4,FALSE))</f>
        <v/>
      </c>
      <c r="E361" s="628" t="str">
        <f>IF(D361="","",VLOOKUP($B361,【選択肢】!$K:$O,2,FALSE))</f>
        <v/>
      </c>
      <c r="F361" s="629" t="str">
        <f>IF(E361="","",VLOOKUP($B361,【選択肢】!$K:$O,5,FALSE))</f>
        <v/>
      </c>
      <c r="G361" s="630"/>
      <c r="H361" s="631"/>
      <c r="I361" s="632"/>
      <c r="J361" s="193"/>
    </row>
    <row r="362" spans="1:21" ht="20.100000000000001" customHeight="1">
      <c r="A362" s="188" t="str">
        <f>CONCATENATE(I353,-5)</f>
        <v>9-5</v>
      </c>
      <c r="B362" s="294"/>
      <c r="C362" s="570" t="str">
        <f>IF(B362="","",VLOOKUP($B362,【選択肢】!$K:$O,2,FALSE))</f>
        <v/>
      </c>
      <c r="D362" s="627" t="str">
        <f>IF(C362="","",VLOOKUP($B362,【選択肢】!$K:$O,4,FALSE))</f>
        <v/>
      </c>
      <c r="E362" s="628" t="str">
        <f>IF(D362="","",VLOOKUP($B362,【選択肢】!$K:$O,2,FALSE))</f>
        <v/>
      </c>
      <c r="F362" s="629" t="str">
        <f>IF(E362="","",VLOOKUP($B362,【選択肢】!$K:$O,5,FALSE))</f>
        <v/>
      </c>
      <c r="G362" s="630"/>
      <c r="H362" s="631"/>
      <c r="I362" s="632"/>
      <c r="J362" s="193"/>
    </row>
    <row r="363" spans="1:21" ht="20.100000000000001" customHeight="1" thickBot="1">
      <c r="A363" s="188" t="str">
        <f>CONCATENATE(I353,-6)</f>
        <v>9-6</v>
      </c>
      <c r="B363" s="295"/>
      <c r="C363" s="569" t="str">
        <f>IF(B363="","",VLOOKUP($B363,【選択肢】!$K:$O,2,FALSE))</f>
        <v/>
      </c>
      <c r="D363" s="633" t="str">
        <f>IF(C363="","",VLOOKUP($B363,【選択肢】!$K:$O,4,FALSE))</f>
        <v/>
      </c>
      <c r="E363" s="634" t="str">
        <f>IF(D363="","",VLOOKUP($B363,【選択肢】!$K:$O,2,FALSE))</f>
        <v/>
      </c>
      <c r="F363" s="635" t="str">
        <f>IF(E363="","",VLOOKUP($B363,【選択肢】!$K:$O,5,FALSE))</f>
        <v/>
      </c>
      <c r="G363" s="636"/>
      <c r="H363" s="637"/>
      <c r="I363" s="638"/>
      <c r="J363" s="193"/>
    </row>
    <row r="364" spans="1:21" ht="20.100000000000001" customHeight="1">
      <c r="B364" s="639" t="s">
        <v>471</v>
      </c>
      <c r="C364" s="640"/>
      <c r="D364" s="640"/>
      <c r="E364" s="640"/>
      <c r="F364" s="640"/>
      <c r="G364" s="640"/>
      <c r="H364" s="640"/>
      <c r="I364" s="641"/>
      <c r="J364" s="194"/>
    </row>
    <row r="365" spans="1:21" ht="20.100000000000001" customHeight="1">
      <c r="B365" s="296" t="s">
        <v>472</v>
      </c>
      <c r="C365" s="167" t="s">
        <v>473</v>
      </c>
      <c r="D365" s="168" t="s">
        <v>462</v>
      </c>
      <c r="E365" s="169" t="s">
        <v>474</v>
      </c>
      <c r="F365" s="166" t="s">
        <v>472</v>
      </c>
      <c r="G365" s="167" t="s">
        <v>473</v>
      </c>
      <c r="H365" s="168" t="s">
        <v>462</v>
      </c>
      <c r="I365" s="169" t="s">
        <v>474</v>
      </c>
      <c r="J365" s="194"/>
    </row>
    <row r="366" spans="1:21" ht="20.100000000000001" customHeight="1">
      <c r="A366" s="188">
        <f>I353</f>
        <v>9</v>
      </c>
      <c r="B366" s="582"/>
      <c r="C366" s="145"/>
      <c r="D366" s="163" t="str">
        <f>IF(ISERROR(VLOOKUP($B366,参加者名簿!$A:$D,2,FALSE))=TRUE,"",VLOOKUP($B366,参加者名簿!$A:$D,2,FALSE))</f>
        <v/>
      </c>
      <c r="E366" s="146"/>
      <c r="F366" s="584"/>
      <c r="G366" s="145"/>
      <c r="H366" s="163" t="str">
        <f>IF(ISERROR(VLOOKUP($F366,参加者名簿!$A:$D,2,FALSE))=TRUE,"",VLOOKUP($F366,参加者名簿!$A:$D,2,FALSE))</f>
        <v/>
      </c>
      <c r="I366" s="146"/>
      <c r="J366" s="195"/>
    </row>
    <row r="367" spans="1:21" ht="20.100000000000001" customHeight="1">
      <c r="A367" s="188">
        <f>A366</f>
        <v>9</v>
      </c>
      <c r="B367" s="582"/>
      <c r="C367" s="145"/>
      <c r="D367" s="163" t="str">
        <f>IF(ISERROR(VLOOKUP($B367,参加者名簿!$A:$D,2,FALSE))=TRUE,"",VLOOKUP($B367,参加者名簿!$A:$D,2,FALSE))</f>
        <v/>
      </c>
      <c r="E367" s="146"/>
      <c r="F367" s="584"/>
      <c r="G367" s="145"/>
      <c r="H367" s="163" t="str">
        <f>IF(ISERROR(VLOOKUP($F367,参加者名簿!$A:$D,2,FALSE))=TRUE,"",VLOOKUP($F367,参加者名簿!$A:$D,2,FALSE))</f>
        <v/>
      </c>
      <c r="I367" s="146"/>
      <c r="J367" s="195"/>
    </row>
    <row r="368" spans="1:21" ht="20.100000000000001" customHeight="1">
      <c r="A368" s="188">
        <f t="shared" ref="A368:A386" si="54">A367</f>
        <v>9</v>
      </c>
      <c r="B368" s="582"/>
      <c r="C368" s="145"/>
      <c r="D368" s="163" t="str">
        <f>IF(ISERROR(VLOOKUP($B368,参加者名簿!$A:$D,2,FALSE))=TRUE,"",VLOOKUP($B368,参加者名簿!$A:$D,2,FALSE))</f>
        <v/>
      </c>
      <c r="E368" s="146"/>
      <c r="F368" s="584"/>
      <c r="G368" s="145"/>
      <c r="H368" s="163" t="str">
        <f>IF(ISERROR(VLOOKUP($F368,参加者名簿!$A:$D,2,FALSE))=TRUE,"",VLOOKUP($F368,参加者名簿!$A:$D,2,FALSE))</f>
        <v/>
      </c>
      <c r="I368" s="146"/>
      <c r="J368" s="195"/>
    </row>
    <row r="369" spans="1:10" ht="20.100000000000001" customHeight="1">
      <c r="A369" s="188">
        <f t="shared" si="54"/>
        <v>9</v>
      </c>
      <c r="B369" s="582"/>
      <c r="C369" s="145"/>
      <c r="D369" s="163" t="str">
        <f>IF(ISERROR(VLOOKUP($B369,参加者名簿!$A:$D,2,FALSE))=TRUE,"",VLOOKUP($B369,参加者名簿!$A:$D,2,FALSE))</f>
        <v/>
      </c>
      <c r="E369" s="146"/>
      <c r="F369" s="584"/>
      <c r="G369" s="145"/>
      <c r="H369" s="163" t="str">
        <f>IF(ISERROR(VLOOKUP($F369,参加者名簿!$A:$D,2,FALSE))=TRUE,"",VLOOKUP($F369,参加者名簿!$A:$D,2,FALSE))</f>
        <v/>
      </c>
      <c r="I369" s="146"/>
      <c r="J369" s="195"/>
    </row>
    <row r="370" spans="1:10" ht="20.100000000000001" customHeight="1">
      <c r="A370" s="188">
        <f t="shared" si="54"/>
        <v>9</v>
      </c>
      <c r="B370" s="582"/>
      <c r="C370" s="145"/>
      <c r="D370" s="163" t="str">
        <f>IF(ISERROR(VLOOKUP($B370,参加者名簿!$A:$D,2,FALSE))=TRUE,"",VLOOKUP($B370,参加者名簿!$A:$D,2,FALSE))</f>
        <v/>
      </c>
      <c r="E370" s="146"/>
      <c r="F370" s="584"/>
      <c r="G370" s="145"/>
      <c r="H370" s="163" t="str">
        <f>IF(ISERROR(VLOOKUP($F370,参加者名簿!$A:$D,2,FALSE))=TRUE,"",VLOOKUP($F370,参加者名簿!$A:$D,2,FALSE))</f>
        <v/>
      </c>
      <c r="I370" s="146"/>
      <c r="J370" s="195"/>
    </row>
    <row r="371" spans="1:10" ht="20.100000000000001" customHeight="1">
      <c r="A371" s="188">
        <f t="shared" si="54"/>
        <v>9</v>
      </c>
      <c r="B371" s="582"/>
      <c r="C371" s="145"/>
      <c r="D371" s="163" t="str">
        <f>IF(ISERROR(VLOOKUP($B371,参加者名簿!$A:$D,2,FALSE))=TRUE,"",VLOOKUP($B371,参加者名簿!$A:$D,2,FALSE))</f>
        <v/>
      </c>
      <c r="E371" s="146"/>
      <c r="F371" s="584"/>
      <c r="G371" s="145"/>
      <c r="H371" s="163" t="str">
        <f>IF(ISERROR(VLOOKUP($F371,参加者名簿!$A:$D,2,FALSE))=TRUE,"",VLOOKUP($F371,参加者名簿!$A:$D,2,FALSE))</f>
        <v/>
      </c>
      <c r="I371" s="146"/>
      <c r="J371" s="195"/>
    </row>
    <row r="372" spans="1:10" ht="20.100000000000001" customHeight="1">
      <c r="A372" s="188">
        <f t="shared" si="54"/>
        <v>9</v>
      </c>
      <c r="B372" s="582"/>
      <c r="C372" s="145"/>
      <c r="D372" s="163" t="str">
        <f>IF(ISERROR(VLOOKUP($B372,参加者名簿!$A:$D,2,FALSE))=TRUE,"",VLOOKUP($B372,参加者名簿!$A:$D,2,FALSE))</f>
        <v/>
      </c>
      <c r="E372" s="146"/>
      <c r="F372" s="584"/>
      <c r="G372" s="145"/>
      <c r="H372" s="163" t="str">
        <f>IF(ISERROR(VLOOKUP($F372,参加者名簿!$A:$D,2,FALSE))=TRUE,"",VLOOKUP($F372,参加者名簿!$A:$D,2,FALSE))</f>
        <v/>
      </c>
      <c r="I372" s="146"/>
      <c r="J372" s="195"/>
    </row>
    <row r="373" spans="1:10" ht="20.100000000000001" customHeight="1">
      <c r="A373" s="188">
        <f t="shared" si="54"/>
        <v>9</v>
      </c>
      <c r="B373" s="582"/>
      <c r="C373" s="145"/>
      <c r="D373" s="163" t="str">
        <f>IF(ISERROR(VLOOKUP($B373,参加者名簿!$A:$D,2,FALSE))=TRUE,"",VLOOKUP($B373,参加者名簿!$A:$D,2,FALSE))</f>
        <v/>
      </c>
      <c r="E373" s="146"/>
      <c r="F373" s="584"/>
      <c r="G373" s="145"/>
      <c r="H373" s="163" t="str">
        <f>IF(ISERROR(VLOOKUP($F373,参加者名簿!$A:$D,2,FALSE))=TRUE,"",VLOOKUP($F373,参加者名簿!$A:$D,2,FALSE))</f>
        <v/>
      </c>
      <c r="I373" s="146"/>
      <c r="J373" s="195"/>
    </row>
    <row r="374" spans="1:10" ht="20.100000000000001" customHeight="1">
      <c r="A374" s="188">
        <f t="shared" si="54"/>
        <v>9</v>
      </c>
      <c r="B374" s="582"/>
      <c r="C374" s="145"/>
      <c r="D374" s="163" t="str">
        <f>IF(ISERROR(VLOOKUP($B374,参加者名簿!$A:$D,2,FALSE))=TRUE,"",VLOOKUP($B374,参加者名簿!$A:$D,2,FALSE))</f>
        <v/>
      </c>
      <c r="E374" s="146"/>
      <c r="F374" s="584"/>
      <c r="G374" s="145"/>
      <c r="H374" s="163" t="str">
        <f>IF(ISERROR(VLOOKUP($F374,参加者名簿!$A:$D,2,FALSE))=TRUE,"",VLOOKUP($F374,参加者名簿!$A:$D,2,FALSE))</f>
        <v/>
      </c>
      <c r="I374" s="146"/>
      <c r="J374" s="195"/>
    </row>
    <row r="375" spans="1:10" ht="20.100000000000001" customHeight="1">
      <c r="A375" s="188">
        <f t="shared" si="54"/>
        <v>9</v>
      </c>
      <c r="B375" s="582"/>
      <c r="C375" s="145"/>
      <c r="D375" s="163" t="str">
        <f>IF(ISERROR(VLOOKUP($B375,参加者名簿!$A:$D,2,FALSE))=TRUE,"",VLOOKUP($B375,参加者名簿!$A:$D,2,FALSE))</f>
        <v/>
      </c>
      <c r="E375" s="146"/>
      <c r="F375" s="584"/>
      <c r="G375" s="145"/>
      <c r="H375" s="163" t="str">
        <f>IF(ISERROR(VLOOKUP($F375,参加者名簿!$A:$D,2,FALSE))=TRUE,"",VLOOKUP($F375,参加者名簿!$A:$D,2,FALSE))</f>
        <v/>
      </c>
      <c r="I375" s="146"/>
      <c r="J375" s="195"/>
    </row>
    <row r="376" spans="1:10" ht="20.100000000000001" customHeight="1">
      <c r="A376" s="188">
        <f t="shared" si="54"/>
        <v>9</v>
      </c>
      <c r="B376" s="582"/>
      <c r="C376" s="145"/>
      <c r="D376" s="163" t="str">
        <f>IF(ISERROR(VLOOKUP($B376,参加者名簿!$A:$D,2,FALSE))=TRUE,"",VLOOKUP($B376,参加者名簿!$A:$D,2,FALSE))</f>
        <v/>
      </c>
      <c r="E376" s="146"/>
      <c r="F376" s="584"/>
      <c r="G376" s="145"/>
      <c r="H376" s="163" t="str">
        <f>IF(ISERROR(VLOOKUP($F376,参加者名簿!$A:$D,2,FALSE))=TRUE,"",VLOOKUP($F376,参加者名簿!$A:$D,2,FALSE))</f>
        <v/>
      </c>
      <c r="I376" s="146"/>
      <c r="J376" s="195"/>
    </row>
    <row r="377" spans="1:10" ht="20.100000000000001" customHeight="1">
      <c r="A377" s="188">
        <f t="shared" si="54"/>
        <v>9</v>
      </c>
      <c r="B377" s="582"/>
      <c r="C377" s="145"/>
      <c r="D377" s="163" t="str">
        <f>IF(ISERROR(VLOOKUP($B377,参加者名簿!$A:$D,2,FALSE))=TRUE,"",VLOOKUP($B377,参加者名簿!$A:$D,2,FALSE))</f>
        <v/>
      </c>
      <c r="E377" s="146"/>
      <c r="F377" s="584"/>
      <c r="G377" s="145"/>
      <c r="H377" s="163" t="str">
        <f>IF(ISERROR(VLOOKUP($F377,参加者名簿!$A:$D,2,FALSE))=TRUE,"",VLOOKUP($F377,参加者名簿!$A:$D,2,FALSE))</f>
        <v/>
      </c>
      <c r="I377" s="146"/>
      <c r="J377" s="195"/>
    </row>
    <row r="378" spans="1:10" ht="20.100000000000001" customHeight="1">
      <c r="A378" s="188">
        <f t="shared" si="54"/>
        <v>9</v>
      </c>
      <c r="B378" s="582"/>
      <c r="C378" s="145"/>
      <c r="D378" s="163" t="str">
        <f>IF(ISERROR(VLOOKUP($B378,参加者名簿!$A:$D,2,FALSE))=TRUE,"",VLOOKUP($B378,参加者名簿!$A:$D,2,FALSE))</f>
        <v/>
      </c>
      <c r="E378" s="146"/>
      <c r="F378" s="584"/>
      <c r="G378" s="145"/>
      <c r="H378" s="163" t="str">
        <f>IF(ISERROR(VLOOKUP($F378,参加者名簿!$A:$D,2,FALSE))=TRUE,"",VLOOKUP($F378,参加者名簿!$A:$D,2,FALSE))</f>
        <v/>
      </c>
      <c r="I378" s="146"/>
      <c r="J378" s="195"/>
    </row>
    <row r="379" spans="1:10" ht="20.100000000000001" customHeight="1">
      <c r="A379" s="188">
        <f t="shared" si="54"/>
        <v>9</v>
      </c>
      <c r="B379" s="582"/>
      <c r="C379" s="145"/>
      <c r="D379" s="163" t="str">
        <f>IF(ISERROR(VLOOKUP($B379,参加者名簿!$A:$D,2,FALSE))=TRUE,"",VLOOKUP($B379,参加者名簿!$A:$D,2,FALSE))</f>
        <v/>
      </c>
      <c r="E379" s="146"/>
      <c r="F379" s="584"/>
      <c r="G379" s="145"/>
      <c r="H379" s="163" t="str">
        <f>IF(ISERROR(VLOOKUP($F379,参加者名簿!$A:$D,2,FALSE))=TRUE,"",VLOOKUP($F379,参加者名簿!$A:$D,2,FALSE))</f>
        <v/>
      </c>
      <c r="I379" s="146"/>
      <c r="J379" s="195"/>
    </row>
    <row r="380" spans="1:10" ht="20.100000000000001" customHeight="1">
      <c r="A380" s="188">
        <f t="shared" si="54"/>
        <v>9</v>
      </c>
      <c r="B380" s="582"/>
      <c r="C380" s="145"/>
      <c r="D380" s="163" t="str">
        <f>IF(ISERROR(VLOOKUP($B380,参加者名簿!$A:$D,2,FALSE))=TRUE,"",VLOOKUP($B380,参加者名簿!$A:$D,2,FALSE))</f>
        <v/>
      </c>
      <c r="E380" s="146"/>
      <c r="F380" s="584"/>
      <c r="G380" s="145"/>
      <c r="H380" s="163" t="str">
        <f>IF(ISERROR(VLOOKUP($F380,参加者名簿!$A:$D,2,FALSE))=TRUE,"",VLOOKUP($F380,参加者名簿!$A:$D,2,FALSE))</f>
        <v/>
      </c>
      <c r="I380" s="146"/>
      <c r="J380" s="195"/>
    </row>
    <row r="381" spans="1:10" ht="20.100000000000001" customHeight="1">
      <c r="A381" s="188">
        <f t="shared" si="54"/>
        <v>9</v>
      </c>
      <c r="B381" s="582"/>
      <c r="C381" s="145"/>
      <c r="D381" s="163" t="str">
        <f>IF(ISERROR(VLOOKUP($B381,参加者名簿!$A:$D,2,FALSE))=TRUE,"",VLOOKUP($B381,参加者名簿!$A:$D,2,FALSE))</f>
        <v/>
      </c>
      <c r="E381" s="146"/>
      <c r="F381" s="584"/>
      <c r="G381" s="145"/>
      <c r="H381" s="163" t="str">
        <f>IF(ISERROR(VLOOKUP($F381,参加者名簿!$A:$D,2,FALSE))=TRUE,"",VLOOKUP($F381,参加者名簿!$A:$D,2,FALSE))</f>
        <v/>
      </c>
      <c r="I381" s="146"/>
      <c r="J381" s="195"/>
    </row>
    <row r="382" spans="1:10" ht="20.100000000000001" customHeight="1">
      <c r="A382" s="188">
        <f t="shared" si="54"/>
        <v>9</v>
      </c>
      <c r="B382" s="582"/>
      <c r="C382" s="145"/>
      <c r="D382" s="163" t="str">
        <f>IF(ISERROR(VLOOKUP($B382,参加者名簿!$A:$D,2,FALSE))=TRUE,"",VLOOKUP($B382,参加者名簿!$A:$D,2,FALSE))</f>
        <v/>
      </c>
      <c r="E382" s="146"/>
      <c r="F382" s="584"/>
      <c r="G382" s="145"/>
      <c r="H382" s="163" t="str">
        <f>IF(ISERROR(VLOOKUP($F382,参加者名簿!$A:$D,2,FALSE))=TRUE,"",VLOOKUP($F382,参加者名簿!$A:$D,2,FALSE))</f>
        <v/>
      </c>
      <c r="I382" s="146"/>
      <c r="J382" s="195"/>
    </row>
    <row r="383" spans="1:10" ht="20.100000000000001" customHeight="1">
      <c r="A383" s="188">
        <f t="shared" si="54"/>
        <v>9</v>
      </c>
      <c r="B383" s="582"/>
      <c r="C383" s="145"/>
      <c r="D383" s="163" t="str">
        <f>IF(ISERROR(VLOOKUP($B383,参加者名簿!$A:$D,2,FALSE))=TRUE,"",VLOOKUP($B383,参加者名簿!$A:$D,2,FALSE))</f>
        <v/>
      </c>
      <c r="E383" s="146"/>
      <c r="F383" s="584"/>
      <c r="G383" s="145"/>
      <c r="H383" s="163" t="str">
        <f>IF(ISERROR(VLOOKUP($F383,参加者名簿!$A:$D,2,FALSE))=TRUE,"",VLOOKUP($F383,参加者名簿!$A:$D,2,FALSE))</f>
        <v/>
      </c>
      <c r="I383" s="146"/>
      <c r="J383" s="195"/>
    </row>
    <row r="384" spans="1:10" ht="20.100000000000001" customHeight="1">
      <c r="A384" s="188">
        <f t="shared" si="54"/>
        <v>9</v>
      </c>
      <c r="B384" s="582"/>
      <c r="C384" s="145"/>
      <c r="D384" s="163" t="str">
        <f>IF(ISERROR(VLOOKUP($B384,参加者名簿!$A:$D,2,FALSE))=TRUE,"",VLOOKUP($B384,参加者名簿!$A:$D,2,FALSE))</f>
        <v/>
      </c>
      <c r="E384" s="146"/>
      <c r="F384" s="584"/>
      <c r="G384" s="145"/>
      <c r="H384" s="163" t="str">
        <f>IF(ISERROR(VLOOKUP($F384,参加者名簿!$A:$D,2,FALSE))=TRUE,"",VLOOKUP($F384,参加者名簿!$A:$D,2,FALSE))</f>
        <v/>
      </c>
      <c r="I384" s="146"/>
      <c r="J384" s="195"/>
    </row>
    <row r="385" spans="1:21" ht="20.100000000000001" customHeight="1">
      <c r="A385" s="188">
        <f t="shared" si="54"/>
        <v>9</v>
      </c>
      <c r="B385" s="582"/>
      <c r="C385" s="145"/>
      <c r="D385" s="163" t="str">
        <f>IF(ISERROR(VLOOKUP($B385,参加者名簿!$A:$D,2,FALSE))=TRUE,"",VLOOKUP($B385,参加者名簿!$A:$D,2,FALSE))</f>
        <v/>
      </c>
      <c r="E385" s="146"/>
      <c r="F385" s="584"/>
      <c r="G385" s="145"/>
      <c r="H385" s="163" t="str">
        <f>IF(ISERROR(VLOOKUP($F385,参加者名簿!$A:$D,2,FALSE))=TRUE,"",VLOOKUP($F385,参加者名簿!$A:$D,2,FALSE))</f>
        <v/>
      </c>
      <c r="I385" s="146"/>
      <c r="J385" s="195"/>
    </row>
    <row r="386" spans="1:21" ht="20.100000000000001" customHeight="1" thickBot="1">
      <c r="A386" s="188">
        <f t="shared" si="54"/>
        <v>9</v>
      </c>
      <c r="B386" s="582"/>
      <c r="C386" s="145"/>
      <c r="D386" s="163" t="str">
        <f>IF(ISERROR(VLOOKUP($B386,参加者名簿!$A:$D,2,FALSE))=TRUE,"",VLOOKUP($B386,参加者名簿!$A:$D,2,FALSE))</f>
        <v/>
      </c>
      <c r="E386" s="146"/>
      <c r="F386" s="584"/>
      <c r="G386" s="145"/>
      <c r="H386" s="163" t="str">
        <f>IF(ISERROR(VLOOKUP($F386,参加者名簿!$A:$D,2,FALSE))=TRUE,"",VLOOKUP($F386,参加者名簿!$A:$D,2,FALSE))</f>
        <v/>
      </c>
      <c r="I386" s="146"/>
      <c r="J386" s="195"/>
    </row>
    <row r="387" spans="1:21" ht="20.100000000000001" customHeight="1" thickBot="1">
      <c r="B387" s="298" t="s">
        <v>476</v>
      </c>
      <c r="C387" s="164">
        <f t="shared" ref="C387" si="55">COUNTIFS(D366:D386,"農業者",E366:E386,"○")+COUNTIFS(H366:H386,"農業者",I366:I386,"○")</f>
        <v>0</v>
      </c>
      <c r="D387" s="601" t="s">
        <v>477</v>
      </c>
      <c r="E387" s="602"/>
      <c r="F387" s="164">
        <f t="shared" ref="F387" si="56">COUNTIFS(D366:D386,"農業者以外",E366:E386,"○")+COUNTIFS(H366:H386,"農業者以外",I366:I386,"○")</f>
        <v>0</v>
      </c>
      <c r="G387" s="571" t="s">
        <v>478</v>
      </c>
      <c r="H387" s="603">
        <f t="shared" ref="H387" si="57">SUMIF(E366:E386,"○",C366:C386)+SUMIF(I366:I386,"○",G366:G386)</f>
        <v>0</v>
      </c>
      <c r="I387" s="604"/>
      <c r="J387" s="194"/>
    </row>
    <row r="388" spans="1:21" ht="20.100000000000001" customHeight="1">
      <c r="B388" s="299" t="s">
        <v>479</v>
      </c>
      <c r="C388" s="151"/>
      <c r="D388" s="151"/>
      <c r="E388" s="151"/>
      <c r="F388" s="151"/>
      <c r="G388" s="151"/>
      <c r="H388" s="151"/>
      <c r="I388" s="152"/>
      <c r="J388" s="195"/>
    </row>
    <row r="389" spans="1:21" ht="20.100000000000001" customHeight="1">
      <c r="B389" s="300"/>
      <c r="C389" s="148"/>
      <c r="D389" s="148"/>
      <c r="E389" s="148"/>
      <c r="F389" s="148"/>
      <c r="G389" s="148"/>
      <c r="H389" s="148"/>
      <c r="I389" s="153"/>
      <c r="J389" s="195"/>
    </row>
    <row r="390" spans="1:21" ht="20.100000000000001" customHeight="1">
      <c r="B390" s="300"/>
      <c r="C390" s="148"/>
      <c r="D390" s="148"/>
      <c r="E390" s="148"/>
      <c r="F390" s="148"/>
      <c r="G390" s="148"/>
      <c r="H390" s="148"/>
      <c r="I390" s="153"/>
      <c r="J390" s="195"/>
    </row>
    <row r="391" spans="1:21" ht="20.100000000000001" customHeight="1">
      <c r="B391" s="300"/>
      <c r="C391" s="148"/>
      <c r="D391" s="148"/>
      <c r="E391" s="148"/>
      <c r="F391" s="148"/>
      <c r="G391" s="148"/>
      <c r="H391" s="148"/>
      <c r="I391" s="153"/>
      <c r="J391" s="195"/>
    </row>
    <row r="392" spans="1:21" ht="20.100000000000001" customHeight="1">
      <c r="B392" s="300"/>
      <c r="C392" s="148"/>
      <c r="D392" s="148"/>
      <c r="E392" s="148"/>
      <c r="F392" s="148"/>
      <c r="G392" s="148"/>
      <c r="H392" s="148"/>
      <c r="I392" s="153"/>
      <c r="J392" s="195"/>
    </row>
    <row r="393" spans="1:21" ht="20.100000000000001" customHeight="1">
      <c r="B393" s="300"/>
      <c r="C393" s="148"/>
      <c r="D393" s="148"/>
      <c r="E393" s="148"/>
      <c r="F393" s="148"/>
      <c r="G393" s="148"/>
      <c r="H393" s="148"/>
      <c r="I393" s="153"/>
      <c r="J393" s="195"/>
    </row>
    <row r="394" spans="1:21" ht="20.100000000000001" customHeight="1">
      <c r="B394" s="300"/>
      <c r="C394" s="148"/>
      <c r="D394" s="148"/>
      <c r="E394" s="148"/>
      <c r="F394" s="148"/>
      <c r="G394" s="148"/>
      <c r="H394" s="148"/>
      <c r="I394" s="153"/>
      <c r="J394" s="195"/>
    </row>
    <row r="395" spans="1:21" ht="20.100000000000001" customHeight="1" thickBot="1">
      <c r="B395" s="301"/>
      <c r="C395" s="154"/>
      <c r="D395" s="154"/>
      <c r="E395" s="154"/>
      <c r="F395" s="154"/>
      <c r="G395" s="154"/>
      <c r="H395" s="154"/>
      <c r="I395" s="155"/>
      <c r="J395" s="195"/>
    </row>
    <row r="396" spans="1:21" ht="20.100000000000001" customHeight="1" thickBot="1">
      <c r="B396" s="302" t="s">
        <v>480</v>
      </c>
      <c r="C396" s="156" t="s">
        <v>481</v>
      </c>
      <c r="D396" s="156" t="s">
        <v>482</v>
      </c>
      <c r="E396" s="157"/>
    </row>
    <row r="397" spans="1:21" ht="20.100000000000001" customHeight="1" thickBot="1">
      <c r="B397" s="289" t="s">
        <v>505</v>
      </c>
      <c r="C397" s="185">
        <f t="shared" ref="C397" si="58">C353</f>
        <v>4</v>
      </c>
      <c r="D397" s="608" t="s">
        <v>504</v>
      </c>
      <c r="E397" s="608"/>
      <c r="F397" s="608"/>
      <c r="G397" s="608"/>
      <c r="H397" s="141" t="s">
        <v>466</v>
      </c>
      <c r="I397" s="186">
        <f t="shared" ref="I397" si="59">I353+1</f>
        <v>10</v>
      </c>
      <c r="J397" s="189">
        <f>I397</f>
        <v>10</v>
      </c>
      <c r="K397" s="312">
        <f>G398</f>
        <v>0</v>
      </c>
      <c r="L397" s="313">
        <f>C399</f>
        <v>0</v>
      </c>
      <c r="M397" s="190" t="e">
        <f>G399-K400</f>
        <v>#VALUE!</v>
      </c>
      <c r="N397" s="190">
        <f>C431</f>
        <v>0</v>
      </c>
      <c r="O397" s="190">
        <f>F431</f>
        <v>0</v>
      </c>
      <c r="P397" s="190">
        <f>B402</f>
        <v>0</v>
      </c>
      <c r="Q397" s="190">
        <f>B403</f>
        <v>0</v>
      </c>
      <c r="R397" s="190">
        <f>B404</f>
        <v>0</v>
      </c>
      <c r="S397" s="188">
        <f>B405</f>
        <v>0</v>
      </c>
      <c r="T397" s="188">
        <f>B406</f>
        <v>0</v>
      </c>
      <c r="U397" s="188">
        <f>B407</f>
        <v>0</v>
      </c>
    </row>
    <row r="398" spans="1:21" ht="20.100000000000001" customHeight="1" thickBot="1">
      <c r="B398" s="290" t="s">
        <v>467</v>
      </c>
      <c r="C398" s="609" t="str">
        <f t="shared" ref="C398" si="60">$C$2</f>
        <v>○○活動組織</v>
      </c>
      <c r="D398" s="609"/>
      <c r="E398" s="609"/>
      <c r="F398" s="143" t="s">
        <v>468</v>
      </c>
      <c r="G398" s="610"/>
      <c r="H398" s="611"/>
      <c r="I398" s="612"/>
      <c r="J398" s="191"/>
    </row>
    <row r="399" spans="1:21" ht="20.100000000000001" customHeight="1">
      <c r="B399" s="291" t="s">
        <v>8</v>
      </c>
      <c r="C399" s="128"/>
      <c r="D399" s="613" t="s">
        <v>469</v>
      </c>
      <c r="E399" s="613"/>
      <c r="F399" s="128"/>
      <c r="G399" s="161" t="str">
        <f t="shared" ref="G399:G400" si="61">IF((F399-C399)*24=0,"",(F399-C399)*24)</f>
        <v/>
      </c>
      <c r="H399" s="614" t="s">
        <v>470</v>
      </c>
      <c r="I399" s="615"/>
      <c r="J399" s="192"/>
    </row>
    <row r="400" spans="1:21" ht="20.100000000000001" customHeight="1" thickBot="1">
      <c r="B400" s="292" t="s">
        <v>483</v>
      </c>
      <c r="C400" s="129"/>
      <c r="D400" s="605" t="s">
        <v>469</v>
      </c>
      <c r="E400" s="605"/>
      <c r="F400" s="129"/>
      <c r="G400" s="162" t="str">
        <f t="shared" si="61"/>
        <v/>
      </c>
      <c r="H400" s="606" t="s">
        <v>470</v>
      </c>
      <c r="I400" s="607"/>
      <c r="J400" s="192"/>
      <c r="K400" s="188">
        <f>IF(G400="",0,G400)</f>
        <v>0</v>
      </c>
    </row>
    <row r="401" spans="1:10" ht="20.100000000000001" customHeight="1" thickBot="1">
      <c r="B401" s="306" t="s">
        <v>714</v>
      </c>
      <c r="C401" s="572" t="s">
        <v>712</v>
      </c>
      <c r="D401" s="616" t="s">
        <v>713</v>
      </c>
      <c r="E401" s="617"/>
      <c r="F401" s="618" t="s">
        <v>715</v>
      </c>
      <c r="G401" s="619"/>
      <c r="H401" s="618" t="s">
        <v>716</v>
      </c>
      <c r="I401" s="620"/>
      <c r="J401" s="193"/>
    </row>
    <row r="402" spans="1:10" ht="20.100000000000001" customHeight="1">
      <c r="A402" s="188" t="str">
        <f>CONCATENATE(I397,-1)</f>
        <v>10-1</v>
      </c>
      <c r="B402" s="309"/>
      <c r="C402" s="573" t="str">
        <f>IF(B402="","",VLOOKUP($B402,【選択肢】!$K:$O,2,FALSE))</f>
        <v/>
      </c>
      <c r="D402" s="621" t="str">
        <f>IF(C402="","",VLOOKUP($B402,【選択肢】!$K:$O,4,FALSE))</f>
        <v/>
      </c>
      <c r="E402" s="622" t="str">
        <f>IF(D402="","",VLOOKUP($B402,【選択肢】!$K:$O,2,FALSE))</f>
        <v/>
      </c>
      <c r="F402" s="623" t="str">
        <f>IF(E402="","",VLOOKUP($B402,【選択肢】!$K:$O,5,FALSE))</f>
        <v/>
      </c>
      <c r="G402" s="624"/>
      <c r="H402" s="625"/>
      <c r="I402" s="626"/>
      <c r="J402" s="193"/>
    </row>
    <row r="403" spans="1:10" ht="20.100000000000001" customHeight="1">
      <c r="A403" s="188" t="str">
        <f>CONCATENATE(I397,-2)</f>
        <v>10-2</v>
      </c>
      <c r="B403" s="293"/>
      <c r="C403" s="570" t="str">
        <f>IF(B403="","",VLOOKUP($B403,【選択肢】!$K:$O,2,FALSE))</f>
        <v/>
      </c>
      <c r="D403" s="627" t="str">
        <f>IF(C403="","",VLOOKUP($B403,【選択肢】!$K:$O,4,FALSE))</f>
        <v/>
      </c>
      <c r="E403" s="628" t="str">
        <f>IF(D403="","",VLOOKUP($B403,【選択肢】!$K:$O,2,FALSE))</f>
        <v/>
      </c>
      <c r="F403" s="629" t="str">
        <f>IF(E403="","",VLOOKUP($B403,【選択肢】!$K:$O,5,FALSE))</f>
        <v/>
      </c>
      <c r="G403" s="630"/>
      <c r="H403" s="631"/>
      <c r="I403" s="632"/>
      <c r="J403" s="193"/>
    </row>
    <row r="404" spans="1:10" ht="20.100000000000001" customHeight="1">
      <c r="A404" s="188" t="str">
        <f>CONCATENATE(I397,-3)</f>
        <v>10-3</v>
      </c>
      <c r="B404" s="294"/>
      <c r="C404" s="570" t="str">
        <f>IF(B404="","",VLOOKUP($B404,【選択肢】!$K:$O,2,FALSE))</f>
        <v/>
      </c>
      <c r="D404" s="627" t="str">
        <f>IF(C404="","",VLOOKUP($B404,【選択肢】!$K:$O,4,FALSE))</f>
        <v/>
      </c>
      <c r="E404" s="628" t="str">
        <f>IF(D404="","",VLOOKUP($B404,【選択肢】!$K:$O,2,FALSE))</f>
        <v/>
      </c>
      <c r="F404" s="629" t="str">
        <f>IF(E404="","",VLOOKUP($B404,【選択肢】!$K:$O,5,FALSE))</f>
        <v/>
      </c>
      <c r="G404" s="630"/>
      <c r="H404" s="631"/>
      <c r="I404" s="632"/>
      <c r="J404" s="193"/>
    </row>
    <row r="405" spans="1:10" ht="20.100000000000001" customHeight="1">
      <c r="A405" s="188" t="str">
        <f>CONCATENATE(I397,-4)</f>
        <v>10-4</v>
      </c>
      <c r="B405" s="294"/>
      <c r="C405" s="570" t="str">
        <f>IF(B405="","",VLOOKUP($B405,【選択肢】!$K:$O,2,FALSE))</f>
        <v/>
      </c>
      <c r="D405" s="627" t="str">
        <f>IF(C405="","",VLOOKUP($B405,【選択肢】!$K:$O,4,FALSE))</f>
        <v/>
      </c>
      <c r="E405" s="628" t="str">
        <f>IF(D405="","",VLOOKUP($B405,【選択肢】!$K:$O,2,FALSE))</f>
        <v/>
      </c>
      <c r="F405" s="629" t="str">
        <f>IF(E405="","",VLOOKUP($B405,【選択肢】!$K:$O,5,FALSE))</f>
        <v/>
      </c>
      <c r="G405" s="630"/>
      <c r="H405" s="631"/>
      <c r="I405" s="632"/>
      <c r="J405" s="193"/>
    </row>
    <row r="406" spans="1:10" ht="20.100000000000001" customHeight="1">
      <c r="A406" s="188" t="str">
        <f>CONCATENATE(I397,-5)</f>
        <v>10-5</v>
      </c>
      <c r="B406" s="294"/>
      <c r="C406" s="570" t="str">
        <f>IF(B406="","",VLOOKUP($B406,【選択肢】!$K:$O,2,FALSE))</f>
        <v/>
      </c>
      <c r="D406" s="627" t="str">
        <f>IF(C406="","",VLOOKUP($B406,【選択肢】!$K:$O,4,FALSE))</f>
        <v/>
      </c>
      <c r="E406" s="628" t="str">
        <f>IF(D406="","",VLOOKUP($B406,【選択肢】!$K:$O,2,FALSE))</f>
        <v/>
      </c>
      <c r="F406" s="629" t="str">
        <f>IF(E406="","",VLOOKUP($B406,【選択肢】!$K:$O,5,FALSE))</f>
        <v/>
      </c>
      <c r="G406" s="630"/>
      <c r="H406" s="631"/>
      <c r="I406" s="632"/>
      <c r="J406" s="193"/>
    </row>
    <row r="407" spans="1:10" ht="20.100000000000001" customHeight="1" thickBot="1">
      <c r="A407" s="188" t="str">
        <f>CONCATENATE(I397,-6)</f>
        <v>10-6</v>
      </c>
      <c r="B407" s="295"/>
      <c r="C407" s="569" t="str">
        <f>IF(B407="","",VLOOKUP($B407,【選択肢】!$K:$O,2,FALSE))</f>
        <v/>
      </c>
      <c r="D407" s="633" t="str">
        <f>IF(C407="","",VLOOKUP($B407,【選択肢】!$K:$O,4,FALSE))</f>
        <v/>
      </c>
      <c r="E407" s="634" t="str">
        <f>IF(D407="","",VLOOKUP($B407,【選択肢】!$K:$O,2,FALSE))</f>
        <v/>
      </c>
      <c r="F407" s="635" t="str">
        <f>IF(E407="","",VLOOKUP($B407,【選択肢】!$K:$O,5,FALSE))</f>
        <v/>
      </c>
      <c r="G407" s="636"/>
      <c r="H407" s="637"/>
      <c r="I407" s="638"/>
      <c r="J407" s="193"/>
    </row>
    <row r="408" spans="1:10" ht="20.100000000000001" customHeight="1">
      <c r="B408" s="639" t="s">
        <v>471</v>
      </c>
      <c r="C408" s="640"/>
      <c r="D408" s="640"/>
      <c r="E408" s="640"/>
      <c r="F408" s="640"/>
      <c r="G408" s="640"/>
      <c r="H408" s="640"/>
      <c r="I408" s="641"/>
      <c r="J408" s="194"/>
    </row>
    <row r="409" spans="1:10" ht="20.100000000000001" customHeight="1">
      <c r="B409" s="296" t="s">
        <v>472</v>
      </c>
      <c r="C409" s="167" t="s">
        <v>473</v>
      </c>
      <c r="D409" s="168" t="s">
        <v>462</v>
      </c>
      <c r="E409" s="169" t="s">
        <v>474</v>
      </c>
      <c r="F409" s="166" t="s">
        <v>472</v>
      </c>
      <c r="G409" s="167" t="s">
        <v>473</v>
      </c>
      <c r="H409" s="168" t="s">
        <v>462</v>
      </c>
      <c r="I409" s="169" t="s">
        <v>474</v>
      </c>
      <c r="J409" s="194"/>
    </row>
    <row r="410" spans="1:10" ht="20.100000000000001" customHeight="1">
      <c r="A410" s="188">
        <f>I397</f>
        <v>10</v>
      </c>
      <c r="B410" s="582"/>
      <c r="C410" s="145"/>
      <c r="D410" s="163" t="str">
        <f>IF(ISERROR(VLOOKUP($B410,参加者名簿!$A:$D,2,FALSE))=TRUE,"",VLOOKUP($B410,参加者名簿!$A:$D,2,FALSE))</f>
        <v/>
      </c>
      <c r="E410" s="146"/>
      <c r="F410" s="584"/>
      <c r="G410" s="145"/>
      <c r="H410" s="163" t="str">
        <f>IF(ISERROR(VLOOKUP($F410,参加者名簿!$A:$D,2,FALSE))=TRUE,"",VLOOKUP($F410,参加者名簿!$A:$D,2,FALSE))</f>
        <v/>
      </c>
      <c r="I410" s="146"/>
      <c r="J410" s="195"/>
    </row>
    <row r="411" spans="1:10" ht="20.100000000000001" customHeight="1">
      <c r="A411" s="188">
        <f>A410</f>
        <v>10</v>
      </c>
      <c r="B411" s="582"/>
      <c r="C411" s="145"/>
      <c r="D411" s="163" t="str">
        <f>IF(ISERROR(VLOOKUP($B411,参加者名簿!$A:$D,2,FALSE))=TRUE,"",VLOOKUP($B411,参加者名簿!$A:$D,2,FALSE))</f>
        <v/>
      </c>
      <c r="E411" s="146"/>
      <c r="F411" s="584"/>
      <c r="G411" s="145"/>
      <c r="H411" s="163" t="str">
        <f>IF(ISERROR(VLOOKUP($F411,参加者名簿!$A:$D,2,FALSE))=TRUE,"",VLOOKUP($F411,参加者名簿!$A:$D,2,FALSE))</f>
        <v/>
      </c>
      <c r="I411" s="146"/>
      <c r="J411" s="195"/>
    </row>
    <row r="412" spans="1:10" ht="20.100000000000001" customHeight="1">
      <c r="A412" s="188">
        <f t="shared" ref="A412:A430" si="62">A411</f>
        <v>10</v>
      </c>
      <c r="B412" s="582"/>
      <c r="C412" s="145"/>
      <c r="D412" s="163" t="str">
        <f>IF(ISERROR(VLOOKUP($B412,参加者名簿!$A:$D,2,FALSE))=TRUE,"",VLOOKUP($B412,参加者名簿!$A:$D,2,FALSE))</f>
        <v/>
      </c>
      <c r="E412" s="146"/>
      <c r="F412" s="584"/>
      <c r="G412" s="145"/>
      <c r="H412" s="163" t="str">
        <f>IF(ISERROR(VLOOKUP($F412,参加者名簿!$A:$D,2,FALSE))=TRUE,"",VLOOKUP($F412,参加者名簿!$A:$D,2,FALSE))</f>
        <v/>
      </c>
      <c r="I412" s="146"/>
      <c r="J412" s="195"/>
    </row>
    <row r="413" spans="1:10" ht="20.100000000000001" customHeight="1">
      <c r="A413" s="188">
        <f t="shared" si="62"/>
        <v>10</v>
      </c>
      <c r="B413" s="582"/>
      <c r="C413" s="145"/>
      <c r="D413" s="163" t="str">
        <f>IF(ISERROR(VLOOKUP($B413,参加者名簿!$A:$D,2,FALSE))=TRUE,"",VLOOKUP($B413,参加者名簿!$A:$D,2,FALSE))</f>
        <v/>
      </c>
      <c r="E413" s="146"/>
      <c r="F413" s="584"/>
      <c r="G413" s="145"/>
      <c r="H413" s="163" t="str">
        <f>IF(ISERROR(VLOOKUP($F413,参加者名簿!$A:$D,2,FALSE))=TRUE,"",VLOOKUP($F413,参加者名簿!$A:$D,2,FALSE))</f>
        <v/>
      </c>
      <c r="I413" s="146"/>
      <c r="J413" s="195"/>
    </row>
    <row r="414" spans="1:10" ht="20.100000000000001" customHeight="1">
      <c r="A414" s="188">
        <f t="shared" si="62"/>
        <v>10</v>
      </c>
      <c r="B414" s="582"/>
      <c r="C414" s="145"/>
      <c r="D414" s="163" t="str">
        <f>IF(ISERROR(VLOOKUP($B414,参加者名簿!$A:$D,2,FALSE))=TRUE,"",VLOOKUP($B414,参加者名簿!$A:$D,2,FALSE))</f>
        <v/>
      </c>
      <c r="E414" s="146"/>
      <c r="F414" s="584"/>
      <c r="G414" s="145"/>
      <c r="H414" s="163" t="str">
        <f>IF(ISERROR(VLOOKUP($F414,参加者名簿!$A:$D,2,FALSE))=TRUE,"",VLOOKUP($F414,参加者名簿!$A:$D,2,FALSE))</f>
        <v/>
      </c>
      <c r="I414" s="146"/>
      <c r="J414" s="195"/>
    </row>
    <row r="415" spans="1:10" ht="20.100000000000001" customHeight="1">
      <c r="A415" s="188">
        <f t="shared" si="62"/>
        <v>10</v>
      </c>
      <c r="B415" s="582"/>
      <c r="C415" s="145"/>
      <c r="D415" s="163" t="str">
        <f>IF(ISERROR(VLOOKUP($B415,参加者名簿!$A:$D,2,FALSE))=TRUE,"",VLOOKUP($B415,参加者名簿!$A:$D,2,FALSE))</f>
        <v/>
      </c>
      <c r="E415" s="146"/>
      <c r="F415" s="584"/>
      <c r="G415" s="145"/>
      <c r="H415" s="163" t="str">
        <f>IF(ISERROR(VLOOKUP($F415,参加者名簿!$A:$D,2,FALSE))=TRUE,"",VLOOKUP($F415,参加者名簿!$A:$D,2,FALSE))</f>
        <v/>
      </c>
      <c r="I415" s="146"/>
      <c r="J415" s="195"/>
    </row>
    <row r="416" spans="1:10" ht="20.100000000000001" customHeight="1">
      <c r="A416" s="188">
        <f t="shared" si="62"/>
        <v>10</v>
      </c>
      <c r="B416" s="582"/>
      <c r="C416" s="145"/>
      <c r="D416" s="163" t="str">
        <f>IF(ISERROR(VLOOKUP($B416,参加者名簿!$A:$D,2,FALSE))=TRUE,"",VLOOKUP($B416,参加者名簿!$A:$D,2,FALSE))</f>
        <v/>
      </c>
      <c r="E416" s="146"/>
      <c r="F416" s="584"/>
      <c r="G416" s="145"/>
      <c r="H416" s="163" t="str">
        <f>IF(ISERROR(VLOOKUP($F416,参加者名簿!$A:$D,2,FALSE))=TRUE,"",VLOOKUP($F416,参加者名簿!$A:$D,2,FALSE))</f>
        <v/>
      </c>
      <c r="I416" s="146"/>
      <c r="J416" s="195"/>
    </row>
    <row r="417" spans="1:10" ht="20.100000000000001" customHeight="1">
      <c r="A417" s="188">
        <f t="shared" si="62"/>
        <v>10</v>
      </c>
      <c r="B417" s="582"/>
      <c r="C417" s="145"/>
      <c r="D417" s="163" t="str">
        <f>IF(ISERROR(VLOOKUP($B417,参加者名簿!$A:$D,2,FALSE))=TRUE,"",VLOOKUP($B417,参加者名簿!$A:$D,2,FALSE))</f>
        <v/>
      </c>
      <c r="E417" s="146"/>
      <c r="F417" s="584"/>
      <c r="G417" s="145"/>
      <c r="H417" s="163" t="str">
        <f>IF(ISERROR(VLOOKUP($F417,参加者名簿!$A:$D,2,FALSE))=TRUE,"",VLOOKUP($F417,参加者名簿!$A:$D,2,FALSE))</f>
        <v/>
      </c>
      <c r="I417" s="146"/>
      <c r="J417" s="195"/>
    </row>
    <row r="418" spans="1:10" ht="20.100000000000001" customHeight="1">
      <c r="A418" s="188">
        <f t="shared" si="62"/>
        <v>10</v>
      </c>
      <c r="B418" s="582"/>
      <c r="C418" s="145"/>
      <c r="D418" s="163" t="str">
        <f>IF(ISERROR(VLOOKUP($B418,参加者名簿!$A:$D,2,FALSE))=TRUE,"",VLOOKUP($B418,参加者名簿!$A:$D,2,FALSE))</f>
        <v/>
      </c>
      <c r="E418" s="146"/>
      <c r="F418" s="584"/>
      <c r="G418" s="145"/>
      <c r="H418" s="163" t="str">
        <f>IF(ISERROR(VLOOKUP($F418,参加者名簿!$A:$D,2,FALSE))=TRUE,"",VLOOKUP($F418,参加者名簿!$A:$D,2,FALSE))</f>
        <v/>
      </c>
      <c r="I418" s="146"/>
      <c r="J418" s="195"/>
    </row>
    <row r="419" spans="1:10" ht="20.100000000000001" customHeight="1">
      <c r="A419" s="188">
        <f t="shared" si="62"/>
        <v>10</v>
      </c>
      <c r="B419" s="582"/>
      <c r="C419" s="145"/>
      <c r="D419" s="163" t="str">
        <f>IF(ISERROR(VLOOKUP($B419,参加者名簿!$A:$D,2,FALSE))=TRUE,"",VLOOKUP($B419,参加者名簿!$A:$D,2,FALSE))</f>
        <v/>
      </c>
      <c r="E419" s="146"/>
      <c r="F419" s="584"/>
      <c r="G419" s="145"/>
      <c r="H419" s="163" t="str">
        <f>IF(ISERROR(VLOOKUP($F419,参加者名簿!$A:$D,2,FALSE))=TRUE,"",VLOOKUP($F419,参加者名簿!$A:$D,2,FALSE))</f>
        <v/>
      </c>
      <c r="I419" s="146"/>
      <c r="J419" s="195"/>
    </row>
    <row r="420" spans="1:10" ht="20.100000000000001" customHeight="1">
      <c r="A420" s="188">
        <f t="shared" si="62"/>
        <v>10</v>
      </c>
      <c r="B420" s="582"/>
      <c r="C420" s="145"/>
      <c r="D420" s="163" t="str">
        <f>IF(ISERROR(VLOOKUP($B420,参加者名簿!$A:$D,2,FALSE))=TRUE,"",VLOOKUP($B420,参加者名簿!$A:$D,2,FALSE))</f>
        <v/>
      </c>
      <c r="E420" s="146"/>
      <c r="F420" s="584"/>
      <c r="G420" s="145"/>
      <c r="H420" s="163" t="str">
        <f>IF(ISERROR(VLOOKUP($F420,参加者名簿!$A:$D,2,FALSE))=TRUE,"",VLOOKUP($F420,参加者名簿!$A:$D,2,FALSE))</f>
        <v/>
      </c>
      <c r="I420" s="146"/>
      <c r="J420" s="195"/>
    </row>
    <row r="421" spans="1:10" ht="20.100000000000001" customHeight="1">
      <c r="A421" s="188">
        <f t="shared" si="62"/>
        <v>10</v>
      </c>
      <c r="B421" s="582"/>
      <c r="C421" s="145"/>
      <c r="D421" s="163" t="str">
        <f>IF(ISERROR(VLOOKUP($B421,参加者名簿!$A:$D,2,FALSE))=TRUE,"",VLOOKUP($B421,参加者名簿!$A:$D,2,FALSE))</f>
        <v/>
      </c>
      <c r="E421" s="146"/>
      <c r="F421" s="584"/>
      <c r="G421" s="145"/>
      <c r="H421" s="163" t="str">
        <f>IF(ISERROR(VLOOKUP($F421,参加者名簿!$A:$D,2,FALSE))=TRUE,"",VLOOKUP($F421,参加者名簿!$A:$D,2,FALSE))</f>
        <v/>
      </c>
      <c r="I421" s="146"/>
      <c r="J421" s="195"/>
    </row>
    <row r="422" spans="1:10" ht="20.100000000000001" customHeight="1">
      <c r="A422" s="188">
        <f t="shared" si="62"/>
        <v>10</v>
      </c>
      <c r="B422" s="582"/>
      <c r="C422" s="145"/>
      <c r="D422" s="163" t="str">
        <f>IF(ISERROR(VLOOKUP($B422,参加者名簿!$A:$D,2,FALSE))=TRUE,"",VLOOKUP($B422,参加者名簿!$A:$D,2,FALSE))</f>
        <v/>
      </c>
      <c r="E422" s="146"/>
      <c r="F422" s="584"/>
      <c r="G422" s="145"/>
      <c r="H422" s="163" t="str">
        <f>IF(ISERROR(VLOOKUP($F422,参加者名簿!$A:$D,2,FALSE))=TRUE,"",VLOOKUP($F422,参加者名簿!$A:$D,2,FALSE))</f>
        <v/>
      </c>
      <c r="I422" s="146"/>
      <c r="J422" s="195"/>
    </row>
    <row r="423" spans="1:10" ht="20.100000000000001" customHeight="1">
      <c r="A423" s="188">
        <f t="shared" si="62"/>
        <v>10</v>
      </c>
      <c r="B423" s="582"/>
      <c r="C423" s="145"/>
      <c r="D423" s="163" t="str">
        <f>IF(ISERROR(VLOOKUP($B423,参加者名簿!$A:$D,2,FALSE))=TRUE,"",VLOOKUP($B423,参加者名簿!$A:$D,2,FALSE))</f>
        <v/>
      </c>
      <c r="E423" s="146"/>
      <c r="F423" s="584"/>
      <c r="G423" s="145"/>
      <c r="H423" s="163" t="str">
        <f>IF(ISERROR(VLOOKUP($F423,参加者名簿!$A:$D,2,FALSE))=TRUE,"",VLOOKUP($F423,参加者名簿!$A:$D,2,FALSE))</f>
        <v/>
      </c>
      <c r="I423" s="146"/>
      <c r="J423" s="195"/>
    </row>
    <row r="424" spans="1:10" ht="20.100000000000001" customHeight="1">
      <c r="A424" s="188">
        <f t="shared" si="62"/>
        <v>10</v>
      </c>
      <c r="B424" s="582"/>
      <c r="C424" s="145"/>
      <c r="D424" s="163" t="str">
        <f>IF(ISERROR(VLOOKUP($B424,参加者名簿!$A:$D,2,FALSE))=TRUE,"",VLOOKUP($B424,参加者名簿!$A:$D,2,FALSE))</f>
        <v/>
      </c>
      <c r="E424" s="146"/>
      <c r="F424" s="584"/>
      <c r="G424" s="145"/>
      <c r="H424" s="163" t="str">
        <f>IF(ISERROR(VLOOKUP($F424,参加者名簿!$A:$D,2,FALSE))=TRUE,"",VLOOKUP($F424,参加者名簿!$A:$D,2,FALSE))</f>
        <v/>
      </c>
      <c r="I424" s="146"/>
      <c r="J424" s="195"/>
    </row>
    <row r="425" spans="1:10" ht="20.100000000000001" customHeight="1">
      <c r="A425" s="188">
        <f t="shared" si="62"/>
        <v>10</v>
      </c>
      <c r="B425" s="582"/>
      <c r="C425" s="145"/>
      <c r="D425" s="163" t="str">
        <f>IF(ISERROR(VLOOKUP($B425,参加者名簿!$A:$D,2,FALSE))=TRUE,"",VLOOKUP($B425,参加者名簿!$A:$D,2,FALSE))</f>
        <v/>
      </c>
      <c r="E425" s="146"/>
      <c r="F425" s="584"/>
      <c r="G425" s="145"/>
      <c r="H425" s="163" t="str">
        <f>IF(ISERROR(VLOOKUP($F425,参加者名簿!$A:$D,2,FALSE))=TRUE,"",VLOOKUP($F425,参加者名簿!$A:$D,2,FALSE))</f>
        <v/>
      </c>
      <c r="I425" s="146"/>
      <c r="J425" s="195"/>
    </row>
    <row r="426" spans="1:10" ht="20.100000000000001" customHeight="1">
      <c r="A426" s="188">
        <f t="shared" si="62"/>
        <v>10</v>
      </c>
      <c r="B426" s="582"/>
      <c r="C426" s="145"/>
      <c r="D426" s="163" t="str">
        <f>IF(ISERROR(VLOOKUP($B426,参加者名簿!$A:$D,2,FALSE))=TRUE,"",VLOOKUP($B426,参加者名簿!$A:$D,2,FALSE))</f>
        <v/>
      </c>
      <c r="E426" s="146"/>
      <c r="F426" s="584"/>
      <c r="G426" s="145"/>
      <c r="H426" s="163" t="str">
        <f>IF(ISERROR(VLOOKUP($F426,参加者名簿!$A:$D,2,FALSE))=TRUE,"",VLOOKUP($F426,参加者名簿!$A:$D,2,FALSE))</f>
        <v/>
      </c>
      <c r="I426" s="146"/>
      <c r="J426" s="195"/>
    </row>
    <row r="427" spans="1:10" ht="20.100000000000001" customHeight="1">
      <c r="A427" s="188">
        <f t="shared" si="62"/>
        <v>10</v>
      </c>
      <c r="B427" s="582"/>
      <c r="C427" s="145"/>
      <c r="D427" s="163" t="str">
        <f>IF(ISERROR(VLOOKUP($B427,参加者名簿!$A:$D,2,FALSE))=TRUE,"",VLOOKUP($B427,参加者名簿!$A:$D,2,FALSE))</f>
        <v/>
      </c>
      <c r="E427" s="146"/>
      <c r="F427" s="584"/>
      <c r="G427" s="145"/>
      <c r="H427" s="163" t="str">
        <f>IF(ISERROR(VLOOKUP($F427,参加者名簿!$A:$D,2,FALSE))=TRUE,"",VLOOKUP($F427,参加者名簿!$A:$D,2,FALSE))</f>
        <v/>
      </c>
      <c r="I427" s="146"/>
      <c r="J427" s="195"/>
    </row>
    <row r="428" spans="1:10" ht="20.100000000000001" customHeight="1">
      <c r="A428" s="188">
        <f t="shared" si="62"/>
        <v>10</v>
      </c>
      <c r="B428" s="582"/>
      <c r="C428" s="145"/>
      <c r="D428" s="163" t="str">
        <f>IF(ISERROR(VLOOKUP($B428,参加者名簿!$A:$D,2,FALSE))=TRUE,"",VLOOKUP($B428,参加者名簿!$A:$D,2,FALSE))</f>
        <v/>
      </c>
      <c r="E428" s="146"/>
      <c r="F428" s="584"/>
      <c r="G428" s="145"/>
      <c r="H428" s="163" t="str">
        <f>IF(ISERROR(VLOOKUP($F428,参加者名簿!$A:$D,2,FALSE))=TRUE,"",VLOOKUP($F428,参加者名簿!$A:$D,2,FALSE))</f>
        <v/>
      </c>
      <c r="I428" s="146"/>
      <c r="J428" s="195"/>
    </row>
    <row r="429" spans="1:10" ht="20.100000000000001" customHeight="1">
      <c r="A429" s="188">
        <f t="shared" si="62"/>
        <v>10</v>
      </c>
      <c r="B429" s="582"/>
      <c r="C429" s="145"/>
      <c r="D429" s="163" t="str">
        <f>IF(ISERROR(VLOOKUP($B429,参加者名簿!$A:$D,2,FALSE))=TRUE,"",VLOOKUP($B429,参加者名簿!$A:$D,2,FALSE))</f>
        <v/>
      </c>
      <c r="E429" s="146"/>
      <c r="F429" s="584"/>
      <c r="G429" s="145"/>
      <c r="H429" s="163" t="str">
        <f>IF(ISERROR(VLOOKUP($F429,参加者名簿!$A:$D,2,FALSE))=TRUE,"",VLOOKUP($F429,参加者名簿!$A:$D,2,FALSE))</f>
        <v/>
      </c>
      <c r="I429" s="146"/>
      <c r="J429" s="195"/>
    </row>
    <row r="430" spans="1:10" ht="20.100000000000001" customHeight="1" thickBot="1">
      <c r="A430" s="188">
        <f t="shared" si="62"/>
        <v>10</v>
      </c>
      <c r="B430" s="582"/>
      <c r="C430" s="145"/>
      <c r="D430" s="163" t="str">
        <f>IF(ISERROR(VLOOKUP($B430,参加者名簿!$A:$D,2,FALSE))=TRUE,"",VLOOKUP($B430,参加者名簿!$A:$D,2,FALSE))</f>
        <v/>
      </c>
      <c r="E430" s="146"/>
      <c r="F430" s="584"/>
      <c r="G430" s="145"/>
      <c r="H430" s="163" t="str">
        <f>IF(ISERROR(VLOOKUP($F430,参加者名簿!$A:$D,2,FALSE))=TRUE,"",VLOOKUP($F430,参加者名簿!$A:$D,2,FALSE))</f>
        <v/>
      </c>
      <c r="I430" s="146"/>
      <c r="J430" s="195"/>
    </row>
    <row r="431" spans="1:10" ht="20.100000000000001" customHeight="1" thickBot="1">
      <c r="B431" s="298" t="s">
        <v>476</v>
      </c>
      <c r="C431" s="164">
        <f t="shared" ref="C431" si="63">COUNTIFS(D410:D430,"農業者",E410:E430,"○")+COUNTIFS(H410:H430,"農業者",I410:I430,"○")</f>
        <v>0</v>
      </c>
      <c r="D431" s="601" t="s">
        <v>477</v>
      </c>
      <c r="E431" s="602"/>
      <c r="F431" s="164">
        <f t="shared" ref="F431" si="64">COUNTIFS(D410:D430,"農業者以外",E410:E430,"○")+COUNTIFS(H410:H430,"農業者以外",I410:I430,"○")</f>
        <v>0</v>
      </c>
      <c r="G431" s="571" t="s">
        <v>478</v>
      </c>
      <c r="H431" s="603">
        <f t="shared" ref="H431" si="65">SUMIF(E410:E430,"○",C410:C430)+SUMIF(I410:I430,"○",G410:G430)</f>
        <v>0</v>
      </c>
      <c r="I431" s="604"/>
      <c r="J431" s="194"/>
    </row>
    <row r="432" spans="1:10" ht="20.100000000000001" customHeight="1">
      <c r="B432" s="299" t="s">
        <v>479</v>
      </c>
      <c r="C432" s="151"/>
      <c r="D432" s="151"/>
      <c r="E432" s="151"/>
      <c r="F432" s="151"/>
      <c r="G432" s="151"/>
      <c r="H432" s="151"/>
      <c r="I432" s="152"/>
      <c r="J432" s="195"/>
    </row>
    <row r="433" spans="1:21" ht="20.100000000000001" customHeight="1">
      <c r="B433" s="300"/>
      <c r="C433" s="148"/>
      <c r="D433" s="148"/>
      <c r="E433" s="148"/>
      <c r="F433" s="148"/>
      <c r="G433" s="148"/>
      <c r="H433" s="148"/>
      <c r="I433" s="153"/>
      <c r="J433" s="195"/>
    </row>
    <row r="434" spans="1:21" ht="20.100000000000001" customHeight="1">
      <c r="B434" s="300"/>
      <c r="C434" s="148"/>
      <c r="D434" s="148"/>
      <c r="E434" s="148"/>
      <c r="F434" s="148"/>
      <c r="G434" s="148"/>
      <c r="H434" s="148"/>
      <c r="I434" s="153"/>
      <c r="J434" s="195"/>
    </row>
    <row r="435" spans="1:21" ht="20.100000000000001" customHeight="1">
      <c r="B435" s="300"/>
      <c r="C435" s="148"/>
      <c r="D435" s="148"/>
      <c r="E435" s="148"/>
      <c r="F435" s="148"/>
      <c r="G435" s="148"/>
      <c r="H435" s="148"/>
      <c r="I435" s="153"/>
      <c r="J435" s="195"/>
    </row>
    <row r="436" spans="1:21" ht="20.100000000000001" customHeight="1">
      <c r="B436" s="300"/>
      <c r="C436" s="148"/>
      <c r="D436" s="148"/>
      <c r="E436" s="148"/>
      <c r="F436" s="148"/>
      <c r="G436" s="148"/>
      <c r="H436" s="148"/>
      <c r="I436" s="153"/>
      <c r="J436" s="195"/>
    </row>
    <row r="437" spans="1:21" ht="20.100000000000001" customHeight="1">
      <c r="B437" s="300"/>
      <c r="C437" s="148"/>
      <c r="D437" s="148"/>
      <c r="E437" s="148"/>
      <c r="F437" s="148"/>
      <c r="G437" s="148"/>
      <c r="H437" s="148"/>
      <c r="I437" s="153"/>
      <c r="J437" s="195"/>
    </row>
    <row r="438" spans="1:21" ht="20.100000000000001" customHeight="1">
      <c r="B438" s="300"/>
      <c r="C438" s="148"/>
      <c r="D438" s="148"/>
      <c r="E438" s="148"/>
      <c r="F438" s="148"/>
      <c r="G438" s="148"/>
      <c r="H438" s="148"/>
      <c r="I438" s="153"/>
      <c r="J438" s="195"/>
    </row>
    <row r="439" spans="1:21" ht="20.100000000000001" customHeight="1" thickBot="1">
      <c r="B439" s="301"/>
      <c r="C439" s="154"/>
      <c r="D439" s="154"/>
      <c r="E439" s="154"/>
      <c r="F439" s="154"/>
      <c r="G439" s="154"/>
      <c r="H439" s="154"/>
      <c r="I439" s="155"/>
      <c r="J439" s="195"/>
    </row>
    <row r="440" spans="1:21" ht="20.100000000000001" customHeight="1" thickBot="1">
      <c r="B440" s="302" t="s">
        <v>480</v>
      </c>
      <c r="C440" s="156" t="s">
        <v>481</v>
      </c>
      <c r="D440" s="156" t="s">
        <v>482</v>
      </c>
      <c r="E440" s="157"/>
    </row>
    <row r="441" spans="1:21" ht="20.100000000000001" customHeight="1" thickBot="1">
      <c r="B441" s="289" t="s">
        <v>505</v>
      </c>
      <c r="C441" s="185">
        <f t="shared" ref="C441" si="66">C397</f>
        <v>4</v>
      </c>
      <c r="D441" s="608" t="s">
        <v>504</v>
      </c>
      <c r="E441" s="608"/>
      <c r="F441" s="608"/>
      <c r="G441" s="608"/>
      <c r="H441" s="141" t="s">
        <v>466</v>
      </c>
      <c r="I441" s="186">
        <f t="shared" ref="I441" si="67">I397+1</f>
        <v>11</v>
      </c>
      <c r="J441" s="189">
        <f>I441</f>
        <v>11</v>
      </c>
      <c r="K441" s="312">
        <f>G442</f>
        <v>0</v>
      </c>
      <c r="L441" s="313">
        <f>C443</f>
        <v>0</v>
      </c>
      <c r="M441" s="190" t="e">
        <f>G443-K444</f>
        <v>#VALUE!</v>
      </c>
      <c r="N441" s="190">
        <f>C475</f>
        <v>0</v>
      </c>
      <c r="O441" s="190">
        <f>F475</f>
        <v>0</v>
      </c>
      <c r="P441" s="190">
        <f>B446</f>
        <v>0</v>
      </c>
      <c r="Q441" s="190">
        <f>B447</f>
        <v>0</v>
      </c>
      <c r="R441" s="190">
        <f>B448</f>
        <v>0</v>
      </c>
      <c r="S441" s="188">
        <f>B449</f>
        <v>0</v>
      </c>
      <c r="T441" s="188">
        <f>B450</f>
        <v>0</v>
      </c>
      <c r="U441" s="188">
        <f>B451</f>
        <v>0</v>
      </c>
    </row>
    <row r="442" spans="1:21" ht="20.100000000000001" customHeight="1" thickBot="1">
      <c r="B442" s="290" t="s">
        <v>467</v>
      </c>
      <c r="C442" s="609" t="str">
        <f t="shared" ref="C442" si="68">$C$2</f>
        <v>○○活動組織</v>
      </c>
      <c r="D442" s="609"/>
      <c r="E442" s="609"/>
      <c r="F442" s="143" t="s">
        <v>468</v>
      </c>
      <c r="G442" s="610"/>
      <c r="H442" s="611"/>
      <c r="I442" s="612"/>
      <c r="J442" s="191"/>
    </row>
    <row r="443" spans="1:21" ht="20.100000000000001" customHeight="1">
      <c r="B443" s="291" t="s">
        <v>8</v>
      </c>
      <c r="C443" s="128"/>
      <c r="D443" s="613" t="s">
        <v>469</v>
      </c>
      <c r="E443" s="613"/>
      <c r="F443" s="128"/>
      <c r="G443" s="161" t="str">
        <f t="shared" ref="G443:G444" si="69">IF((F443-C443)*24=0,"",(F443-C443)*24)</f>
        <v/>
      </c>
      <c r="H443" s="614" t="s">
        <v>470</v>
      </c>
      <c r="I443" s="615"/>
      <c r="J443" s="192"/>
    </row>
    <row r="444" spans="1:21" ht="20.100000000000001" customHeight="1" thickBot="1">
      <c r="B444" s="292" t="s">
        <v>483</v>
      </c>
      <c r="C444" s="129"/>
      <c r="D444" s="605" t="s">
        <v>469</v>
      </c>
      <c r="E444" s="605"/>
      <c r="F444" s="129"/>
      <c r="G444" s="162" t="str">
        <f t="shared" si="69"/>
        <v/>
      </c>
      <c r="H444" s="606" t="s">
        <v>470</v>
      </c>
      <c r="I444" s="607"/>
      <c r="J444" s="192"/>
      <c r="K444" s="188">
        <f>IF(G444="",0,G444)</f>
        <v>0</v>
      </c>
    </row>
    <row r="445" spans="1:21" ht="20.100000000000001" customHeight="1" thickBot="1">
      <c r="B445" s="306" t="s">
        <v>714</v>
      </c>
      <c r="C445" s="572" t="s">
        <v>712</v>
      </c>
      <c r="D445" s="616" t="s">
        <v>713</v>
      </c>
      <c r="E445" s="617"/>
      <c r="F445" s="618" t="s">
        <v>715</v>
      </c>
      <c r="G445" s="619"/>
      <c r="H445" s="618" t="s">
        <v>716</v>
      </c>
      <c r="I445" s="620"/>
      <c r="J445" s="193"/>
    </row>
    <row r="446" spans="1:21" ht="20.100000000000001" customHeight="1">
      <c r="A446" s="188" t="str">
        <f>CONCATENATE(I441,-1)</f>
        <v>11-1</v>
      </c>
      <c r="B446" s="309"/>
      <c r="C446" s="573" t="str">
        <f>IF(B446="","",VLOOKUP($B446,【選択肢】!$K:$O,2,FALSE))</f>
        <v/>
      </c>
      <c r="D446" s="621" t="str">
        <f>IF(C446="","",VLOOKUP($B446,【選択肢】!$K:$O,4,FALSE))</f>
        <v/>
      </c>
      <c r="E446" s="622" t="str">
        <f>IF(D446="","",VLOOKUP($B446,【選択肢】!$K:$O,2,FALSE))</f>
        <v/>
      </c>
      <c r="F446" s="623" t="str">
        <f>IF(E446="","",VLOOKUP($B446,【選択肢】!$K:$O,5,FALSE))</f>
        <v/>
      </c>
      <c r="G446" s="624"/>
      <c r="H446" s="625"/>
      <c r="I446" s="626"/>
      <c r="J446" s="193"/>
    </row>
    <row r="447" spans="1:21" ht="20.100000000000001" customHeight="1">
      <c r="A447" s="188" t="str">
        <f>CONCATENATE(I441,-2)</f>
        <v>11-2</v>
      </c>
      <c r="B447" s="293"/>
      <c r="C447" s="570" t="str">
        <f>IF(B447="","",VLOOKUP($B447,【選択肢】!$K:$O,2,FALSE))</f>
        <v/>
      </c>
      <c r="D447" s="627" t="str">
        <f>IF(C447="","",VLOOKUP($B447,【選択肢】!$K:$O,4,FALSE))</f>
        <v/>
      </c>
      <c r="E447" s="628" t="str">
        <f>IF(D447="","",VLOOKUP($B447,【選択肢】!$K:$O,2,FALSE))</f>
        <v/>
      </c>
      <c r="F447" s="629" t="str">
        <f>IF(E447="","",VLOOKUP($B447,【選択肢】!$K:$O,5,FALSE))</f>
        <v/>
      </c>
      <c r="G447" s="630"/>
      <c r="H447" s="631"/>
      <c r="I447" s="632"/>
      <c r="J447" s="193"/>
    </row>
    <row r="448" spans="1:21" ht="20.100000000000001" customHeight="1">
      <c r="A448" s="188" t="str">
        <f>CONCATENATE(I441,-3)</f>
        <v>11-3</v>
      </c>
      <c r="B448" s="294"/>
      <c r="C448" s="570" t="str">
        <f>IF(B448="","",VLOOKUP($B448,【選択肢】!$K:$O,2,FALSE))</f>
        <v/>
      </c>
      <c r="D448" s="627" t="str">
        <f>IF(C448="","",VLOOKUP($B448,【選択肢】!$K:$O,4,FALSE))</f>
        <v/>
      </c>
      <c r="E448" s="628" t="str">
        <f>IF(D448="","",VLOOKUP($B448,【選択肢】!$K:$O,2,FALSE))</f>
        <v/>
      </c>
      <c r="F448" s="629" t="str">
        <f>IF(E448="","",VLOOKUP($B448,【選択肢】!$K:$O,5,FALSE))</f>
        <v/>
      </c>
      <c r="G448" s="630"/>
      <c r="H448" s="631"/>
      <c r="I448" s="632"/>
      <c r="J448" s="193"/>
    </row>
    <row r="449" spans="1:10" ht="20.100000000000001" customHeight="1">
      <c r="A449" s="188" t="str">
        <f>CONCATENATE(I441,-4)</f>
        <v>11-4</v>
      </c>
      <c r="B449" s="294"/>
      <c r="C449" s="570" t="str">
        <f>IF(B449="","",VLOOKUP($B449,【選択肢】!$K:$O,2,FALSE))</f>
        <v/>
      </c>
      <c r="D449" s="627" t="str">
        <f>IF(C449="","",VLOOKUP($B449,【選択肢】!$K:$O,4,FALSE))</f>
        <v/>
      </c>
      <c r="E449" s="628" t="str">
        <f>IF(D449="","",VLOOKUP($B449,【選択肢】!$K:$O,2,FALSE))</f>
        <v/>
      </c>
      <c r="F449" s="629" t="str">
        <f>IF(E449="","",VLOOKUP($B449,【選択肢】!$K:$O,5,FALSE))</f>
        <v/>
      </c>
      <c r="G449" s="630"/>
      <c r="H449" s="631"/>
      <c r="I449" s="632"/>
      <c r="J449" s="193"/>
    </row>
    <row r="450" spans="1:10" ht="20.100000000000001" customHeight="1">
      <c r="A450" s="188" t="str">
        <f>CONCATENATE(I441,-5)</f>
        <v>11-5</v>
      </c>
      <c r="B450" s="294"/>
      <c r="C450" s="570" t="str">
        <f>IF(B450="","",VLOOKUP($B450,【選択肢】!$K:$O,2,FALSE))</f>
        <v/>
      </c>
      <c r="D450" s="627" t="str">
        <f>IF(C450="","",VLOOKUP($B450,【選択肢】!$K:$O,4,FALSE))</f>
        <v/>
      </c>
      <c r="E450" s="628" t="str">
        <f>IF(D450="","",VLOOKUP($B450,【選択肢】!$K:$O,2,FALSE))</f>
        <v/>
      </c>
      <c r="F450" s="629" t="str">
        <f>IF(E450="","",VLOOKUP($B450,【選択肢】!$K:$O,5,FALSE))</f>
        <v/>
      </c>
      <c r="G450" s="630"/>
      <c r="H450" s="631"/>
      <c r="I450" s="632"/>
      <c r="J450" s="193"/>
    </row>
    <row r="451" spans="1:10" ht="20.100000000000001" customHeight="1" thickBot="1">
      <c r="A451" s="188" t="str">
        <f>CONCATENATE(I441,-6)</f>
        <v>11-6</v>
      </c>
      <c r="B451" s="295"/>
      <c r="C451" s="569" t="str">
        <f>IF(B451="","",VLOOKUP($B451,【選択肢】!$K:$O,2,FALSE))</f>
        <v/>
      </c>
      <c r="D451" s="633" t="str">
        <f>IF(C451="","",VLOOKUP($B451,【選択肢】!$K:$O,4,FALSE))</f>
        <v/>
      </c>
      <c r="E451" s="634" t="str">
        <f>IF(D451="","",VLOOKUP($B451,【選択肢】!$K:$O,2,FALSE))</f>
        <v/>
      </c>
      <c r="F451" s="635" t="str">
        <f>IF(E451="","",VLOOKUP($B451,【選択肢】!$K:$O,5,FALSE))</f>
        <v/>
      </c>
      <c r="G451" s="636"/>
      <c r="H451" s="637"/>
      <c r="I451" s="638"/>
      <c r="J451" s="193"/>
    </row>
    <row r="452" spans="1:10" ht="20.100000000000001" customHeight="1">
      <c r="B452" s="639" t="s">
        <v>471</v>
      </c>
      <c r="C452" s="640"/>
      <c r="D452" s="640"/>
      <c r="E452" s="640"/>
      <c r="F452" s="640"/>
      <c r="G452" s="640"/>
      <c r="H452" s="640"/>
      <c r="I452" s="641"/>
      <c r="J452" s="194"/>
    </row>
    <row r="453" spans="1:10" ht="20.100000000000001" customHeight="1">
      <c r="B453" s="296" t="s">
        <v>472</v>
      </c>
      <c r="C453" s="167" t="s">
        <v>473</v>
      </c>
      <c r="D453" s="168" t="s">
        <v>462</v>
      </c>
      <c r="E453" s="169" t="s">
        <v>474</v>
      </c>
      <c r="F453" s="166" t="s">
        <v>472</v>
      </c>
      <c r="G453" s="167" t="s">
        <v>473</v>
      </c>
      <c r="H453" s="168" t="s">
        <v>462</v>
      </c>
      <c r="I453" s="169" t="s">
        <v>474</v>
      </c>
      <c r="J453" s="194"/>
    </row>
    <row r="454" spans="1:10" ht="20.100000000000001" customHeight="1">
      <c r="A454" s="188">
        <f>I441</f>
        <v>11</v>
      </c>
      <c r="B454" s="582"/>
      <c r="C454" s="145"/>
      <c r="D454" s="163" t="str">
        <f>IF(ISERROR(VLOOKUP($B454,参加者名簿!$A:$D,2,FALSE))=TRUE,"",VLOOKUP($B454,参加者名簿!$A:$D,2,FALSE))</f>
        <v/>
      </c>
      <c r="E454" s="146"/>
      <c r="F454" s="584"/>
      <c r="G454" s="145"/>
      <c r="H454" s="163" t="str">
        <f>IF(ISERROR(VLOOKUP($F454,参加者名簿!$A:$D,2,FALSE))=TRUE,"",VLOOKUP($F454,参加者名簿!$A:$D,2,FALSE))</f>
        <v/>
      </c>
      <c r="I454" s="146"/>
      <c r="J454" s="195"/>
    </row>
    <row r="455" spans="1:10" ht="20.100000000000001" customHeight="1">
      <c r="A455" s="188">
        <f>A454</f>
        <v>11</v>
      </c>
      <c r="B455" s="582"/>
      <c r="C455" s="145"/>
      <c r="D455" s="163" t="str">
        <f>IF(ISERROR(VLOOKUP($B455,参加者名簿!$A:$D,2,FALSE))=TRUE,"",VLOOKUP($B455,参加者名簿!$A:$D,2,FALSE))</f>
        <v/>
      </c>
      <c r="E455" s="146"/>
      <c r="F455" s="584"/>
      <c r="G455" s="145"/>
      <c r="H455" s="163" t="str">
        <f>IF(ISERROR(VLOOKUP($F455,参加者名簿!$A:$D,2,FALSE))=TRUE,"",VLOOKUP($F455,参加者名簿!$A:$D,2,FALSE))</f>
        <v/>
      </c>
      <c r="I455" s="146"/>
      <c r="J455" s="195"/>
    </row>
    <row r="456" spans="1:10" ht="20.100000000000001" customHeight="1">
      <c r="A456" s="188">
        <f t="shared" ref="A456:A474" si="70">A455</f>
        <v>11</v>
      </c>
      <c r="B456" s="582"/>
      <c r="C456" s="145"/>
      <c r="D456" s="163" t="str">
        <f>IF(ISERROR(VLOOKUP($B456,参加者名簿!$A:$D,2,FALSE))=TRUE,"",VLOOKUP($B456,参加者名簿!$A:$D,2,FALSE))</f>
        <v/>
      </c>
      <c r="E456" s="146"/>
      <c r="F456" s="584"/>
      <c r="G456" s="145"/>
      <c r="H456" s="163" t="str">
        <f>IF(ISERROR(VLOOKUP($F456,参加者名簿!$A:$D,2,FALSE))=TRUE,"",VLOOKUP($F456,参加者名簿!$A:$D,2,FALSE))</f>
        <v/>
      </c>
      <c r="I456" s="146"/>
      <c r="J456" s="195"/>
    </row>
    <row r="457" spans="1:10" ht="20.100000000000001" customHeight="1">
      <c r="A457" s="188">
        <f t="shared" si="70"/>
        <v>11</v>
      </c>
      <c r="B457" s="582"/>
      <c r="C457" s="145"/>
      <c r="D457" s="163" t="str">
        <f>IF(ISERROR(VLOOKUP($B457,参加者名簿!$A:$D,2,FALSE))=TRUE,"",VLOOKUP($B457,参加者名簿!$A:$D,2,FALSE))</f>
        <v/>
      </c>
      <c r="E457" s="146"/>
      <c r="F457" s="584"/>
      <c r="G457" s="145"/>
      <c r="H457" s="163" t="str">
        <f>IF(ISERROR(VLOOKUP($F457,参加者名簿!$A:$D,2,FALSE))=TRUE,"",VLOOKUP($F457,参加者名簿!$A:$D,2,FALSE))</f>
        <v/>
      </c>
      <c r="I457" s="146"/>
      <c r="J457" s="195"/>
    </row>
    <row r="458" spans="1:10" ht="20.100000000000001" customHeight="1">
      <c r="A458" s="188">
        <f t="shared" si="70"/>
        <v>11</v>
      </c>
      <c r="B458" s="582"/>
      <c r="C458" s="145"/>
      <c r="D458" s="163" t="str">
        <f>IF(ISERROR(VLOOKUP($B458,参加者名簿!$A:$D,2,FALSE))=TRUE,"",VLOOKUP($B458,参加者名簿!$A:$D,2,FALSE))</f>
        <v/>
      </c>
      <c r="E458" s="146"/>
      <c r="F458" s="584"/>
      <c r="G458" s="145"/>
      <c r="H458" s="163" t="str">
        <f>IF(ISERROR(VLOOKUP($F458,参加者名簿!$A:$D,2,FALSE))=TRUE,"",VLOOKUP($F458,参加者名簿!$A:$D,2,FALSE))</f>
        <v/>
      </c>
      <c r="I458" s="146"/>
      <c r="J458" s="195"/>
    </row>
    <row r="459" spans="1:10" ht="20.100000000000001" customHeight="1">
      <c r="A459" s="188">
        <f t="shared" si="70"/>
        <v>11</v>
      </c>
      <c r="B459" s="582"/>
      <c r="C459" s="145"/>
      <c r="D459" s="163" t="str">
        <f>IF(ISERROR(VLOOKUP($B459,参加者名簿!$A:$D,2,FALSE))=TRUE,"",VLOOKUP($B459,参加者名簿!$A:$D,2,FALSE))</f>
        <v/>
      </c>
      <c r="E459" s="146"/>
      <c r="F459" s="584"/>
      <c r="G459" s="145"/>
      <c r="H459" s="163" t="str">
        <f>IF(ISERROR(VLOOKUP($F459,参加者名簿!$A:$D,2,FALSE))=TRUE,"",VLOOKUP($F459,参加者名簿!$A:$D,2,FALSE))</f>
        <v/>
      </c>
      <c r="I459" s="146"/>
      <c r="J459" s="195"/>
    </row>
    <row r="460" spans="1:10" ht="20.100000000000001" customHeight="1">
      <c r="A460" s="188">
        <f t="shared" si="70"/>
        <v>11</v>
      </c>
      <c r="B460" s="582"/>
      <c r="C460" s="145"/>
      <c r="D460" s="163" t="str">
        <f>IF(ISERROR(VLOOKUP($B460,参加者名簿!$A:$D,2,FALSE))=TRUE,"",VLOOKUP($B460,参加者名簿!$A:$D,2,FALSE))</f>
        <v/>
      </c>
      <c r="E460" s="146"/>
      <c r="F460" s="584"/>
      <c r="G460" s="145"/>
      <c r="H460" s="163" t="str">
        <f>IF(ISERROR(VLOOKUP($F460,参加者名簿!$A:$D,2,FALSE))=TRUE,"",VLOOKUP($F460,参加者名簿!$A:$D,2,FALSE))</f>
        <v/>
      </c>
      <c r="I460" s="146"/>
      <c r="J460" s="195"/>
    </row>
    <row r="461" spans="1:10" ht="20.100000000000001" customHeight="1">
      <c r="A461" s="188">
        <f t="shared" si="70"/>
        <v>11</v>
      </c>
      <c r="B461" s="582"/>
      <c r="C461" s="145"/>
      <c r="D461" s="163" t="str">
        <f>IF(ISERROR(VLOOKUP($B461,参加者名簿!$A:$D,2,FALSE))=TRUE,"",VLOOKUP($B461,参加者名簿!$A:$D,2,FALSE))</f>
        <v/>
      </c>
      <c r="E461" s="146"/>
      <c r="F461" s="584"/>
      <c r="G461" s="145"/>
      <c r="H461" s="163" t="str">
        <f>IF(ISERROR(VLOOKUP($F461,参加者名簿!$A:$D,2,FALSE))=TRUE,"",VLOOKUP($F461,参加者名簿!$A:$D,2,FALSE))</f>
        <v/>
      </c>
      <c r="I461" s="146"/>
      <c r="J461" s="195"/>
    </row>
    <row r="462" spans="1:10" ht="20.100000000000001" customHeight="1">
      <c r="A462" s="188">
        <f t="shared" si="70"/>
        <v>11</v>
      </c>
      <c r="B462" s="582"/>
      <c r="C462" s="145"/>
      <c r="D462" s="163" t="str">
        <f>IF(ISERROR(VLOOKUP($B462,参加者名簿!$A:$D,2,FALSE))=TRUE,"",VLOOKUP($B462,参加者名簿!$A:$D,2,FALSE))</f>
        <v/>
      </c>
      <c r="E462" s="146"/>
      <c r="F462" s="584"/>
      <c r="G462" s="145"/>
      <c r="H462" s="163" t="str">
        <f>IF(ISERROR(VLOOKUP($F462,参加者名簿!$A:$D,2,FALSE))=TRUE,"",VLOOKUP($F462,参加者名簿!$A:$D,2,FALSE))</f>
        <v/>
      </c>
      <c r="I462" s="146"/>
      <c r="J462" s="195"/>
    </row>
    <row r="463" spans="1:10" ht="20.100000000000001" customHeight="1">
      <c r="A463" s="188">
        <f t="shared" si="70"/>
        <v>11</v>
      </c>
      <c r="B463" s="582"/>
      <c r="C463" s="145"/>
      <c r="D463" s="163" t="str">
        <f>IF(ISERROR(VLOOKUP($B463,参加者名簿!$A:$D,2,FALSE))=TRUE,"",VLOOKUP($B463,参加者名簿!$A:$D,2,FALSE))</f>
        <v/>
      </c>
      <c r="E463" s="146"/>
      <c r="F463" s="584"/>
      <c r="G463" s="145"/>
      <c r="H463" s="163" t="str">
        <f>IF(ISERROR(VLOOKUP($F463,参加者名簿!$A:$D,2,FALSE))=TRUE,"",VLOOKUP($F463,参加者名簿!$A:$D,2,FALSE))</f>
        <v/>
      </c>
      <c r="I463" s="146"/>
      <c r="J463" s="195"/>
    </row>
    <row r="464" spans="1:10" ht="20.100000000000001" customHeight="1">
      <c r="A464" s="188">
        <f t="shared" si="70"/>
        <v>11</v>
      </c>
      <c r="B464" s="582"/>
      <c r="C464" s="145"/>
      <c r="D464" s="163" t="str">
        <f>IF(ISERROR(VLOOKUP($B464,参加者名簿!$A:$D,2,FALSE))=TRUE,"",VLOOKUP($B464,参加者名簿!$A:$D,2,FALSE))</f>
        <v/>
      </c>
      <c r="E464" s="146"/>
      <c r="F464" s="584"/>
      <c r="G464" s="145"/>
      <c r="H464" s="163" t="str">
        <f>IF(ISERROR(VLOOKUP($F464,参加者名簿!$A:$D,2,FALSE))=TRUE,"",VLOOKUP($F464,参加者名簿!$A:$D,2,FALSE))</f>
        <v/>
      </c>
      <c r="I464" s="146"/>
      <c r="J464" s="195"/>
    </row>
    <row r="465" spans="1:10" ht="20.100000000000001" customHeight="1">
      <c r="A465" s="188">
        <f t="shared" si="70"/>
        <v>11</v>
      </c>
      <c r="B465" s="582"/>
      <c r="C465" s="145"/>
      <c r="D465" s="163" t="str">
        <f>IF(ISERROR(VLOOKUP($B465,参加者名簿!$A:$D,2,FALSE))=TRUE,"",VLOOKUP($B465,参加者名簿!$A:$D,2,FALSE))</f>
        <v/>
      </c>
      <c r="E465" s="146"/>
      <c r="F465" s="584"/>
      <c r="G465" s="145"/>
      <c r="H465" s="163" t="str">
        <f>IF(ISERROR(VLOOKUP($F465,参加者名簿!$A:$D,2,FALSE))=TRUE,"",VLOOKUP($F465,参加者名簿!$A:$D,2,FALSE))</f>
        <v/>
      </c>
      <c r="I465" s="146"/>
      <c r="J465" s="195"/>
    </row>
    <row r="466" spans="1:10" ht="20.100000000000001" customHeight="1">
      <c r="A466" s="188">
        <f t="shared" si="70"/>
        <v>11</v>
      </c>
      <c r="B466" s="582"/>
      <c r="C466" s="145"/>
      <c r="D466" s="163" t="str">
        <f>IF(ISERROR(VLOOKUP($B466,参加者名簿!$A:$D,2,FALSE))=TRUE,"",VLOOKUP($B466,参加者名簿!$A:$D,2,FALSE))</f>
        <v/>
      </c>
      <c r="E466" s="146"/>
      <c r="F466" s="584"/>
      <c r="G466" s="145"/>
      <c r="H466" s="163" t="str">
        <f>IF(ISERROR(VLOOKUP($F466,参加者名簿!$A:$D,2,FALSE))=TRUE,"",VLOOKUP($F466,参加者名簿!$A:$D,2,FALSE))</f>
        <v/>
      </c>
      <c r="I466" s="146"/>
      <c r="J466" s="195"/>
    </row>
    <row r="467" spans="1:10" ht="20.100000000000001" customHeight="1">
      <c r="A467" s="188">
        <f t="shared" si="70"/>
        <v>11</v>
      </c>
      <c r="B467" s="582"/>
      <c r="C467" s="145"/>
      <c r="D467" s="163" t="str">
        <f>IF(ISERROR(VLOOKUP($B467,参加者名簿!$A:$D,2,FALSE))=TRUE,"",VLOOKUP($B467,参加者名簿!$A:$D,2,FALSE))</f>
        <v/>
      </c>
      <c r="E467" s="146"/>
      <c r="F467" s="584"/>
      <c r="G467" s="145"/>
      <c r="H467" s="163" t="str">
        <f>IF(ISERROR(VLOOKUP($F467,参加者名簿!$A:$D,2,FALSE))=TRUE,"",VLOOKUP($F467,参加者名簿!$A:$D,2,FALSE))</f>
        <v/>
      </c>
      <c r="I467" s="146"/>
      <c r="J467" s="195"/>
    </row>
    <row r="468" spans="1:10" ht="20.100000000000001" customHeight="1">
      <c r="A468" s="188">
        <f t="shared" si="70"/>
        <v>11</v>
      </c>
      <c r="B468" s="582"/>
      <c r="C468" s="145"/>
      <c r="D468" s="163" t="str">
        <f>IF(ISERROR(VLOOKUP($B468,参加者名簿!$A:$D,2,FALSE))=TRUE,"",VLOOKUP($B468,参加者名簿!$A:$D,2,FALSE))</f>
        <v/>
      </c>
      <c r="E468" s="146"/>
      <c r="F468" s="584"/>
      <c r="G468" s="145"/>
      <c r="H468" s="163" t="str">
        <f>IF(ISERROR(VLOOKUP($F468,参加者名簿!$A:$D,2,FALSE))=TRUE,"",VLOOKUP($F468,参加者名簿!$A:$D,2,FALSE))</f>
        <v/>
      </c>
      <c r="I468" s="146"/>
      <c r="J468" s="195"/>
    </row>
    <row r="469" spans="1:10" ht="20.100000000000001" customHeight="1">
      <c r="A469" s="188">
        <f t="shared" si="70"/>
        <v>11</v>
      </c>
      <c r="B469" s="582"/>
      <c r="C469" s="145"/>
      <c r="D469" s="163" t="str">
        <f>IF(ISERROR(VLOOKUP($B469,参加者名簿!$A:$D,2,FALSE))=TRUE,"",VLOOKUP($B469,参加者名簿!$A:$D,2,FALSE))</f>
        <v/>
      </c>
      <c r="E469" s="146"/>
      <c r="F469" s="584"/>
      <c r="G469" s="145"/>
      <c r="H469" s="163" t="str">
        <f>IF(ISERROR(VLOOKUP($F469,参加者名簿!$A:$D,2,FALSE))=TRUE,"",VLOOKUP($F469,参加者名簿!$A:$D,2,FALSE))</f>
        <v/>
      </c>
      <c r="I469" s="146"/>
      <c r="J469" s="195"/>
    </row>
    <row r="470" spans="1:10" ht="20.100000000000001" customHeight="1">
      <c r="A470" s="188">
        <f t="shared" si="70"/>
        <v>11</v>
      </c>
      <c r="B470" s="582"/>
      <c r="C470" s="145"/>
      <c r="D470" s="163" t="str">
        <f>IF(ISERROR(VLOOKUP($B470,参加者名簿!$A:$D,2,FALSE))=TRUE,"",VLOOKUP($B470,参加者名簿!$A:$D,2,FALSE))</f>
        <v/>
      </c>
      <c r="E470" s="146"/>
      <c r="F470" s="584"/>
      <c r="G470" s="145"/>
      <c r="H470" s="163" t="str">
        <f>IF(ISERROR(VLOOKUP($F470,参加者名簿!$A:$D,2,FALSE))=TRUE,"",VLOOKUP($F470,参加者名簿!$A:$D,2,FALSE))</f>
        <v/>
      </c>
      <c r="I470" s="146"/>
      <c r="J470" s="195"/>
    </row>
    <row r="471" spans="1:10" ht="20.100000000000001" customHeight="1">
      <c r="A471" s="188">
        <f t="shared" si="70"/>
        <v>11</v>
      </c>
      <c r="B471" s="582"/>
      <c r="C471" s="145"/>
      <c r="D471" s="163" t="str">
        <f>IF(ISERROR(VLOOKUP($B471,参加者名簿!$A:$D,2,FALSE))=TRUE,"",VLOOKUP($B471,参加者名簿!$A:$D,2,FALSE))</f>
        <v/>
      </c>
      <c r="E471" s="146"/>
      <c r="F471" s="584"/>
      <c r="G471" s="145"/>
      <c r="H471" s="163" t="str">
        <f>IF(ISERROR(VLOOKUP($F471,参加者名簿!$A:$D,2,FALSE))=TRUE,"",VLOOKUP($F471,参加者名簿!$A:$D,2,FALSE))</f>
        <v/>
      </c>
      <c r="I471" s="146"/>
      <c r="J471" s="195"/>
    </row>
    <row r="472" spans="1:10" ht="20.100000000000001" customHeight="1">
      <c r="A472" s="188">
        <f t="shared" si="70"/>
        <v>11</v>
      </c>
      <c r="B472" s="582"/>
      <c r="C472" s="145"/>
      <c r="D472" s="163" t="str">
        <f>IF(ISERROR(VLOOKUP($B472,参加者名簿!$A:$D,2,FALSE))=TRUE,"",VLOOKUP($B472,参加者名簿!$A:$D,2,FALSE))</f>
        <v/>
      </c>
      <c r="E472" s="146"/>
      <c r="F472" s="584"/>
      <c r="G472" s="145"/>
      <c r="H472" s="163" t="str">
        <f>IF(ISERROR(VLOOKUP($F472,参加者名簿!$A:$D,2,FALSE))=TRUE,"",VLOOKUP($F472,参加者名簿!$A:$D,2,FALSE))</f>
        <v/>
      </c>
      <c r="I472" s="146"/>
      <c r="J472" s="195"/>
    </row>
    <row r="473" spans="1:10" ht="20.100000000000001" customHeight="1">
      <c r="A473" s="188">
        <f t="shared" si="70"/>
        <v>11</v>
      </c>
      <c r="B473" s="582"/>
      <c r="C473" s="145"/>
      <c r="D473" s="163" t="str">
        <f>IF(ISERROR(VLOOKUP($B473,参加者名簿!$A:$D,2,FALSE))=TRUE,"",VLOOKUP($B473,参加者名簿!$A:$D,2,FALSE))</f>
        <v/>
      </c>
      <c r="E473" s="146"/>
      <c r="F473" s="584"/>
      <c r="G473" s="145"/>
      <c r="H473" s="163" t="str">
        <f>IF(ISERROR(VLOOKUP($F473,参加者名簿!$A:$D,2,FALSE))=TRUE,"",VLOOKUP($F473,参加者名簿!$A:$D,2,FALSE))</f>
        <v/>
      </c>
      <c r="I473" s="146"/>
      <c r="J473" s="195"/>
    </row>
    <row r="474" spans="1:10" ht="20.100000000000001" customHeight="1" thickBot="1">
      <c r="A474" s="188">
        <f t="shared" si="70"/>
        <v>11</v>
      </c>
      <c r="B474" s="582"/>
      <c r="C474" s="145"/>
      <c r="D474" s="163" t="str">
        <f>IF(ISERROR(VLOOKUP($B474,参加者名簿!$A:$D,2,FALSE))=TRUE,"",VLOOKUP($B474,参加者名簿!$A:$D,2,FALSE))</f>
        <v/>
      </c>
      <c r="E474" s="146"/>
      <c r="F474" s="584"/>
      <c r="G474" s="145"/>
      <c r="H474" s="163" t="str">
        <f>IF(ISERROR(VLOOKUP($F474,参加者名簿!$A:$D,2,FALSE))=TRUE,"",VLOOKUP($F474,参加者名簿!$A:$D,2,FALSE))</f>
        <v/>
      </c>
      <c r="I474" s="146"/>
      <c r="J474" s="195"/>
    </row>
    <row r="475" spans="1:10" ht="20.100000000000001" customHeight="1" thickBot="1">
      <c r="B475" s="298" t="s">
        <v>476</v>
      </c>
      <c r="C475" s="164">
        <f t="shared" ref="C475" si="71">COUNTIFS(D454:D474,"農業者",E454:E474,"○")+COUNTIFS(H454:H474,"農業者",I454:I474,"○")</f>
        <v>0</v>
      </c>
      <c r="D475" s="601" t="s">
        <v>477</v>
      </c>
      <c r="E475" s="602"/>
      <c r="F475" s="164">
        <f t="shared" ref="F475" si="72">COUNTIFS(D454:D474,"農業者以外",E454:E474,"○")+COUNTIFS(H454:H474,"農業者以外",I454:I474,"○")</f>
        <v>0</v>
      </c>
      <c r="G475" s="571" t="s">
        <v>478</v>
      </c>
      <c r="H475" s="603">
        <f t="shared" ref="H475" si="73">SUMIF(E454:E474,"○",C454:C474)+SUMIF(I454:I474,"○",G454:G474)</f>
        <v>0</v>
      </c>
      <c r="I475" s="604"/>
      <c r="J475" s="194"/>
    </row>
    <row r="476" spans="1:10" ht="20.100000000000001" customHeight="1">
      <c r="B476" s="299" t="s">
        <v>479</v>
      </c>
      <c r="C476" s="151"/>
      <c r="D476" s="151"/>
      <c r="E476" s="151"/>
      <c r="F476" s="151"/>
      <c r="G476" s="151"/>
      <c r="H476" s="151"/>
      <c r="I476" s="152"/>
      <c r="J476" s="195"/>
    </row>
    <row r="477" spans="1:10" ht="20.100000000000001" customHeight="1">
      <c r="B477" s="300"/>
      <c r="C477" s="148"/>
      <c r="D477" s="148"/>
      <c r="E477" s="148"/>
      <c r="F477" s="148"/>
      <c r="G477" s="148"/>
      <c r="H477" s="148"/>
      <c r="I477" s="153"/>
      <c r="J477" s="195"/>
    </row>
    <row r="478" spans="1:10" ht="20.100000000000001" customHeight="1">
      <c r="B478" s="300"/>
      <c r="C478" s="148"/>
      <c r="D478" s="148"/>
      <c r="E478" s="148"/>
      <c r="F478" s="148"/>
      <c r="G478" s="148"/>
      <c r="H478" s="148"/>
      <c r="I478" s="153"/>
      <c r="J478" s="195"/>
    </row>
    <row r="479" spans="1:10" ht="20.100000000000001" customHeight="1">
      <c r="B479" s="300"/>
      <c r="C479" s="148"/>
      <c r="D479" s="148"/>
      <c r="E479" s="148"/>
      <c r="F479" s="148"/>
      <c r="G479" s="148"/>
      <c r="H479" s="148"/>
      <c r="I479" s="153"/>
      <c r="J479" s="195"/>
    </row>
    <row r="480" spans="1:10" ht="20.100000000000001" customHeight="1">
      <c r="B480" s="300"/>
      <c r="C480" s="148"/>
      <c r="D480" s="148"/>
      <c r="E480" s="148"/>
      <c r="F480" s="148"/>
      <c r="G480" s="148"/>
      <c r="H480" s="148"/>
      <c r="I480" s="153"/>
      <c r="J480" s="195"/>
    </row>
    <row r="481" spans="1:21" ht="20.100000000000001" customHeight="1">
      <c r="B481" s="300"/>
      <c r="C481" s="148"/>
      <c r="D481" s="148"/>
      <c r="E481" s="148"/>
      <c r="F481" s="148"/>
      <c r="G481" s="148"/>
      <c r="H481" s="148"/>
      <c r="I481" s="153"/>
      <c r="J481" s="195"/>
    </row>
    <row r="482" spans="1:21" ht="20.100000000000001" customHeight="1">
      <c r="B482" s="300"/>
      <c r="C482" s="148"/>
      <c r="D482" s="148"/>
      <c r="E482" s="148"/>
      <c r="F482" s="148"/>
      <c r="G482" s="148"/>
      <c r="H482" s="148"/>
      <c r="I482" s="153"/>
      <c r="J482" s="195"/>
    </row>
    <row r="483" spans="1:21" ht="20.100000000000001" customHeight="1" thickBot="1">
      <c r="B483" s="301"/>
      <c r="C483" s="154"/>
      <c r="D483" s="154"/>
      <c r="E483" s="154"/>
      <c r="F483" s="154"/>
      <c r="G483" s="154"/>
      <c r="H483" s="154"/>
      <c r="I483" s="155"/>
      <c r="J483" s="195"/>
    </row>
    <row r="484" spans="1:21" ht="20.100000000000001" customHeight="1" thickBot="1">
      <c r="B484" s="302" t="s">
        <v>480</v>
      </c>
      <c r="C484" s="156" t="s">
        <v>481</v>
      </c>
      <c r="D484" s="156" t="s">
        <v>482</v>
      </c>
      <c r="E484" s="157"/>
    </row>
    <row r="485" spans="1:21" ht="20.100000000000001" customHeight="1" thickBot="1">
      <c r="B485" s="289" t="s">
        <v>505</v>
      </c>
      <c r="C485" s="185">
        <f t="shared" ref="C485" si="74">C441</f>
        <v>4</v>
      </c>
      <c r="D485" s="608" t="s">
        <v>504</v>
      </c>
      <c r="E485" s="608"/>
      <c r="F485" s="608"/>
      <c r="G485" s="608"/>
      <c r="H485" s="141" t="s">
        <v>466</v>
      </c>
      <c r="I485" s="186">
        <f t="shared" ref="I485" si="75">I441+1</f>
        <v>12</v>
      </c>
      <c r="J485" s="189">
        <f>I485</f>
        <v>12</v>
      </c>
      <c r="K485" s="312">
        <f>G486</f>
        <v>0</v>
      </c>
      <c r="L485" s="313">
        <f>C487</f>
        <v>0</v>
      </c>
      <c r="M485" s="190" t="e">
        <f>G487-K488</f>
        <v>#VALUE!</v>
      </c>
      <c r="N485" s="190">
        <f>C519</f>
        <v>0</v>
      </c>
      <c r="O485" s="190">
        <f>F519</f>
        <v>0</v>
      </c>
      <c r="P485" s="190">
        <f>B490</f>
        <v>0</v>
      </c>
      <c r="Q485" s="190">
        <f>B491</f>
        <v>0</v>
      </c>
      <c r="R485" s="190">
        <f>B492</f>
        <v>0</v>
      </c>
      <c r="S485" s="188">
        <f>B493</f>
        <v>0</v>
      </c>
      <c r="T485" s="188">
        <f>B494</f>
        <v>0</v>
      </c>
      <c r="U485" s="188">
        <f>B495</f>
        <v>0</v>
      </c>
    </row>
    <row r="486" spans="1:21" ht="20.100000000000001" customHeight="1" thickBot="1">
      <c r="B486" s="290" t="s">
        <v>467</v>
      </c>
      <c r="C486" s="609" t="str">
        <f t="shared" ref="C486" si="76">$C$2</f>
        <v>○○活動組織</v>
      </c>
      <c r="D486" s="609"/>
      <c r="E486" s="609"/>
      <c r="F486" s="143" t="s">
        <v>468</v>
      </c>
      <c r="G486" s="610"/>
      <c r="H486" s="611"/>
      <c r="I486" s="612"/>
      <c r="J486" s="191"/>
    </row>
    <row r="487" spans="1:21" ht="20.100000000000001" customHeight="1">
      <c r="B487" s="291" t="s">
        <v>8</v>
      </c>
      <c r="C487" s="128"/>
      <c r="D487" s="613" t="s">
        <v>469</v>
      </c>
      <c r="E487" s="613"/>
      <c r="F487" s="128"/>
      <c r="G487" s="161" t="str">
        <f t="shared" ref="G487:G488" si="77">IF((F487-C487)*24=0,"",(F487-C487)*24)</f>
        <v/>
      </c>
      <c r="H487" s="614" t="s">
        <v>470</v>
      </c>
      <c r="I487" s="615"/>
      <c r="J487" s="192"/>
    </row>
    <row r="488" spans="1:21" ht="20.100000000000001" customHeight="1" thickBot="1">
      <c r="B488" s="292" t="s">
        <v>483</v>
      </c>
      <c r="C488" s="129"/>
      <c r="D488" s="605" t="s">
        <v>469</v>
      </c>
      <c r="E488" s="605"/>
      <c r="F488" s="129"/>
      <c r="G488" s="162" t="str">
        <f t="shared" si="77"/>
        <v/>
      </c>
      <c r="H488" s="606" t="s">
        <v>470</v>
      </c>
      <c r="I488" s="607"/>
      <c r="J488" s="192"/>
      <c r="K488" s="188">
        <f>IF(G488="",0,G488)</f>
        <v>0</v>
      </c>
    </row>
    <row r="489" spans="1:21" ht="20.100000000000001" customHeight="1" thickBot="1">
      <c r="B489" s="306" t="s">
        <v>714</v>
      </c>
      <c r="C489" s="572" t="s">
        <v>712</v>
      </c>
      <c r="D489" s="616" t="s">
        <v>713</v>
      </c>
      <c r="E489" s="617"/>
      <c r="F489" s="618" t="s">
        <v>715</v>
      </c>
      <c r="G489" s="619"/>
      <c r="H489" s="618" t="s">
        <v>716</v>
      </c>
      <c r="I489" s="620"/>
      <c r="J489" s="193"/>
    </row>
    <row r="490" spans="1:21" ht="20.100000000000001" customHeight="1">
      <c r="A490" s="188" t="str">
        <f>CONCATENATE(I485,-1)</f>
        <v>12-1</v>
      </c>
      <c r="B490" s="309"/>
      <c r="C490" s="573" t="str">
        <f>IF(B490="","",VLOOKUP($B490,【選択肢】!$K:$O,2,FALSE))</f>
        <v/>
      </c>
      <c r="D490" s="621" t="str">
        <f>IF(C490="","",VLOOKUP($B490,【選択肢】!$K:$O,4,FALSE))</f>
        <v/>
      </c>
      <c r="E490" s="622" t="str">
        <f>IF(D490="","",VLOOKUP($B490,【選択肢】!$K:$O,2,FALSE))</f>
        <v/>
      </c>
      <c r="F490" s="623" t="str">
        <f>IF(E490="","",VLOOKUP($B490,【選択肢】!$K:$O,5,FALSE))</f>
        <v/>
      </c>
      <c r="G490" s="624"/>
      <c r="H490" s="625"/>
      <c r="I490" s="626"/>
      <c r="J490" s="193"/>
    </row>
    <row r="491" spans="1:21" ht="20.100000000000001" customHeight="1">
      <c r="A491" s="188" t="str">
        <f>CONCATENATE(I485,-2)</f>
        <v>12-2</v>
      </c>
      <c r="B491" s="293"/>
      <c r="C491" s="570" t="str">
        <f>IF(B491="","",VLOOKUP($B491,【選択肢】!$K:$O,2,FALSE))</f>
        <v/>
      </c>
      <c r="D491" s="627" t="str">
        <f>IF(C491="","",VLOOKUP($B491,【選択肢】!$K:$O,4,FALSE))</f>
        <v/>
      </c>
      <c r="E491" s="628" t="str">
        <f>IF(D491="","",VLOOKUP($B491,【選択肢】!$K:$O,2,FALSE))</f>
        <v/>
      </c>
      <c r="F491" s="629" t="str">
        <f>IF(E491="","",VLOOKUP($B491,【選択肢】!$K:$O,5,FALSE))</f>
        <v/>
      </c>
      <c r="G491" s="630"/>
      <c r="H491" s="631"/>
      <c r="I491" s="632"/>
      <c r="J491" s="193"/>
    </row>
    <row r="492" spans="1:21" ht="20.100000000000001" customHeight="1">
      <c r="A492" s="188" t="str">
        <f>CONCATENATE(I485,-3)</f>
        <v>12-3</v>
      </c>
      <c r="B492" s="294"/>
      <c r="C492" s="570" t="str">
        <f>IF(B492="","",VLOOKUP($B492,【選択肢】!$K:$O,2,FALSE))</f>
        <v/>
      </c>
      <c r="D492" s="627" t="str">
        <f>IF(C492="","",VLOOKUP($B492,【選択肢】!$K:$O,4,FALSE))</f>
        <v/>
      </c>
      <c r="E492" s="628" t="str">
        <f>IF(D492="","",VLOOKUP($B492,【選択肢】!$K:$O,2,FALSE))</f>
        <v/>
      </c>
      <c r="F492" s="629" t="str">
        <f>IF(E492="","",VLOOKUP($B492,【選択肢】!$K:$O,5,FALSE))</f>
        <v/>
      </c>
      <c r="G492" s="630"/>
      <c r="H492" s="631"/>
      <c r="I492" s="632"/>
      <c r="J492" s="193"/>
    </row>
    <row r="493" spans="1:21" ht="20.100000000000001" customHeight="1">
      <c r="A493" s="188" t="str">
        <f>CONCATENATE(I485,-4)</f>
        <v>12-4</v>
      </c>
      <c r="B493" s="294"/>
      <c r="C493" s="570" t="str">
        <f>IF(B493="","",VLOOKUP($B493,【選択肢】!$K:$O,2,FALSE))</f>
        <v/>
      </c>
      <c r="D493" s="627" t="str">
        <f>IF(C493="","",VLOOKUP($B493,【選択肢】!$K:$O,4,FALSE))</f>
        <v/>
      </c>
      <c r="E493" s="628" t="str">
        <f>IF(D493="","",VLOOKUP($B493,【選択肢】!$K:$O,2,FALSE))</f>
        <v/>
      </c>
      <c r="F493" s="629" t="str">
        <f>IF(E493="","",VLOOKUP($B493,【選択肢】!$K:$O,5,FALSE))</f>
        <v/>
      </c>
      <c r="G493" s="630"/>
      <c r="H493" s="631"/>
      <c r="I493" s="632"/>
      <c r="J493" s="193"/>
    </row>
    <row r="494" spans="1:21" ht="20.100000000000001" customHeight="1">
      <c r="A494" s="188" t="str">
        <f>CONCATENATE(I485,-5)</f>
        <v>12-5</v>
      </c>
      <c r="B494" s="294"/>
      <c r="C494" s="570" t="str">
        <f>IF(B494="","",VLOOKUP($B494,【選択肢】!$K:$O,2,FALSE))</f>
        <v/>
      </c>
      <c r="D494" s="627" t="str">
        <f>IF(C494="","",VLOOKUP($B494,【選択肢】!$K:$O,4,FALSE))</f>
        <v/>
      </c>
      <c r="E494" s="628" t="str">
        <f>IF(D494="","",VLOOKUP($B494,【選択肢】!$K:$O,2,FALSE))</f>
        <v/>
      </c>
      <c r="F494" s="629" t="str">
        <f>IF(E494="","",VLOOKUP($B494,【選択肢】!$K:$O,5,FALSE))</f>
        <v/>
      </c>
      <c r="G494" s="630"/>
      <c r="H494" s="631"/>
      <c r="I494" s="632"/>
      <c r="J494" s="193"/>
    </row>
    <row r="495" spans="1:21" ht="20.100000000000001" customHeight="1" thickBot="1">
      <c r="A495" s="188" t="str">
        <f>CONCATENATE(I485,-6)</f>
        <v>12-6</v>
      </c>
      <c r="B495" s="295"/>
      <c r="C495" s="569" t="str">
        <f>IF(B495="","",VLOOKUP($B495,【選択肢】!$K:$O,2,FALSE))</f>
        <v/>
      </c>
      <c r="D495" s="633" t="str">
        <f>IF(C495="","",VLOOKUP($B495,【選択肢】!$K:$O,4,FALSE))</f>
        <v/>
      </c>
      <c r="E495" s="634" t="str">
        <f>IF(D495="","",VLOOKUP($B495,【選択肢】!$K:$O,2,FALSE))</f>
        <v/>
      </c>
      <c r="F495" s="635" t="str">
        <f>IF(E495="","",VLOOKUP($B495,【選択肢】!$K:$O,5,FALSE))</f>
        <v/>
      </c>
      <c r="G495" s="636"/>
      <c r="H495" s="637"/>
      <c r="I495" s="638"/>
      <c r="J495" s="193"/>
    </row>
    <row r="496" spans="1:21" ht="20.100000000000001" customHeight="1">
      <c r="B496" s="639" t="s">
        <v>471</v>
      </c>
      <c r="C496" s="640"/>
      <c r="D496" s="640"/>
      <c r="E496" s="640"/>
      <c r="F496" s="640"/>
      <c r="G496" s="640"/>
      <c r="H496" s="640"/>
      <c r="I496" s="641"/>
      <c r="J496" s="194"/>
    </row>
    <row r="497" spans="1:10" ht="20.100000000000001" customHeight="1">
      <c r="B497" s="296" t="s">
        <v>472</v>
      </c>
      <c r="C497" s="167" t="s">
        <v>473</v>
      </c>
      <c r="D497" s="168" t="s">
        <v>462</v>
      </c>
      <c r="E497" s="169" t="s">
        <v>474</v>
      </c>
      <c r="F497" s="166" t="s">
        <v>472</v>
      </c>
      <c r="G497" s="167" t="s">
        <v>473</v>
      </c>
      <c r="H497" s="168" t="s">
        <v>462</v>
      </c>
      <c r="I497" s="169" t="s">
        <v>474</v>
      </c>
      <c r="J497" s="194"/>
    </row>
    <row r="498" spans="1:10" ht="20.100000000000001" customHeight="1">
      <c r="A498" s="188">
        <f>I485</f>
        <v>12</v>
      </c>
      <c r="B498" s="582"/>
      <c r="C498" s="145"/>
      <c r="D498" s="163" t="str">
        <f>IF(ISERROR(VLOOKUP($B498,参加者名簿!$A:$D,2,FALSE))=TRUE,"",VLOOKUP($B498,参加者名簿!$A:$D,2,FALSE))</f>
        <v/>
      </c>
      <c r="E498" s="146"/>
      <c r="F498" s="584"/>
      <c r="G498" s="145"/>
      <c r="H498" s="163" t="str">
        <f>IF(ISERROR(VLOOKUP($F498,参加者名簿!$A:$D,2,FALSE))=TRUE,"",VLOOKUP($F498,参加者名簿!$A:$D,2,FALSE))</f>
        <v/>
      </c>
      <c r="I498" s="146"/>
      <c r="J498" s="195"/>
    </row>
    <row r="499" spans="1:10" ht="20.100000000000001" customHeight="1">
      <c r="A499" s="188">
        <f>A498</f>
        <v>12</v>
      </c>
      <c r="B499" s="582"/>
      <c r="C499" s="145"/>
      <c r="D499" s="163" t="str">
        <f>IF(ISERROR(VLOOKUP($B499,参加者名簿!$A:$D,2,FALSE))=TRUE,"",VLOOKUP($B499,参加者名簿!$A:$D,2,FALSE))</f>
        <v/>
      </c>
      <c r="E499" s="146"/>
      <c r="F499" s="584"/>
      <c r="G499" s="145"/>
      <c r="H499" s="163" t="str">
        <f>IF(ISERROR(VLOOKUP($F499,参加者名簿!$A:$D,2,FALSE))=TRUE,"",VLOOKUP($F499,参加者名簿!$A:$D,2,FALSE))</f>
        <v/>
      </c>
      <c r="I499" s="146"/>
      <c r="J499" s="195"/>
    </row>
    <row r="500" spans="1:10" ht="20.100000000000001" customHeight="1">
      <c r="A500" s="188">
        <f t="shared" ref="A500:A518" si="78">A499</f>
        <v>12</v>
      </c>
      <c r="B500" s="582"/>
      <c r="C500" s="145"/>
      <c r="D500" s="163" t="str">
        <f>IF(ISERROR(VLOOKUP($B500,参加者名簿!$A:$D,2,FALSE))=TRUE,"",VLOOKUP($B500,参加者名簿!$A:$D,2,FALSE))</f>
        <v/>
      </c>
      <c r="E500" s="146"/>
      <c r="F500" s="584"/>
      <c r="G500" s="145"/>
      <c r="H500" s="163" t="str">
        <f>IF(ISERROR(VLOOKUP($F500,参加者名簿!$A:$D,2,FALSE))=TRUE,"",VLOOKUP($F500,参加者名簿!$A:$D,2,FALSE))</f>
        <v/>
      </c>
      <c r="I500" s="146"/>
      <c r="J500" s="195"/>
    </row>
    <row r="501" spans="1:10" ht="20.100000000000001" customHeight="1">
      <c r="A501" s="188">
        <f t="shared" si="78"/>
        <v>12</v>
      </c>
      <c r="B501" s="582"/>
      <c r="C501" s="145"/>
      <c r="D501" s="163" t="str">
        <f>IF(ISERROR(VLOOKUP($B501,参加者名簿!$A:$D,2,FALSE))=TRUE,"",VLOOKUP($B501,参加者名簿!$A:$D,2,FALSE))</f>
        <v/>
      </c>
      <c r="E501" s="146"/>
      <c r="F501" s="584"/>
      <c r="G501" s="145"/>
      <c r="H501" s="163" t="str">
        <f>IF(ISERROR(VLOOKUP($F501,参加者名簿!$A:$D,2,FALSE))=TRUE,"",VLOOKUP($F501,参加者名簿!$A:$D,2,FALSE))</f>
        <v/>
      </c>
      <c r="I501" s="146"/>
      <c r="J501" s="195"/>
    </row>
    <row r="502" spans="1:10" ht="20.100000000000001" customHeight="1">
      <c r="A502" s="188">
        <f t="shared" si="78"/>
        <v>12</v>
      </c>
      <c r="B502" s="582"/>
      <c r="C502" s="145"/>
      <c r="D502" s="163" t="str">
        <f>IF(ISERROR(VLOOKUP($B502,参加者名簿!$A:$D,2,FALSE))=TRUE,"",VLOOKUP($B502,参加者名簿!$A:$D,2,FALSE))</f>
        <v/>
      </c>
      <c r="E502" s="146"/>
      <c r="F502" s="584"/>
      <c r="G502" s="145"/>
      <c r="H502" s="163" t="str">
        <f>IF(ISERROR(VLOOKUP($F502,参加者名簿!$A:$D,2,FALSE))=TRUE,"",VLOOKUP($F502,参加者名簿!$A:$D,2,FALSE))</f>
        <v/>
      </c>
      <c r="I502" s="146"/>
      <c r="J502" s="195"/>
    </row>
    <row r="503" spans="1:10" ht="20.100000000000001" customHeight="1">
      <c r="A503" s="188">
        <f t="shared" si="78"/>
        <v>12</v>
      </c>
      <c r="B503" s="582"/>
      <c r="C503" s="145"/>
      <c r="D503" s="163" t="str">
        <f>IF(ISERROR(VLOOKUP($B503,参加者名簿!$A:$D,2,FALSE))=TRUE,"",VLOOKUP($B503,参加者名簿!$A:$D,2,FALSE))</f>
        <v/>
      </c>
      <c r="E503" s="146"/>
      <c r="F503" s="584"/>
      <c r="G503" s="145"/>
      <c r="H503" s="163" t="str">
        <f>IF(ISERROR(VLOOKUP($F503,参加者名簿!$A:$D,2,FALSE))=TRUE,"",VLOOKUP($F503,参加者名簿!$A:$D,2,FALSE))</f>
        <v/>
      </c>
      <c r="I503" s="146"/>
      <c r="J503" s="195"/>
    </row>
    <row r="504" spans="1:10" ht="20.100000000000001" customHeight="1">
      <c r="A504" s="188">
        <f t="shared" si="78"/>
        <v>12</v>
      </c>
      <c r="B504" s="582"/>
      <c r="C504" s="145"/>
      <c r="D504" s="163" t="str">
        <f>IF(ISERROR(VLOOKUP($B504,参加者名簿!$A:$D,2,FALSE))=TRUE,"",VLOOKUP($B504,参加者名簿!$A:$D,2,FALSE))</f>
        <v/>
      </c>
      <c r="E504" s="146"/>
      <c r="F504" s="584"/>
      <c r="G504" s="145"/>
      <c r="H504" s="163" t="str">
        <f>IF(ISERROR(VLOOKUP($F504,参加者名簿!$A:$D,2,FALSE))=TRUE,"",VLOOKUP($F504,参加者名簿!$A:$D,2,FALSE))</f>
        <v/>
      </c>
      <c r="I504" s="146"/>
      <c r="J504" s="195"/>
    </row>
    <row r="505" spans="1:10" ht="20.100000000000001" customHeight="1">
      <c r="A505" s="188">
        <f t="shared" si="78"/>
        <v>12</v>
      </c>
      <c r="B505" s="582"/>
      <c r="C505" s="145"/>
      <c r="D505" s="163" t="str">
        <f>IF(ISERROR(VLOOKUP($B505,参加者名簿!$A:$D,2,FALSE))=TRUE,"",VLOOKUP($B505,参加者名簿!$A:$D,2,FALSE))</f>
        <v/>
      </c>
      <c r="E505" s="146"/>
      <c r="F505" s="584"/>
      <c r="G505" s="145"/>
      <c r="H505" s="163" t="str">
        <f>IF(ISERROR(VLOOKUP($F505,参加者名簿!$A:$D,2,FALSE))=TRUE,"",VLOOKUP($F505,参加者名簿!$A:$D,2,FALSE))</f>
        <v/>
      </c>
      <c r="I505" s="146"/>
      <c r="J505" s="195"/>
    </row>
    <row r="506" spans="1:10" ht="20.100000000000001" customHeight="1">
      <c r="A506" s="188">
        <f t="shared" si="78"/>
        <v>12</v>
      </c>
      <c r="B506" s="582"/>
      <c r="C506" s="145"/>
      <c r="D506" s="163" t="str">
        <f>IF(ISERROR(VLOOKUP($B506,参加者名簿!$A:$D,2,FALSE))=TRUE,"",VLOOKUP($B506,参加者名簿!$A:$D,2,FALSE))</f>
        <v/>
      </c>
      <c r="E506" s="146"/>
      <c r="F506" s="584"/>
      <c r="G506" s="145"/>
      <c r="H506" s="163" t="str">
        <f>IF(ISERROR(VLOOKUP($F506,参加者名簿!$A:$D,2,FALSE))=TRUE,"",VLOOKUP($F506,参加者名簿!$A:$D,2,FALSE))</f>
        <v/>
      </c>
      <c r="I506" s="146"/>
      <c r="J506" s="195"/>
    </row>
    <row r="507" spans="1:10" ht="20.100000000000001" customHeight="1">
      <c r="A507" s="188">
        <f t="shared" si="78"/>
        <v>12</v>
      </c>
      <c r="B507" s="582"/>
      <c r="C507" s="145"/>
      <c r="D507" s="163" t="str">
        <f>IF(ISERROR(VLOOKUP($B507,参加者名簿!$A:$D,2,FALSE))=TRUE,"",VLOOKUP($B507,参加者名簿!$A:$D,2,FALSE))</f>
        <v/>
      </c>
      <c r="E507" s="146"/>
      <c r="F507" s="584"/>
      <c r="G507" s="145"/>
      <c r="H507" s="163" t="str">
        <f>IF(ISERROR(VLOOKUP($F507,参加者名簿!$A:$D,2,FALSE))=TRUE,"",VLOOKUP($F507,参加者名簿!$A:$D,2,FALSE))</f>
        <v/>
      </c>
      <c r="I507" s="146"/>
      <c r="J507" s="195"/>
    </row>
    <row r="508" spans="1:10" ht="20.100000000000001" customHeight="1">
      <c r="A508" s="188">
        <f t="shared" si="78"/>
        <v>12</v>
      </c>
      <c r="B508" s="582"/>
      <c r="C508" s="145"/>
      <c r="D508" s="163" t="str">
        <f>IF(ISERROR(VLOOKUP($B508,参加者名簿!$A:$D,2,FALSE))=TRUE,"",VLOOKUP($B508,参加者名簿!$A:$D,2,FALSE))</f>
        <v/>
      </c>
      <c r="E508" s="146"/>
      <c r="F508" s="584"/>
      <c r="G508" s="145"/>
      <c r="H508" s="163" t="str">
        <f>IF(ISERROR(VLOOKUP($F508,参加者名簿!$A:$D,2,FALSE))=TRUE,"",VLOOKUP($F508,参加者名簿!$A:$D,2,FALSE))</f>
        <v/>
      </c>
      <c r="I508" s="146"/>
      <c r="J508" s="195"/>
    </row>
    <row r="509" spans="1:10" ht="20.100000000000001" customHeight="1">
      <c r="A509" s="188">
        <f t="shared" si="78"/>
        <v>12</v>
      </c>
      <c r="B509" s="582"/>
      <c r="C509" s="145"/>
      <c r="D509" s="163" t="str">
        <f>IF(ISERROR(VLOOKUP($B509,参加者名簿!$A:$D,2,FALSE))=TRUE,"",VLOOKUP($B509,参加者名簿!$A:$D,2,FALSE))</f>
        <v/>
      </c>
      <c r="E509" s="146"/>
      <c r="F509" s="584"/>
      <c r="G509" s="145"/>
      <c r="H509" s="163" t="str">
        <f>IF(ISERROR(VLOOKUP($F509,参加者名簿!$A:$D,2,FALSE))=TRUE,"",VLOOKUP($F509,参加者名簿!$A:$D,2,FALSE))</f>
        <v/>
      </c>
      <c r="I509" s="146"/>
      <c r="J509" s="195"/>
    </row>
    <row r="510" spans="1:10" ht="20.100000000000001" customHeight="1">
      <c r="A510" s="188">
        <f t="shared" si="78"/>
        <v>12</v>
      </c>
      <c r="B510" s="582"/>
      <c r="C510" s="145"/>
      <c r="D510" s="163" t="str">
        <f>IF(ISERROR(VLOOKUP($B510,参加者名簿!$A:$D,2,FALSE))=TRUE,"",VLOOKUP($B510,参加者名簿!$A:$D,2,FALSE))</f>
        <v/>
      </c>
      <c r="E510" s="146"/>
      <c r="F510" s="584"/>
      <c r="G510" s="145"/>
      <c r="H510" s="163" t="str">
        <f>IF(ISERROR(VLOOKUP($F510,参加者名簿!$A:$D,2,FALSE))=TRUE,"",VLOOKUP($F510,参加者名簿!$A:$D,2,FALSE))</f>
        <v/>
      </c>
      <c r="I510" s="146"/>
      <c r="J510" s="195"/>
    </row>
    <row r="511" spans="1:10" ht="20.100000000000001" customHeight="1">
      <c r="A511" s="188">
        <f t="shared" si="78"/>
        <v>12</v>
      </c>
      <c r="B511" s="582"/>
      <c r="C511" s="145"/>
      <c r="D511" s="163" t="str">
        <f>IF(ISERROR(VLOOKUP($B511,参加者名簿!$A:$D,2,FALSE))=TRUE,"",VLOOKUP($B511,参加者名簿!$A:$D,2,FALSE))</f>
        <v/>
      </c>
      <c r="E511" s="146"/>
      <c r="F511" s="584"/>
      <c r="G511" s="145"/>
      <c r="H511" s="163" t="str">
        <f>IF(ISERROR(VLOOKUP($F511,参加者名簿!$A:$D,2,FALSE))=TRUE,"",VLOOKUP($F511,参加者名簿!$A:$D,2,FALSE))</f>
        <v/>
      </c>
      <c r="I511" s="146"/>
      <c r="J511" s="195"/>
    </row>
    <row r="512" spans="1:10" ht="20.100000000000001" customHeight="1">
      <c r="A512" s="188">
        <f t="shared" si="78"/>
        <v>12</v>
      </c>
      <c r="B512" s="582"/>
      <c r="C512" s="145"/>
      <c r="D512" s="163" t="str">
        <f>IF(ISERROR(VLOOKUP($B512,参加者名簿!$A:$D,2,FALSE))=TRUE,"",VLOOKUP($B512,参加者名簿!$A:$D,2,FALSE))</f>
        <v/>
      </c>
      <c r="E512" s="146"/>
      <c r="F512" s="584"/>
      <c r="G512" s="145"/>
      <c r="H512" s="163" t="str">
        <f>IF(ISERROR(VLOOKUP($F512,参加者名簿!$A:$D,2,FALSE))=TRUE,"",VLOOKUP($F512,参加者名簿!$A:$D,2,FALSE))</f>
        <v/>
      </c>
      <c r="I512" s="146"/>
      <c r="J512" s="195"/>
    </row>
    <row r="513" spans="1:10" ht="20.100000000000001" customHeight="1">
      <c r="A513" s="188">
        <f t="shared" si="78"/>
        <v>12</v>
      </c>
      <c r="B513" s="582"/>
      <c r="C513" s="145"/>
      <c r="D513" s="163" t="str">
        <f>IF(ISERROR(VLOOKUP($B513,参加者名簿!$A:$D,2,FALSE))=TRUE,"",VLOOKUP($B513,参加者名簿!$A:$D,2,FALSE))</f>
        <v/>
      </c>
      <c r="E513" s="146"/>
      <c r="F513" s="584"/>
      <c r="G513" s="145"/>
      <c r="H513" s="163" t="str">
        <f>IF(ISERROR(VLOOKUP($F513,参加者名簿!$A:$D,2,FALSE))=TRUE,"",VLOOKUP($F513,参加者名簿!$A:$D,2,FALSE))</f>
        <v/>
      </c>
      <c r="I513" s="146"/>
      <c r="J513" s="195"/>
    </row>
    <row r="514" spans="1:10" ht="20.100000000000001" customHeight="1">
      <c r="A514" s="188">
        <f t="shared" si="78"/>
        <v>12</v>
      </c>
      <c r="B514" s="582"/>
      <c r="C514" s="145"/>
      <c r="D514" s="163" t="str">
        <f>IF(ISERROR(VLOOKUP($B514,参加者名簿!$A:$D,2,FALSE))=TRUE,"",VLOOKUP($B514,参加者名簿!$A:$D,2,FALSE))</f>
        <v/>
      </c>
      <c r="E514" s="146"/>
      <c r="F514" s="584"/>
      <c r="G514" s="145"/>
      <c r="H514" s="163" t="str">
        <f>IF(ISERROR(VLOOKUP($F514,参加者名簿!$A:$D,2,FALSE))=TRUE,"",VLOOKUP($F514,参加者名簿!$A:$D,2,FALSE))</f>
        <v/>
      </c>
      <c r="I514" s="146"/>
      <c r="J514" s="195"/>
    </row>
    <row r="515" spans="1:10" ht="20.100000000000001" customHeight="1">
      <c r="A515" s="188">
        <f t="shared" si="78"/>
        <v>12</v>
      </c>
      <c r="B515" s="582"/>
      <c r="C515" s="145"/>
      <c r="D515" s="163" t="str">
        <f>IF(ISERROR(VLOOKUP($B515,参加者名簿!$A:$D,2,FALSE))=TRUE,"",VLOOKUP($B515,参加者名簿!$A:$D,2,FALSE))</f>
        <v/>
      </c>
      <c r="E515" s="146"/>
      <c r="F515" s="584"/>
      <c r="G515" s="145"/>
      <c r="H515" s="163" t="str">
        <f>IF(ISERROR(VLOOKUP($F515,参加者名簿!$A:$D,2,FALSE))=TRUE,"",VLOOKUP($F515,参加者名簿!$A:$D,2,FALSE))</f>
        <v/>
      </c>
      <c r="I515" s="146"/>
      <c r="J515" s="195"/>
    </row>
    <row r="516" spans="1:10" ht="20.100000000000001" customHeight="1">
      <c r="A516" s="188">
        <f t="shared" si="78"/>
        <v>12</v>
      </c>
      <c r="B516" s="582"/>
      <c r="C516" s="145"/>
      <c r="D516" s="163" t="str">
        <f>IF(ISERROR(VLOOKUP($B516,参加者名簿!$A:$D,2,FALSE))=TRUE,"",VLOOKUP($B516,参加者名簿!$A:$D,2,FALSE))</f>
        <v/>
      </c>
      <c r="E516" s="146"/>
      <c r="F516" s="584"/>
      <c r="G516" s="145"/>
      <c r="H516" s="163" t="str">
        <f>IF(ISERROR(VLOOKUP($F516,参加者名簿!$A:$D,2,FALSE))=TRUE,"",VLOOKUP($F516,参加者名簿!$A:$D,2,FALSE))</f>
        <v/>
      </c>
      <c r="I516" s="146"/>
      <c r="J516" s="195"/>
    </row>
    <row r="517" spans="1:10" ht="20.100000000000001" customHeight="1">
      <c r="A517" s="188">
        <f t="shared" si="78"/>
        <v>12</v>
      </c>
      <c r="B517" s="582"/>
      <c r="C517" s="145"/>
      <c r="D517" s="163" t="str">
        <f>IF(ISERROR(VLOOKUP($B517,参加者名簿!$A:$D,2,FALSE))=TRUE,"",VLOOKUP($B517,参加者名簿!$A:$D,2,FALSE))</f>
        <v/>
      </c>
      <c r="E517" s="146"/>
      <c r="F517" s="584"/>
      <c r="G517" s="145"/>
      <c r="H517" s="163" t="str">
        <f>IF(ISERROR(VLOOKUP($F517,参加者名簿!$A:$D,2,FALSE))=TRUE,"",VLOOKUP($F517,参加者名簿!$A:$D,2,FALSE))</f>
        <v/>
      </c>
      <c r="I517" s="146"/>
      <c r="J517" s="195"/>
    </row>
    <row r="518" spans="1:10" ht="20.100000000000001" customHeight="1" thickBot="1">
      <c r="A518" s="188">
        <f t="shared" si="78"/>
        <v>12</v>
      </c>
      <c r="B518" s="582"/>
      <c r="C518" s="145"/>
      <c r="D518" s="163" t="str">
        <f>IF(ISERROR(VLOOKUP($B518,参加者名簿!$A:$D,2,FALSE))=TRUE,"",VLOOKUP($B518,参加者名簿!$A:$D,2,FALSE))</f>
        <v/>
      </c>
      <c r="E518" s="146"/>
      <c r="F518" s="584"/>
      <c r="G518" s="145"/>
      <c r="H518" s="163" t="str">
        <f>IF(ISERROR(VLOOKUP($F518,参加者名簿!$A:$D,2,FALSE))=TRUE,"",VLOOKUP($F518,参加者名簿!$A:$D,2,FALSE))</f>
        <v/>
      </c>
      <c r="I518" s="146"/>
      <c r="J518" s="195"/>
    </row>
    <row r="519" spans="1:10" ht="20.100000000000001" customHeight="1" thickBot="1">
      <c r="B519" s="298" t="s">
        <v>476</v>
      </c>
      <c r="C519" s="164">
        <f t="shared" ref="C519" si="79">COUNTIFS(D498:D518,"農業者",E498:E518,"○")+COUNTIFS(H498:H518,"農業者",I498:I518,"○")</f>
        <v>0</v>
      </c>
      <c r="D519" s="601" t="s">
        <v>477</v>
      </c>
      <c r="E519" s="602"/>
      <c r="F519" s="164">
        <f t="shared" ref="F519" si="80">COUNTIFS(D498:D518,"農業者以外",E498:E518,"○")+COUNTIFS(H498:H518,"農業者以外",I498:I518,"○")</f>
        <v>0</v>
      </c>
      <c r="G519" s="571" t="s">
        <v>478</v>
      </c>
      <c r="H519" s="603">
        <f t="shared" ref="H519" si="81">SUMIF(E498:E518,"○",C498:C518)+SUMIF(I498:I518,"○",G498:G518)</f>
        <v>0</v>
      </c>
      <c r="I519" s="604"/>
      <c r="J519" s="194"/>
    </row>
    <row r="520" spans="1:10" ht="20.100000000000001" customHeight="1">
      <c r="B520" s="299" t="s">
        <v>479</v>
      </c>
      <c r="C520" s="151"/>
      <c r="D520" s="151"/>
      <c r="E520" s="151"/>
      <c r="F520" s="151"/>
      <c r="G520" s="151"/>
      <c r="H520" s="151"/>
      <c r="I520" s="152"/>
      <c r="J520" s="195"/>
    </row>
    <row r="521" spans="1:10" ht="20.100000000000001" customHeight="1">
      <c r="B521" s="300"/>
      <c r="C521" s="148"/>
      <c r="D521" s="148"/>
      <c r="E521" s="148"/>
      <c r="F521" s="148"/>
      <c r="G521" s="148"/>
      <c r="H521" s="148"/>
      <c r="I521" s="153"/>
      <c r="J521" s="195"/>
    </row>
    <row r="522" spans="1:10" ht="20.100000000000001" customHeight="1">
      <c r="B522" s="300"/>
      <c r="C522" s="148"/>
      <c r="D522" s="148"/>
      <c r="E522" s="148"/>
      <c r="F522" s="148"/>
      <c r="G522" s="148"/>
      <c r="H522" s="148"/>
      <c r="I522" s="153"/>
      <c r="J522" s="195"/>
    </row>
    <row r="523" spans="1:10" ht="20.100000000000001" customHeight="1">
      <c r="B523" s="300"/>
      <c r="C523" s="148"/>
      <c r="D523" s="148"/>
      <c r="E523" s="148"/>
      <c r="F523" s="148"/>
      <c r="G523" s="148"/>
      <c r="H523" s="148"/>
      <c r="I523" s="153"/>
      <c r="J523" s="195"/>
    </row>
    <row r="524" spans="1:10" ht="20.100000000000001" customHeight="1">
      <c r="B524" s="300"/>
      <c r="C524" s="148"/>
      <c r="D524" s="148"/>
      <c r="E524" s="148"/>
      <c r="F524" s="148"/>
      <c r="G524" s="148"/>
      <c r="H524" s="148"/>
      <c r="I524" s="153"/>
      <c r="J524" s="195"/>
    </row>
    <row r="525" spans="1:10" ht="20.100000000000001" customHeight="1">
      <c r="B525" s="300"/>
      <c r="C525" s="148"/>
      <c r="D525" s="148"/>
      <c r="E525" s="148"/>
      <c r="F525" s="148"/>
      <c r="G525" s="148"/>
      <c r="H525" s="148"/>
      <c r="I525" s="153"/>
      <c r="J525" s="195"/>
    </row>
    <row r="526" spans="1:10" ht="20.100000000000001" customHeight="1">
      <c r="B526" s="300"/>
      <c r="C526" s="148"/>
      <c r="D526" s="148"/>
      <c r="E526" s="148"/>
      <c r="F526" s="148"/>
      <c r="G526" s="148"/>
      <c r="H526" s="148"/>
      <c r="I526" s="153"/>
      <c r="J526" s="195"/>
    </row>
    <row r="527" spans="1:10" ht="20.100000000000001" customHeight="1" thickBot="1">
      <c r="B527" s="301"/>
      <c r="C527" s="154"/>
      <c r="D527" s="154"/>
      <c r="E527" s="154"/>
      <c r="F527" s="154"/>
      <c r="G527" s="154"/>
      <c r="H527" s="154"/>
      <c r="I527" s="155"/>
      <c r="J527" s="195"/>
    </row>
    <row r="528" spans="1:10" ht="20.100000000000001" customHeight="1" thickBot="1">
      <c r="B528" s="302" t="s">
        <v>480</v>
      </c>
      <c r="C528" s="156" t="s">
        <v>481</v>
      </c>
      <c r="D528" s="156" t="s">
        <v>482</v>
      </c>
      <c r="E528" s="157"/>
    </row>
    <row r="529" spans="1:21" ht="20.100000000000001" customHeight="1" thickBot="1">
      <c r="B529" s="289" t="s">
        <v>505</v>
      </c>
      <c r="C529" s="185">
        <f t="shared" ref="C529" si="82">C485</f>
        <v>4</v>
      </c>
      <c r="D529" s="608" t="s">
        <v>504</v>
      </c>
      <c r="E529" s="608"/>
      <c r="F529" s="608"/>
      <c r="G529" s="608"/>
      <c r="H529" s="141" t="s">
        <v>466</v>
      </c>
      <c r="I529" s="186">
        <f t="shared" ref="I529" si="83">I485+1</f>
        <v>13</v>
      </c>
      <c r="J529" s="189">
        <f>I529</f>
        <v>13</v>
      </c>
      <c r="K529" s="312">
        <f>G530</f>
        <v>0</v>
      </c>
      <c r="L529" s="313">
        <f>C531</f>
        <v>0</v>
      </c>
      <c r="M529" s="190" t="e">
        <f>G531-K532</f>
        <v>#VALUE!</v>
      </c>
      <c r="N529" s="190">
        <f>C563</f>
        <v>0</v>
      </c>
      <c r="O529" s="190">
        <f>F563</f>
        <v>0</v>
      </c>
      <c r="P529" s="190">
        <f>B534</f>
        <v>0</v>
      </c>
      <c r="Q529" s="190">
        <f>B535</f>
        <v>0</v>
      </c>
      <c r="R529" s="190">
        <f>B536</f>
        <v>0</v>
      </c>
      <c r="S529" s="188">
        <f>B537</f>
        <v>0</v>
      </c>
      <c r="T529" s="188">
        <f>B538</f>
        <v>0</v>
      </c>
      <c r="U529" s="188">
        <f>B539</f>
        <v>0</v>
      </c>
    </row>
    <row r="530" spans="1:21" ht="20.100000000000001" customHeight="1" thickBot="1">
      <c r="B530" s="290" t="s">
        <v>467</v>
      </c>
      <c r="C530" s="609" t="str">
        <f t="shared" ref="C530" si="84">$C$2</f>
        <v>○○活動組織</v>
      </c>
      <c r="D530" s="609"/>
      <c r="E530" s="609"/>
      <c r="F530" s="143" t="s">
        <v>468</v>
      </c>
      <c r="G530" s="610"/>
      <c r="H530" s="611"/>
      <c r="I530" s="612"/>
      <c r="J530" s="191"/>
    </row>
    <row r="531" spans="1:21" ht="20.100000000000001" customHeight="1">
      <c r="B531" s="291" t="s">
        <v>8</v>
      </c>
      <c r="C531" s="128"/>
      <c r="D531" s="613" t="s">
        <v>469</v>
      </c>
      <c r="E531" s="613"/>
      <c r="F531" s="128"/>
      <c r="G531" s="161" t="str">
        <f t="shared" ref="G531:G532" si="85">IF((F531-C531)*24=0,"",(F531-C531)*24)</f>
        <v/>
      </c>
      <c r="H531" s="614" t="s">
        <v>470</v>
      </c>
      <c r="I531" s="615"/>
      <c r="J531" s="192"/>
    </row>
    <row r="532" spans="1:21" ht="20.100000000000001" customHeight="1" thickBot="1">
      <c r="B532" s="292" t="s">
        <v>483</v>
      </c>
      <c r="C532" s="129"/>
      <c r="D532" s="605" t="s">
        <v>469</v>
      </c>
      <c r="E532" s="605"/>
      <c r="F532" s="129"/>
      <c r="G532" s="162" t="str">
        <f t="shared" si="85"/>
        <v/>
      </c>
      <c r="H532" s="606" t="s">
        <v>470</v>
      </c>
      <c r="I532" s="607"/>
      <c r="J532" s="192"/>
      <c r="K532" s="188">
        <f>IF(G532="",0,G532)</f>
        <v>0</v>
      </c>
    </row>
    <row r="533" spans="1:21" ht="20.100000000000001" customHeight="1" thickBot="1">
      <c r="B533" s="306" t="s">
        <v>714</v>
      </c>
      <c r="C533" s="572" t="s">
        <v>712</v>
      </c>
      <c r="D533" s="616" t="s">
        <v>713</v>
      </c>
      <c r="E533" s="617"/>
      <c r="F533" s="618" t="s">
        <v>715</v>
      </c>
      <c r="G533" s="619"/>
      <c r="H533" s="618" t="s">
        <v>716</v>
      </c>
      <c r="I533" s="620"/>
      <c r="J533" s="193"/>
    </row>
    <row r="534" spans="1:21" ht="20.100000000000001" customHeight="1">
      <c r="A534" s="188" t="str">
        <f>CONCATENATE(I529,-1)</f>
        <v>13-1</v>
      </c>
      <c r="B534" s="309"/>
      <c r="C534" s="573" t="str">
        <f>IF(B534="","",VLOOKUP($B534,【選択肢】!$K:$O,2,FALSE))</f>
        <v/>
      </c>
      <c r="D534" s="621" t="str">
        <f>IF(C534="","",VLOOKUP($B534,【選択肢】!$K:$O,4,FALSE))</f>
        <v/>
      </c>
      <c r="E534" s="622" t="str">
        <f>IF(D534="","",VLOOKUP($B534,【選択肢】!$K:$O,2,FALSE))</f>
        <v/>
      </c>
      <c r="F534" s="623" t="str">
        <f>IF(E534="","",VLOOKUP($B534,【選択肢】!$K:$O,5,FALSE))</f>
        <v/>
      </c>
      <c r="G534" s="624"/>
      <c r="H534" s="625"/>
      <c r="I534" s="626"/>
      <c r="J534" s="193"/>
    </row>
    <row r="535" spans="1:21" ht="20.100000000000001" customHeight="1">
      <c r="A535" s="188" t="str">
        <f>CONCATENATE(I529,-2)</f>
        <v>13-2</v>
      </c>
      <c r="B535" s="293"/>
      <c r="C535" s="570" t="str">
        <f>IF(B535="","",VLOOKUP($B535,【選択肢】!$K:$O,2,FALSE))</f>
        <v/>
      </c>
      <c r="D535" s="627" t="str">
        <f>IF(C535="","",VLOOKUP($B535,【選択肢】!$K:$O,4,FALSE))</f>
        <v/>
      </c>
      <c r="E535" s="628" t="str">
        <f>IF(D535="","",VLOOKUP($B535,【選択肢】!$K:$O,2,FALSE))</f>
        <v/>
      </c>
      <c r="F535" s="629" t="str">
        <f>IF(E535="","",VLOOKUP($B535,【選択肢】!$K:$O,5,FALSE))</f>
        <v/>
      </c>
      <c r="G535" s="630"/>
      <c r="H535" s="631"/>
      <c r="I535" s="632"/>
      <c r="J535" s="193"/>
    </row>
    <row r="536" spans="1:21" ht="20.100000000000001" customHeight="1">
      <c r="A536" s="188" t="str">
        <f>CONCATENATE(I529,-3)</f>
        <v>13-3</v>
      </c>
      <c r="B536" s="294"/>
      <c r="C536" s="570" t="str">
        <f>IF(B536="","",VLOOKUP($B536,【選択肢】!$K:$O,2,FALSE))</f>
        <v/>
      </c>
      <c r="D536" s="627" t="str">
        <f>IF(C536="","",VLOOKUP($B536,【選択肢】!$K:$O,4,FALSE))</f>
        <v/>
      </c>
      <c r="E536" s="628" t="str">
        <f>IF(D536="","",VLOOKUP($B536,【選択肢】!$K:$O,2,FALSE))</f>
        <v/>
      </c>
      <c r="F536" s="629" t="str">
        <f>IF(E536="","",VLOOKUP($B536,【選択肢】!$K:$O,5,FALSE))</f>
        <v/>
      </c>
      <c r="G536" s="630"/>
      <c r="H536" s="631"/>
      <c r="I536" s="632"/>
      <c r="J536" s="193"/>
    </row>
    <row r="537" spans="1:21" ht="20.100000000000001" customHeight="1">
      <c r="A537" s="188" t="str">
        <f>CONCATENATE(I529,-4)</f>
        <v>13-4</v>
      </c>
      <c r="B537" s="294"/>
      <c r="C537" s="570" t="str">
        <f>IF(B537="","",VLOOKUP($B537,【選択肢】!$K:$O,2,FALSE))</f>
        <v/>
      </c>
      <c r="D537" s="627" t="str">
        <f>IF(C537="","",VLOOKUP($B537,【選択肢】!$K:$O,4,FALSE))</f>
        <v/>
      </c>
      <c r="E537" s="628" t="str">
        <f>IF(D537="","",VLOOKUP($B537,【選択肢】!$K:$O,2,FALSE))</f>
        <v/>
      </c>
      <c r="F537" s="629" t="str">
        <f>IF(E537="","",VLOOKUP($B537,【選択肢】!$K:$O,5,FALSE))</f>
        <v/>
      </c>
      <c r="G537" s="630"/>
      <c r="H537" s="631"/>
      <c r="I537" s="632"/>
      <c r="J537" s="193"/>
    </row>
    <row r="538" spans="1:21" ht="20.100000000000001" customHeight="1">
      <c r="A538" s="188" t="str">
        <f>CONCATENATE(I529,-5)</f>
        <v>13-5</v>
      </c>
      <c r="B538" s="294"/>
      <c r="C538" s="570" t="str">
        <f>IF(B538="","",VLOOKUP($B538,【選択肢】!$K:$O,2,FALSE))</f>
        <v/>
      </c>
      <c r="D538" s="627" t="str">
        <f>IF(C538="","",VLOOKUP($B538,【選択肢】!$K:$O,4,FALSE))</f>
        <v/>
      </c>
      <c r="E538" s="628" t="str">
        <f>IF(D538="","",VLOOKUP($B538,【選択肢】!$K:$O,2,FALSE))</f>
        <v/>
      </c>
      <c r="F538" s="629" t="str">
        <f>IF(E538="","",VLOOKUP($B538,【選択肢】!$K:$O,5,FALSE))</f>
        <v/>
      </c>
      <c r="G538" s="630"/>
      <c r="H538" s="631"/>
      <c r="I538" s="632"/>
      <c r="J538" s="193"/>
    </row>
    <row r="539" spans="1:21" ht="20.100000000000001" customHeight="1" thickBot="1">
      <c r="A539" s="188" t="str">
        <f>CONCATENATE(I529,-6)</f>
        <v>13-6</v>
      </c>
      <c r="B539" s="295"/>
      <c r="C539" s="569" t="str">
        <f>IF(B539="","",VLOOKUP($B539,【選択肢】!$K:$O,2,FALSE))</f>
        <v/>
      </c>
      <c r="D539" s="633" t="str">
        <f>IF(C539="","",VLOOKUP($B539,【選択肢】!$K:$O,4,FALSE))</f>
        <v/>
      </c>
      <c r="E539" s="634" t="str">
        <f>IF(D539="","",VLOOKUP($B539,【選択肢】!$K:$O,2,FALSE))</f>
        <v/>
      </c>
      <c r="F539" s="635" t="str">
        <f>IF(E539="","",VLOOKUP($B539,【選択肢】!$K:$O,5,FALSE))</f>
        <v/>
      </c>
      <c r="G539" s="636"/>
      <c r="H539" s="637"/>
      <c r="I539" s="638"/>
      <c r="J539" s="193"/>
    </row>
    <row r="540" spans="1:21" ht="20.100000000000001" customHeight="1">
      <c r="B540" s="639" t="s">
        <v>471</v>
      </c>
      <c r="C540" s="640"/>
      <c r="D540" s="640"/>
      <c r="E540" s="640"/>
      <c r="F540" s="640"/>
      <c r="G540" s="640"/>
      <c r="H540" s="640"/>
      <c r="I540" s="641"/>
      <c r="J540" s="194"/>
    </row>
    <row r="541" spans="1:21" ht="20.100000000000001" customHeight="1">
      <c r="B541" s="296" t="s">
        <v>472</v>
      </c>
      <c r="C541" s="167" t="s">
        <v>473</v>
      </c>
      <c r="D541" s="168" t="s">
        <v>462</v>
      </c>
      <c r="E541" s="169" t="s">
        <v>474</v>
      </c>
      <c r="F541" s="166" t="s">
        <v>472</v>
      </c>
      <c r="G541" s="167" t="s">
        <v>473</v>
      </c>
      <c r="H541" s="168" t="s">
        <v>462</v>
      </c>
      <c r="I541" s="169" t="s">
        <v>474</v>
      </c>
      <c r="J541" s="194"/>
    </row>
    <row r="542" spans="1:21" ht="20.100000000000001" customHeight="1">
      <c r="A542" s="188">
        <f>I529</f>
        <v>13</v>
      </c>
      <c r="B542" s="582"/>
      <c r="C542" s="145"/>
      <c r="D542" s="163" t="str">
        <f>IF(ISERROR(VLOOKUP($B542,参加者名簿!$A:$D,2,FALSE))=TRUE,"",VLOOKUP($B542,参加者名簿!$A:$D,2,FALSE))</f>
        <v/>
      </c>
      <c r="E542" s="146"/>
      <c r="F542" s="584"/>
      <c r="G542" s="145"/>
      <c r="H542" s="163" t="str">
        <f>IF(ISERROR(VLOOKUP($F542,参加者名簿!$A:$D,2,FALSE))=TRUE,"",VLOOKUP($F542,参加者名簿!$A:$D,2,FALSE))</f>
        <v/>
      </c>
      <c r="I542" s="146"/>
      <c r="J542" s="195"/>
    </row>
    <row r="543" spans="1:21" ht="20.100000000000001" customHeight="1">
      <c r="A543" s="188">
        <f>A542</f>
        <v>13</v>
      </c>
      <c r="B543" s="582"/>
      <c r="C543" s="145"/>
      <c r="D543" s="163" t="str">
        <f>IF(ISERROR(VLOOKUP($B543,参加者名簿!$A:$D,2,FALSE))=TRUE,"",VLOOKUP($B543,参加者名簿!$A:$D,2,FALSE))</f>
        <v/>
      </c>
      <c r="E543" s="146"/>
      <c r="F543" s="584"/>
      <c r="G543" s="145"/>
      <c r="H543" s="163" t="str">
        <f>IF(ISERROR(VLOOKUP($F543,参加者名簿!$A:$D,2,FALSE))=TRUE,"",VLOOKUP($F543,参加者名簿!$A:$D,2,FALSE))</f>
        <v/>
      </c>
      <c r="I543" s="146"/>
      <c r="J543" s="195"/>
    </row>
    <row r="544" spans="1:21" ht="20.100000000000001" customHeight="1">
      <c r="A544" s="188">
        <f t="shared" ref="A544:A562" si="86">A543</f>
        <v>13</v>
      </c>
      <c r="B544" s="582"/>
      <c r="C544" s="145"/>
      <c r="D544" s="163" t="str">
        <f>IF(ISERROR(VLOOKUP($B544,参加者名簿!$A:$D,2,FALSE))=TRUE,"",VLOOKUP($B544,参加者名簿!$A:$D,2,FALSE))</f>
        <v/>
      </c>
      <c r="E544" s="146"/>
      <c r="F544" s="584"/>
      <c r="G544" s="145"/>
      <c r="H544" s="163" t="str">
        <f>IF(ISERROR(VLOOKUP($F544,参加者名簿!$A:$D,2,FALSE))=TRUE,"",VLOOKUP($F544,参加者名簿!$A:$D,2,FALSE))</f>
        <v/>
      </c>
      <c r="I544" s="146"/>
      <c r="J544" s="195"/>
    </row>
    <row r="545" spans="1:10" ht="20.100000000000001" customHeight="1">
      <c r="A545" s="188">
        <f t="shared" si="86"/>
        <v>13</v>
      </c>
      <c r="B545" s="582"/>
      <c r="C545" s="145"/>
      <c r="D545" s="163" t="str">
        <f>IF(ISERROR(VLOOKUP($B545,参加者名簿!$A:$D,2,FALSE))=TRUE,"",VLOOKUP($B545,参加者名簿!$A:$D,2,FALSE))</f>
        <v/>
      </c>
      <c r="E545" s="146"/>
      <c r="F545" s="584"/>
      <c r="G545" s="145"/>
      <c r="H545" s="163" t="str">
        <f>IF(ISERROR(VLOOKUP($F545,参加者名簿!$A:$D,2,FALSE))=TRUE,"",VLOOKUP($F545,参加者名簿!$A:$D,2,FALSE))</f>
        <v/>
      </c>
      <c r="I545" s="146"/>
      <c r="J545" s="195"/>
    </row>
    <row r="546" spans="1:10" ht="20.100000000000001" customHeight="1">
      <c r="A546" s="188">
        <f t="shared" si="86"/>
        <v>13</v>
      </c>
      <c r="B546" s="582"/>
      <c r="C546" s="145"/>
      <c r="D546" s="163" t="str">
        <f>IF(ISERROR(VLOOKUP($B546,参加者名簿!$A:$D,2,FALSE))=TRUE,"",VLOOKUP($B546,参加者名簿!$A:$D,2,FALSE))</f>
        <v/>
      </c>
      <c r="E546" s="146"/>
      <c r="F546" s="584"/>
      <c r="G546" s="145"/>
      <c r="H546" s="163" t="str">
        <f>IF(ISERROR(VLOOKUP($F546,参加者名簿!$A:$D,2,FALSE))=TRUE,"",VLOOKUP($F546,参加者名簿!$A:$D,2,FALSE))</f>
        <v/>
      </c>
      <c r="I546" s="146"/>
      <c r="J546" s="195"/>
    </row>
    <row r="547" spans="1:10" ht="20.100000000000001" customHeight="1">
      <c r="A547" s="188">
        <f t="shared" si="86"/>
        <v>13</v>
      </c>
      <c r="B547" s="582"/>
      <c r="C547" s="145"/>
      <c r="D547" s="163" t="str">
        <f>IF(ISERROR(VLOOKUP($B547,参加者名簿!$A:$D,2,FALSE))=TRUE,"",VLOOKUP($B547,参加者名簿!$A:$D,2,FALSE))</f>
        <v/>
      </c>
      <c r="E547" s="146"/>
      <c r="F547" s="584"/>
      <c r="G547" s="145"/>
      <c r="H547" s="163" t="str">
        <f>IF(ISERROR(VLOOKUP($F547,参加者名簿!$A:$D,2,FALSE))=TRUE,"",VLOOKUP($F547,参加者名簿!$A:$D,2,FALSE))</f>
        <v/>
      </c>
      <c r="I547" s="146"/>
      <c r="J547" s="195"/>
    </row>
    <row r="548" spans="1:10" ht="20.100000000000001" customHeight="1">
      <c r="A548" s="188">
        <f t="shared" si="86"/>
        <v>13</v>
      </c>
      <c r="B548" s="582"/>
      <c r="C548" s="145"/>
      <c r="D548" s="163" t="str">
        <f>IF(ISERROR(VLOOKUP($B548,参加者名簿!$A:$D,2,FALSE))=TRUE,"",VLOOKUP($B548,参加者名簿!$A:$D,2,FALSE))</f>
        <v/>
      </c>
      <c r="E548" s="146"/>
      <c r="F548" s="584"/>
      <c r="G548" s="145"/>
      <c r="H548" s="163" t="str">
        <f>IF(ISERROR(VLOOKUP($F548,参加者名簿!$A:$D,2,FALSE))=TRUE,"",VLOOKUP($F548,参加者名簿!$A:$D,2,FALSE))</f>
        <v/>
      </c>
      <c r="I548" s="146"/>
      <c r="J548" s="195"/>
    </row>
    <row r="549" spans="1:10" ht="20.100000000000001" customHeight="1">
      <c r="A549" s="188">
        <f t="shared" si="86"/>
        <v>13</v>
      </c>
      <c r="B549" s="582"/>
      <c r="C549" s="145"/>
      <c r="D549" s="163" t="str">
        <f>IF(ISERROR(VLOOKUP($B549,参加者名簿!$A:$D,2,FALSE))=TRUE,"",VLOOKUP($B549,参加者名簿!$A:$D,2,FALSE))</f>
        <v/>
      </c>
      <c r="E549" s="146"/>
      <c r="F549" s="584"/>
      <c r="G549" s="145"/>
      <c r="H549" s="163" t="str">
        <f>IF(ISERROR(VLOOKUP($F549,参加者名簿!$A:$D,2,FALSE))=TRUE,"",VLOOKUP($F549,参加者名簿!$A:$D,2,FALSE))</f>
        <v/>
      </c>
      <c r="I549" s="146"/>
      <c r="J549" s="195"/>
    </row>
    <row r="550" spans="1:10" ht="20.100000000000001" customHeight="1">
      <c r="A550" s="188">
        <f t="shared" si="86"/>
        <v>13</v>
      </c>
      <c r="B550" s="582"/>
      <c r="C550" s="145"/>
      <c r="D550" s="163" t="str">
        <f>IF(ISERROR(VLOOKUP($B550,参加者名簿!$A:$D,2,FALSE))=TRUE,"",VLOOKUP($B550,参加者名簿!$A:$D,2,FALSE))</f>
        <v/>
      </c>
      <c r="E550" s="146"/>
      <c r="F550" s="584"/>
      <c r="G550" s="145"/>
      <c r="H550" s="163" t="str">
        <f>IF(ISERROR(VLOOKUP($F550,参加者名簿!$A:$D,2,FALSE))=TRUE,"",VLOOKUP($F550,参加者名簿!$A:$D,2,FALSE))</f>
        <v/>
      </c>
      <c r="I550" s="146"/>
      <c r="J550" s="195"/>
    </row>
    <row r="551" spans="1:10" ht="20.100000000000001" customHeight="1">
      <c r="A551" s="188">
        <f t="shared" si="86"/>
        <v>13</v>
      </c>
      <c r="B551" s="582"/>
      <c r="C551" s="145"/>
      <c r="D551" s="163" t="str">
        <f>IF(ISERROR(VLOOKUP($B551,参加者名簿!$A:$D,2,FALSE))=TRUE,"",VLOOKUP($B551,参加者名簿!$A:$D,2,FALSE))</f>
        <v/>
      </c>
      <c r="E551" s="146"/>
      <c r="F551" s="584"/>
      <c r="G551" s="145"/>
      <c r="H551" s="163" t="str">
        <f>IF(ISERROR(VLOOKUP($F551,参加者名簿!$A:$D,2,FALSE))=TRUE,"",VLOOKUP($F551,参加者名簿!$A:$D,2,FALSE))</f>
        <v/>
      </c>
      <c r="I551" s="146"/>
      <c r="J551" s="195"/>
    </row>
    <row r="552" spans="1:10" ht="20.100000000000001" customHeight="1">
      <c r="A552" s="188">
        <f t="shared" si="86"/>
        <v>13</v>
      </c>
      <c r="B552" s="582"/>
      <c r="C552" s="145"/>
      <c r="D552" s="163" t="str">
        <f>IF(ISERROR(VLOOKUP($B552,参加者名簿!$A:$D,2,FALSE))=TRUE,"",VLOOKUP($B552,参加者名簿!$A:$D,2,FALSE))</f>
        <v/>
      </c>
      <c r="E552" s="146"/>
      <c r="F552" s="584"/>
      <c r="G552" s="145"/>
      <c r="H552" s="163" t="str">
        <f>IF(ISERROR(VLOOKUP($F552,参加者名簿!$A:$D,2,FALSE))=TRUE,"",VLOOKUP($F552,参加者名簿!$A:$D,2,FALSE))</f>
        <v/>
      </c>
      <c r="I552" s="146"/>
      <c r="J552" s="195"/>
    </row>
    <row r="553" spans="1:10" ht="20.100000000000001" customHeight="1">
      <c r="A553" s="188">
        <f t="shared" si="86"/>
        <v>13</v>
      </c>
      <c r="B553" s="582"/>
      <c r="C553" s="145"/>
      <c r="D553" s="163" t="str">
        <f>IF(ISERROR(VLOOKUP($B553,参加者名簿!$A:$D,2,FALSE))=TRUE,"",VLOOKUP($B553,参加者名簿!$A:$D,2,FALSE))</f>
        <v/>
      </c>
      <c r="E553" s="146"/>
      <c r="F553" s="584"/>
      <c r="G553" s="145"/>
      <c r="H553" s="163" t="str">
        <f>IF(ISERROR(VLOOKUP($F553,参加者名簿!$A:$D,2,FALSE))=TRUE,"",VLOOKUP($F553,参加者名簿!$A:$D,2,FALSE))</f>
        <v/>
      </c>
      <c r="I553" s="146"/>
      <c r="J553" s="195"/>
    </row>
    <row r="554" spans="1:10" ht="20.100000000000001" customHeight="1">
      <c r="A554" s="188">
        <f t="shared" si="86"/>
        <v>13</v>
      </c>
      <c r="B554" s="582"/>
      <c r="C554" s="145"/>
      <c r="D554" s="163" t="str">
        <f>IF(ISERROR(VLOOKUP($B554,参加者名簿!$A:$D,2,FALSE))=TRUE,"",VLOOKUP($B554,参加者名簿!$A:$D,2,FALSE))</f>
        <v/>
      </c>
      <c r="E554" s="146"/>
      <c r="F554" s="584"/>
      <c r="G554" s="145"/>
      <c r="H554" s="163" t="str">
        <f>IF(ISERROR(VLOOKUP($F554,参加者名簿!$A:$D,2,FALSE))=TRUE,"",VLOOKUP($F554,参加者名簿!$A:$D,2,FALSE))</f>
        <v/>
      </c>
      <c r="I554" s="146"/>
      <c r="J554" s="195"/>
    </row>
    <row r="555" spans="1:10" ht="20.100000000000001" customHeight="1">
      <c r="A555" s="188">
        <f t="shared" si="86"/>
        <v>13</v>
      </c>
      <c r="B555" s="582"/>
      <c r="C555" s="145"/>
      <c r="D555" s="163" t="str">
        <f>IF(ISERROR(VLOOKUP($B555,参加者名簿!$A:$D,2,FALSE))=TRUE,"",VLOOKUP($B555,参加者名簿!$A:$D,2,FALSE))</f>
        <v/>
      </c>
      <c r="E555" s="146"/>
      <c r="F555" s="584"/>
      <c r="G555" s="145"/>
      <c r="H555" s="163" t="str">
        <f>IF(ISERROR(VLOOKUP($F555,参加者名簿!$A:$D,2,FALSE))=TRUE,"",VLOOKUP($F555,参加者名簿!$A:$D,2,FALSE))</f>
        <v/>
      </c>
      <c r="I555" s="146"/>
      <c r="J555" s="195"/>
    </row>
    <row r="556" spans="1:10" ht="20.100000000000001" customHeight="1">
      <c r="A556" s="188">
        <f t="shared" si="86"/>
        <v>13</v>
      </c>
      <c r="B556" s="582"/>
      <c r="C556" s="145"/>
      <c r="D556" s="163" t="str">
        <f>IF(ISERROR(VLOOKUP($B556,参加者名簿!$A:$D,2,FALSE))=TRUE,"",VLOOKUP($B556,参加者名簿!$A:$D,2,FALSE))</f>
        <v/>
      </c>
      <c r="E556" s="146"/>
      <c r="F556" s="584"/>
      <c r="G556" s="145"/>
      <c r="H556" s="163" t="str">
        <f>IF(ISERROR(VLOOKUP($F556,参加者名簿!$A:$D,2,FALSE))=TRUE,"",VLOOKUP($F556,参加者名簿!$A:$D,2,FALSE))</f>
        <v/>
      </c>
      <c r="I556" s="146"/>
      <c r="J556" s="195"/>
    </row>
    <row r="557" spans="1:10" ht="20.100000000000001" customHeight="1">
      <c r="A557" s="188">
        <f t="shared" si="86"/>
        <v>13</v>
      </c>
      <c r="B557" s="582"/>
      <c r="C557" s="145"/>
      <c r="D557" s="163" t="str">
        <f>IF(ISERROR(VLOOKUP($B557,参加者名簿!$A:$D,2,FALSE))=TRUE,"",VLOOKUP($B557,参加者名簿!$A:$D,2,FALSE))</f>
        <v/>
      </c>
      <c r="E557" s="146"/>
      <c r="F557" s="584"/>
      <c r="G557" s="145"/>
      <c r="H557" s="163" t="str">
        <f>IF(ISERROR(VLOOKUP($F557,参加者名簿!$A:$D,2,FALSE))=TRUE,"",VLOOKUP($F557,参加者名簿!$A:$D,2,FALSE))</f>
        <v/>
      </c>
      <c r="I557" s="146"/>
      <c r="J557" s="195"/>
    </row>
    <row r="558" spans="1:10" ht="20.100000000000001" customHeight="1">
      <c r="A558" s="188">
        <f t="shared" si="86"/>
        <v>13</v>
      </c>
      <c r="B558" s="582"/>
      <c r="C558" s="145"/>
      <c r="D558" s="163" t="str">
        <f>IF(ISERROR(VLOOKUP($B558,参加者名簿!$A:$D,2,FALSE))=TRUE,"",VLOOKUP($B558,参加者名簿!$A:$D,2,FALSE))</f>
        <v/>
      </c>
      <c r="E558" s="146"/>
      <c r="F558" s="584"/>
      <c r="G558" s="145"/>
      <c r="H558" s="163" t="str">
        <f>IF(ISERROR(VLOOKUP($F558,参加者名簿!$A:$D,2,FALSE))=TRUE,"",VLOOKUP($F558,参加者名簿!$A:$D,2,FALSE))</f>
        <v/>
      </c>
      <c r="I558" s="146"/>
      <c r="J558" s="195"/>
    </row>
    <row r="559" spans="1:10" ht="20.100000000000001" customHeight="1">
      <c r="A559" s="188">
        <f t="shared" si="86"/>
        <v>13</v>
      </c>
      <c r="B559" s="582"/>
      <c r="C559" s="145"/>
      <c r="D559" s="163" t="str">
        <f>IF(ISERROR(VLOOKUP($B559,参加者名簿!$A:$D,2,FALSE))=TRUE,"",VLOOKUP($B559,参加者名簿!$A:$D,2,FALSE))</f>
        <v/>
      </c>
      <c r="E559" s="146"/>
      <c r="F559" s="584"/>
      <c r="G559" s="145"/>
      <c r="H559" s="163" t="str">
        <f>IF(ISERROR(VLOOKUP($F559,参加者名簿!$A:$D,2,FALSE))=TRUE,"",VLOOKUP($F559,参加者名簿!$A:$D,2,FALSE))</f>
        <v/>
      </c>
      <c r="I559" s="146"/>
      <c r="J559" s="195"/>
    </row>
    <row r="560" spans="1:10" ht="20.100000000000001" customHeight="1">
      <c r="A560" s="188">
        <f t="shared" si="86"/>
        <v>13</v>
      </c>
      <c r="B560" s="582"/>
      <c r="C560" s="145"/>
      <c r="D560" s="163" t="str">
        <f>IF(ISERROR(VLOOKUP($B560,参加者名簿!$A:$D,2,FALSE))=TRUE,"",VLOOKUP($B560,参加者名簿!$A:$D,2,FALSE))</f>
        <v/>
      </c>
      <c r="E560" s="146"/>
      <c r="F560" s="584"/>
      <c r="G560" s="145"/>
      <c r="H560" s="163" t="str">
        <f>IF(ISERROR(VLOOKUP($F560,参加者名簿!$A:$D,2,FALSE))=TRUE,"",VLOOKUP($F560,参加者名簿!$A:$D,2,FALSE))</f>
        <v/>
      </c>
      <c r="I560" s="146"/>
      <c r="J560" s="195"/>
    </row>
    <row r="561" spans="1:21" ht="20.100000000000001" customHeight="1">
      <c r="A561" s="188">
        <f t="shared" si="86"/>
        <v>13</v>
      </c>
      <c r="B561" s="582"/>
      <c r="C561" s="145"/>
      <c r="D561" s="163" t="str">
        <f>IF(ISERROR(VLOOKUP($B561,参加者名簿!$A:$D,2,FALSE))=TRUE,"",VLOOKUP($B561,参加者名簿!$A:$D,2,FALSE))</f>
        <v/>
      </c>
      <c r="E561" s="146"/>
      <c r="F561" s="584"/>
      <c r="G561" s="145"/>
      <c r="H561" s="163" t="str">
        <f>IF(ISERROR(VLOOKUP($F561,参加者名簿!$A:$D,2,FALSE))=TRUE,"",VLOOKUP($F561,参加者名簿!$A:$D,2,FALSE))</f>
        <v/>
      </c>
      <c r="I561" s="146"/>
      <c r="J561" s="195"/>
    </row>
    <row r="562" spans="1:21" ht="20.100000000000001" customHeight="1" thickBot="1">
      <c r="A562" s="188">
        <f t="shared" si="86"/>
        <v>13</v>
      </c>
      <c r="B562" s="582"/>
      <c r="C562" s="145"/>
      <c r="D562" s="163" t="str">
        <f>IF(ISERROR(VLOOKUP($B562,参加者名簿!$A:$D,2,FALSE))=TRUE,"",VLOOKUP($B562,参加者名簿!$A:$D,2,FALSE))</f>
        <v/>
      </c>
      <c r="E562" s="146"/>
      <c r="F562" s="584"/>
      <c r="G562" s="145"/>
      <c r="H562" s="163" t="str">
        <f>IF(ISERROR(VLOOKUP($F562,参加者名簿!$A:$D,2,FALSE))=TRUE,"",VLOOKUP($F562,参加者名簿!$A:$D,2,FALSE))</f>
        <v/>
      </c>
      <c r="I562" s="146"/>
      <c r="J562" s="195"/>
    </row>
    <row r="563" spans="1:21" ht="20.100000000000001" customHeight="1" thickBot="1">
      <c r="B563" s="298" t="s">
        <v>476</v>
      </c>
      <c r="C563" s="164">
        <f t="shared" ref="C563" si="87">COUNTIFS(D542:D562,"農業者",E542:E562,"○")+COUNTIFS(H542:H562,"農業者",I542:I562,"○")</f>
        <v>0</v>
      </c>
      <c r="D563" s="601" t="s">
        <v>477</v>
      </c>
      <c r="E563" s="602"/>
      <c r="F563" s="164">
        <f t="shared" ref="F563" si="88">COUNTIFS(D542:D562,"農業者以外",E542:E562,"○")+COUNTIFS(H542:H562,"農業者以外",I542:I562,"○")</f>
        <v>0</v>
      </c>
      <c r="G563" s="571" t="s">
        <v>478</v>
      </c>
      <c r="H563" s="603">
        <f t="shared" ref="H563" si="89">SUMIF(E542:E562,"○",C542:C562)+SUMIF(I542:I562,"○",G542:G562)</f>
        <v>0</v>
      </c>
      <c r="I563" s="604"/>
      <c r="J563" s="194"/>
    </row>
    <row r="564" spans="1:21" ht="20.100000000000001" customHeight="1">
      <c r="B564" s="299" t="s">
        <v>479</v>
      </c>
      <c r="C564" s="151"/>
      <c r="D564" s="151"/>
      <c r="E564" s="151"/>
      <c r="F564" s="151"/>
      <c r="G564" s="151"/>
      <c r="H564" s="151"/>
      <c r="I564" s="152"/>
      <c r="J564" s="195"/>
    </row>
    <row r="565" spans="1:21" ht="20.100000000000001" customHeight="1">
      <c r="B565" s="300"/>
      <c r="C565" s="148"/>
      <c r="D565" s="148"/>
      <c r="E565" s="148"/>
      <c r="F565" s="148"/>
      <c r="G565" s="148"/>
      <c r="H565" s="148"/>
      <c r="I565" s="153"/>
      <c r="J565" s="195"/>
    </row>
    <row r="566" spans="1:21" ht="20.100000000000001" customHeight="1">
      <c r="B566" s="300"/>
      <c r="C566" s="148"/>
      <c r="D566" s="148"/>
      <c r="E566" s="148"/>
      <c r="F566" s="148"/>
      <c r="G566" s="148"/>
      <c r="H566" s="148"/>
      <c r="I566" s="153"/>
      <c r="J566" s="195"/>
    </row>
    <row r="567" spans="1:21" ht="20.100000000000001" customHeight="1">
      <c r="B567" s="300"/>
      <c r="C567" s="148"/>
      <c r="D567" s="148"/>
      <c r="E567" s="148"/>
      <c r="F567" s="148"/>
      <c r="G567" s="148"/>
      <c r="H567" s="148"/>
      <c r="I567" s="153"/>
      <c r="J567" s="195"/>
    </row>
    <row r="568" spans="1:21" ht="20.100000000000001" customHeight="1">
      <c r="B568" s="300"/>
      <c r="C568" s="148"/>
      <c r="D568" s="148"/>
      <c r="E568" s="148"/>
      <c r="F568" s="148"/>
      <c r="G568" s="148"/>
      <c r="H568" s="148"/>
      <c r="I568" s="153"/>
      <c r="J568" s="195"/>
    </row>
    <row r="569" spans="1:21" ht="20.100000000000001" customHeight="1">
      <c r="B569" s="300"/>
      <c r="C569" s="148"/>
      <c r="D569" s="148"/>
      <c r="E569" s="148"/>
      <c r="F569" s="148"/>
      <c r="G569" s="148"/>
      <c r="H569" s="148"/>
      <c r="I569" s="153"/>
      <c r="J569" s="195"/>
    </row>
    <row r="570" spans="1:21" ht="20.100000000000001" customHeight="1">
      <c r="B570" s="300"/>
      <c r="C570" s="148"/>
      <c r="D570" s="148"/>
      <c r="E570" s="148"/>
      <c r="F570" s="148"/>
      <c r="G570" s="148"/>
      <c r="H570" s="148"/>
      <c r="I570" s="153"/>
      <c r="J570" s="195"/>
    </row>
    <row r="571" spans="1:21" ht="20.100000000000001" customHeight="1" thickBot="1">
      <c r="B571" s="301"/>
      <c r="C571" s="154"/>
      <c r="D571" s="154"/>
      <c r="E571" s="154"/>
      <c r="F571" s="154"/>
      <c r="G571" s="154"/>
      <c r="H571" s="154"/>
      <c r="I571" s="155"/>
      <c r="J571" s="195"/>
    </row>
    <row r="572" spans="1:21" ht="20.100000000000001" customHeight="1" thickBot="1">
      <c r="B572" s="302" t="s">
        <v>480</v>
      </c>
      <c r="C572" s="156" t="s">
        <v>481</v>
      </c>
      <c r="D572" s="156" t="s">
        <v>482</v>
      </c>
      <c r="E572" s="157"/>
    </row>
    <row r="573" spans="1:21" ht="20.100000000000001" customHeight="1" thickBot="1">
      <c r="B573" s="289" t="s">
        <v>505</v>
      </c>
      <c r="C573" s="185">
        <f t="shared" ref="C573" si="90">C529</f>
        <v>4</v>
      </c>
      <c r="D573" s="608" t="s">
        <v>504</v>
      </c>
      <c r="E573" s="608"/>
      <c r="F573" s="608"/>
      <c r="G573" s="608"/>
      <c r="H573" s="141" t="s">
        <v>466</v>
      </c>
      <c r="I573" s="186">
        <f t="shared" ref="I573" si="91">I529+1</f>
        <v>14</v>
      </c>
      <c r="J573" s="189">
        <f>I573</f>
        <v>14</v>
      </c>
      <c r="K573" s="312">
        <f>G574</f>
        <v>0</v>
      </c>
      <c r="L573" s="313">
        <f>C575</f>
        <v>0</v>
      </c>
      <c r="M573" s="190" t="e">
        <f>G575-K576</f>
        <v>#VALUE!</v>
      </c>
      <c r="N573" s="190">
        <f>C607</f>
        <v>0</v>
      </c>
      <c r="O573" s="190">
        <f>F607</f>
        <v>0</v>
      </c>
      <c r="P573" s="190">
        <f>B578</f>
        <v>0</v>
      </c>
      <c r="Q573" s="190">
        <f>B579</f>
        <v>0</v>
      </c>
      <c r="R573" s="190">
        <f>B580</f>
        <v>0</v>
      </c>
      <c r="S573" s="188">
        <f>B581</f>
        <v>0</v>
      </c>
      <c r="T573" s="188">
        <f>B582</f>
        <v>0</v>
      </c>
      <c r="U573" s="188">
        <f>B583</f>
        <v>0</v>
      </c>
    </row>
    <row r="574" spans="1:21" ht="20.100000000000001" customHeight="1" thickBot="1">
      <c r="B574" s="290" t="s">
        <v>467</v>
      </c>
      <c r="C574" s="609" t="str">
        <f t="shared" ref="C574" si="92">$C$2</f>
        <v>○○活動組織</v>
      </c>
      <c r="D574" s="609"/>
      <c r="E574" s="609"/>
      <c r="F574" s="143" t="s">
        <v>468</v>
      </c>
      <c r="G574" s="610"/>
      <c r="H574" s="611"/>
      <c r="I574" s="612"/>
      <c r="J574" s="191"/>
    </row>
    <row r="575" spans="1:21" ht="20.100000000000001" customHeight="1">
      <c r="B575" s="291" t="s">
        <v>8</v>
      </c>
      <c r="C575" s="128"/>
      <c r="D575" s="613" t="s">
        <v>469</v>
      </c>
      <c r="E575" s="613"/>
      <c r="F575" s="128"/>
      <c r="G575" s="161" t="str">
        <f t="shared" ref="G575:G576" si="93">IF((F575-C575)*24=0,"",(F575-C575)*24)</f>
        <v/>
      </c>
      <c r="H575" s="614" t="s">
        <v>470</v>
      </c>
      <c r="I575" s="615"/>
      <c r="J575" s="192"/>
    </row>
    <row r="576" spans="1:21" ht="20.100000000000001" customHeight="1" thickBot="1">
      <c r="B576" s="292" t="s">
        <v>483</v>
      </c>
      <c r="C576" s="129"/>
      <c r="D576" s="605" t="s">
        <v>469</v>
      </c>
      <c r="E576" s="605"/>
      <c r="F576" s="129"/>
      <c r="G576" s="162" t="str">
        <f t="shared" si="93"/>
        <v/>
      </c>
      <c r="H576" s="606" t="s">
        <v>470</v>
      </c>
      <c r="I576" s="607"/>
      <c r="J576" s="192"/>
      <c r="K576" s="188">
        <f>IF(G576="",0,G576)</f>
        <v>0</v>
      </c>
    </row>
    <row r="577" spans="1:10" ht="20.100000000000001" customHeight="1" thickBot="1">
      <c r="B577" s="306" t="s">
        <v>714</v>
      </c>
      <c r="C577" s="572" t="s">
        <v>712</v>
      </c>
      <c r="D577" s="616" t="s">
        <v>713</v>
      </c>
      <c r="E577" s="617"/>
      <c r="F577" s="618" t="s">
        <v>715</v>
      </c>
      <c r="G577" s="619"/>
      <c r="H577" s="618" t="s">
        <v>716</v>
      </c>
      <c r="I577" s="620"/>
      <c r="J577" s="193"/>
    </row>
    <row r="578" spans="1:10" ht="20.100000000000001" customHeight="1">
      <c r="A578" s="188" t="str">
        <f>CONCATENATE(I573,-1)</f>
        <v>14-1</v>
      </c>
      <c r="B578" s="309"/>
      <c r="C578" s="573" t="str">
        <f>IF(B578="","",VLOOKUP($B578,【選択肢】!$K:$O,2,FALSE))</f>
        <v/>
      </c>
      <c r="D578" s="621" t="str">
        <f>IF(C578="","",VLOOKUP($B578,【選択肢】!$K:$O,4,FALSE))</f>
        <v/>
      </c>
      <c r="E578" s="622" t="str">
        <f>IF(D578="","",VLOOKUP($B578,【選択肢】!$K:$O,2,FALSE))</f>
        <v/>
      </c>
      <c r="F578" s="623" t="str">
        <f>IF(E578="","",VLOOKUP($B578,【選択肢】!$K:$O,5,FALSE))</f>
        <v/>
      </c>
      <c r="G578" s="624"/>
      <c r="H578" s="625"/>
      <c r="I578" s="626"/>
      <c r="J578" s="193"/>
    </row>
    <row r="579" spans="1:10" ht="20.100000000000001" customHeight="1">
      <c r="A579" s="188" t="str">
        <f>CONCATENATE(I573,-2)</f>
        <v>14-2</v>
      </c>
      <c r="B579" s="293"/>
      <c r="C579" s="570" t="str">
        <f>IF(B579="","",VLOOKUP($B579,【選択肢】!$K:$O,2,FALSE))</f>
        <v/>
      </c>
      <c r="D579" s="627" t="str">
        <f>IF(C579="","",VLOOKUP($B579,【選択肢】!$K:$O,4,FALSE))</f>
        <v/>
      </c>
      <c r="E579" s="628" t="str">
        <f>IF(D579="","",VLOOKUP($B579,【選択肢】!$K:$O,2,FALSE))</f>
        <v/>
      </c>
      <c r="F579" s="629" t="str">
        <f>IF(E579="","",VLOOKUP($B579,【選択肢】!$K:$O,5,FALSE))</f>
        <v/>
      </c>
      <c r="G579" s="630"/>
      <c r="H579" s="631"/>
      <c r="I579" s="632"/>
      <c r="J579" s="193"/>
    </row>
    <row r="580" spans="1:10" ht="20.100000000000001" customHeight="1">
      <c r="A580" s="188" t="str">
        <f>CONCATENATE(I573,-3)</f>
        <v>14-3</v>
      </c>
      <c r="B580" s="294"/>
      <c r="C580" s="570" t="str">
        <f>IF(B580="","",VLOOKUP($B580,【選択肢】!$K:$O,2,FALSE))</f>
        <v/>
      </c>
      <c r="D580" s="627" t="str">
        <f>IF(C580="","",VLOOKUP($B580,【選択肢】!$K:$O,4,FALSE))</f>
        <v/>
      </c>
      <c r="E580" s="628" t="str">
        <f>IF(D580="","",VLOOKUP($B580,【選択肢】!$K:$O,2,FALSE))</f>
        <v/>
      </c>
      <c r="F580" s="629" t="str">
        <f>IF(E580="","",VLOOKUP($B580,【選択肢】!$K:$O,5,FALSE))</f>
        <v/>
      </c>
      <c r="G580" s="630"/>
      <c r="H580" s="631"/>
      <c r="I580" s="632"/>
      <c r="J580" s="193"/>
    </row>
    <row r="581" spans="1:10" ht="20.100000000000001" customHeight="1">
      <c r="A581" s="188" t="str">
        <f>CONCATENATE(I573,-4)</f>
        <v>14-4</v>
      </c>
      <c r="B581" s="294"/>
      <c r="C581" s="570" t="str">
        <f>IF(B581="","",VLOOKUP($B581,【選択肢】!$K:$O,2,FALSE))</f>
        <v/>
      </c>
      <c r="D581" s="627" t="str">
        <f>IF(C581="","",VLOOKUP($B581,【選択肢】!$K:$O,4,FALSE))</f>
        <v/>
      </c>
      <c r="E581" s="628" t="str">
        <f>IF(D581="","",VLOOKUP($B581,【選択肢】!$K:$O,2,FALSE))</f>
        <v/>
      </c>
      <c r="F581" s="629" t="str">
        <f>IF(E581="","",VLOOKUP($B581,【選択肢】!$K:$O,5,FALSE))</f>
        <v/>
      </c>
      <c r="G581" s="630"/>
      <c r="H581" s="631"/>
      <c r="I581" s="632"/>
      <c r="J581" s="193"/>
    </row>
    <row r="582" spans="1:10" ht="20.100000000000001" customHeight="1">
      <c r="A582" s="188" t="str">
        <f>CONCATENATE(I573,-5)</f>
        <v>14-5</v>
      </c>
      <c r="B582" s="294"/>
      <c r="C582" s="570" t="str">
        <f>IF(B582="","",VLOOKUP($B582,【選択肢】!$K:$O,2,FALSE))</f>
        <v/>
      </c>
      <c r="D582" s="627" t="str">
        <f>IF(C582="","",VLOOKUP($B582,【選択肢】!$K:$O,4,FALSE))</f>
        <v/>
      </c>
      <c r="E582" s="628" t="str">
        <f>IF(D582="","",VLOOKUP($B582,【選択肢】!$K:$O,2,FALSE))</f>
        <v/>
      </c>
      <c r="F582" s="629" t="str">
        <f>IF(E582="","",VLOOKUP($B582,【選択肢】!$K:$O,5,FALSE))</f>
        <v/>
      </c>
      <c r="G582" s="630"/>
      <c r="H582" s="631"/>
      <c r="I582" s="632"/>
      <c r="J582" s="193"/>
    </row>
    <row r="583" spans="1:10" ht="20.100000000000001" customHeight="1" thickBot="1">
      <c r="A583" s="188" t="str">
        <f>CONCATENATE(I573,-6)</f>
        <v>14-6</v>
      </c>
      <c r="B583" s="295"/>
      <c r="C583" s="569" t="str">
        <f>IF(B583="","",VLOOKUP($B583,【選択肢】!$K:$O,2,FALSE))</f>
        <v/>
      </c>
      <c r="D583" s="633" t="str">
        <f>IF(C583="","",VLOOKUP($B583,【選択肢】!$K:$O,4,FALSE))</f>
        <v/>
      </c>
      <c r="E583" s="634" t="str">
        <f>IF(D583="","",VLOOKUP($B583,【選択肢】!$K:$O,2,FALSE))</f>
        <v/>
      </c>
      <c r="F583" s="635" t="str">
        <f>IF(E583="","",VLOOKUP($B583,【選択肢】!$K:$O,5,FALSE))</f>
        <v/>
      </c>
      <c r="G583" s="636"/>
      <c r="H583" s="637"/>
      <c r="I583" s="638"/>
      <c r="J583" s="193"/>
    </row>
    <row r="584" spans="1:10" ht="20.100000000000001" customHeight="1">
      <c r="B584" s="639" t="s">
        <v>471</v>
      </c>
      <c r="C584" s="640"/>
      <c r="D584" s="640"/>
      <c r="E584" s="640"/>
      <c r="F584" s="640"/>
      <c r="G584" s="640"/>
      <c r="H584" s="640"/>
      <c r="I584" s="641"/>
      <c r="J584" s="194"/>
    </row>
    <row r="585" spans="1:10" ht="20.100000000000001" customHeight="1">
      <c r="B585" s="296" t="s">
        <v>472</v>
      </c>
      <c r="C585" s="167" t="s">
        <v>473</v>
      </c>
      <c r="D585" s="168" t="s">
        <v>462</v>
      </c>
      <c r="E585" s="169" t="s">
        <v>474</v>
      </c>
      <c r="F585" s="166" t="s">
        <v>472</v>
      </c>
      <c r="G585" s="167" t="s">
        <v>473</v>
      </c>
      <c r="H585" s="168" t="s">
        <v>462</v>
      </c>
      <c r="I585" s="169" t="s">
        <v>474</v>
      </c>
      <c r="J585" s="194"/>
    </row>
    <row r="586" spans="1:10" ht="20.100000000000001" customHeight="1">
      <c r="A586" s="188">
        <f>I573</f>
        <v>14</v>
      </c>
      <c r="B586" s="582"/>
      <c r="C586" s="145"/>
      <c r="D586" s="163" t="str">
        <f>IF(ISERROR(VLOOKUP($B586,参加者名簿!$A:$D,2,FALSE))=TRUE,"",VLOOKUP($B586,参加者名簿!$A:$D,2,FALSE))</f>
        <v/>
      </c>
      <c r="E586" s="146"/>
      <c r="F586" s="584"/>
      <c r="G586" s="145"/>
      <c r="H586" s="163" t="str">
        <f>IF(ISERROR(VLOOKUP($F586,参加者名簿!$A:$D,2,FALSE))=TRUE,"",VLOOKUP($F586,参加者名簿!$A:$D,2,FALSE))</f>
        <v/>
      </c>
      <c r="I586" s="146"/>
      <c r="J586" s="195"/>
    </row>
    <row r="587" spans="1:10" ht="20.100000000000001" customHeight="1">
      <c r="A587" s="188">
        <f>A586</f>
        <v>14</v>
      </c>
      <c r="B587" s="582"/>
      <c r="C587" s="145"/>
      <c r="D587" s="163" t="str">
        <f>IF(ISERROR(VLOOKUP($B587,参加者名簿!$A:$D,2,FALSE))=TRUE,"",VLOOKUP($B587,参加者名簿!$A:$D,2,FALSE))</f>
        <v/>
      </c>
      <c r="E587" s="146"/>
      <c r="F587" s="584"/>
      <c r="G587" s="145"/>
      <c r="H587" s="163" t="str">
        <f>IF(ISERROR(VLOOKUP($F587,参加者名簿!$A:$D,2,FALSE))=TRUE,"",VLOOKUP($F587,参加者名簿!$A:$D,2,FALSE))</f>
        <v/>
      </c>
      <c r="I587" s="146"/>
      <c r="J587" s="195"/>
    </row>
    <row r="588" spans="1:10" ht="20.100000000000001" customHeight="1">
      <c r="A588" s="188">
        <f t="shared" ref="A588:A606" si="94">A587</f>
        <v>14</v>
      </c>
      <c r="B588" s="582"/>
      <c r="C588" s="145"/>
      <c r="D588" s="163" t="str">
        <f>IF(ISERROR(VLOOKUP($B588,参加者名簿!$A:$D,2,FALSE))=TRUE,"",VLOOKUP($B588,参加者名簿!$A:$D,2,FALSE))</f>
        <v/>
      </c>
      <c r="E588" s="146"/>
      <c r="F588" s="584"/>
      <c r="G588" s="145"/>
      <c r="H588" s="163" t="str">
        <f>IF(ISERROR(VLOOKUP($F588,参加者名簿!$A:$D,2,FALSE))=TRUE,"",VLOOKUP($F588,参加者名簿!$A:$D,2,FALSE))</f>
        <v/>
      </c>
      <c r="I588" s="146"/>
      <c r="J588" s="195"/>
    </row>
    <row r="589" spans="1:10" ht="20.100000000000001" customHeight="1">
      <c r="A589" s="188">
        <f t="shared" si="94"/>
        <v>14</v>
      </c>
      <c r="B589" s="582"/>
      <c r="C589" s="145"/>
      <c r="D589" s="163" t="str">
        <f>IF(ISERROR(VLOOKUP($B589,参加者名簿!$A:$D,2,FALSE))=TRUE,"",VLOOKUP($B589,参加者名簿!$A:$D,2,FALSE))</f>
        <v/>
      </c>
      <c r="E589" s="146"/>
      <c r="F589" s="584"/>
      <c r="G589" s="145"/>
      <c r="H589" s="163" t="str">
        <f>IF(ISERROR(VLOOKUP($F589,参加者名簿!$A:$D,2,FALSE))=TRUE,"",VLOOKUP($F589,参加者名簿!$A:$D,2,FALSE))</f>
        <v/>
      </c>
      <c r="I589" s="146"/>
      <c r="J589" s="195"/>
    </row>
    <row r="590" spans="1:10" ht="20.100000000000001" customHeight="1">
      <c r="A590" s="188">
        <f t="shared" si="94"/>
        <v>14</v>
      </c>
      <c r="B590" s="582"/>
      <c r="C590" s="145"/>
      <c r="D590" s="163" t="str">
        <f>IF(ISERROR(VLOOKUP($B590,参加者名簿!$A:$D,2,FALSE))=TRUE,"",VLOOKUP($B590,参加者名簿!$A:$D,2,FALSE))</f>
        <v/>
      </c>
      <c r="E590" s="146"/>
      <c r="F590" s="584"/>
      <c r="G590" s="145"/>
      <c r="H590" s="163" t="str">
        <f>IF(ISERROR(VLOOKUP($F590,参加者名簿!$A:$D,2,FALSE))=TRUE,"",VLOOKUP($F590,参加者名簿!$A:$D,2,FALSE))</f>
        <v/>
      </c>
      <c r="I590" s="146"/>
      <c r="J590" s="195"/>
    </row>
    <row r="591" spans="1:10" ht="20.100000000000001" customHeight="1">
      <c r="A591" s="188">
        <f t="shared" si="94"/>
        <v>14</v>
      </c>
      <c r="B591" s="582"/>
      <c r="C591" s="145"/>
      <c r="D591" s="163" t="str">
        <f>IF(ISERROR(VLOOKUP($B591,参加者名簿!$A:$D,2,FALSE))=TRUE,"",VLOOKUP($B591,参加者名簿!$A:$D,2,FALSE))</f>
        <v/>
      </c>
      <c r="E591" s="146"/>
      <c r="F591" s="584"/>
      <c r="G591" s="145"/>
      <c r="H591" s="163" t="str">
        <f>IF(ISERROR(VLOOKUP($F591,参加者名簿!$A:$D,2,FALSE))=TRUE,"",VLOOKUP($F591,参加者名簿!$A:$D,2,FALSE))</f>
        <v/>
      </c>
      <c r="I591" s="146"/>
      <c r="J591" s="195"/>
    </row>
    <row r="592" spans="1:10" ht="20.100000000000001" customHeight="1">
      <c r="A592" s="188">
        <f t="shared" si="94"/>
        <v>14</v>
      </c>
      <c r="B592" s="582"/>
      <c r="C592" s="145"/>
      <c r="D592" s="163" t="str">
        <f>IF(ISERROR(VLOOKUP($B592,参加者名簿!$A:$D,2,FALSE))=TRUE,"",VLOOKUP($B592,参加者名簿!$A:$D,2,FALSE))</f>
        <v/>
      </c>
      <c r="E592" s="146"/>
      <c r="F592" s="584"/>
      <c r="G592" s="145"/>
      <c r="H592" s="163" t="str">
        <f>IF(ISERROR(VLOOKUP($F592,参加者名簿!$A:$D,2,FALSE))=TRUE,"",VLOOKUP($F592,参加者名簿!$A:$D,2,FALSE))</f>
        <v/>
      </c>
      <c r="I592" s="146"/>
      <c r="J592" s="195"/>
    </row>
    <row r="593" spans="1:10" ht="20.100000000000001" customHeight="1">
      <c r="A593" s="188">
        <f t="shared" si="94"/>
        <v>14</v>
      </c>
      <c r="B593" s="582"/>
      <c r="C593" s="145"/>
      <c r="D593" s="163" t="str">
        <f>IF(ISERROR(VLOOKUP($B593,参加者名簿!$A:$D,2,FALSE))=TRUE,"",VLOOKUP($B593,参加者名簿!$A:$D,2,FALSE))</f>
        <v/>
      </c>
      <c r="E593" s="146"/>
      <c r="F593" s="584"/>
      <c r="G593" s="145"/>
      <c r="H593" s="163" t="str">
        <f>IF(ISERROR(VLOOKUP($F593,参加者名簿!$A:$D,2,FALSE))=TRUE,"",VLOOKUP($F593,参加者名簿!$A:$D,2,FALSE))</f>
        <v/>
      </c>
      <c r="I593" s="146"/>
      <c r="J593" s="195"/>
    </row>
    <row r="594" spans="1:10" ht="20.100000000000001" customHeight="1">
      <c r="A594" s="188">
        <f t="shared" si="94"/>
        <v>14</v>
      </c>
      <c r="B594" s="582"/>
      <c r="C594" s="145"/>
      <c r="D594" s="163" t="str">
        <f>IF(ISERROR(VLOOKUP($B594,参加者名簿!$A:$D,2,FALSE))=TRUE,"",VLOOKUP($B594,参加者名簿!$A:$D,2,FALSE))</f>
        <v/>
      </c>
      <c r="E594" s="146"/>
      <c r="F594" s="584"/>
      <c r="G594" s="145"/>
      <c r="H594" s="163" t="str">
        <f>IF(ISERROR(VLOOKUP($F594,参加者名簿!$A:$D,2,FALSE))=TRUE,"",VLOOKUP($F594,参加者名簿!$A:$D,2,FALSE))</f>
        <v/>
      </c>
      <c r="I594" s="146"/>
      <c r="J594" s="195"/>
    </row>
    <row r="595" spans="1:10" ht="20.100000000000001" customHeight="1">
      <c r="A595" s="188">
        <f t="shared" si="94"/>
        <v>14</v>
      </c>
      <c r="B595" s="582"/>
      <c r="C595" s="145"/>
      <c r="D595" s="163" t="str">
        <f>IF(ISERROR(VLOOKUP($B595,参加者名簿!$A:$D,2,FALSE))=TRUE,"",VLOOKUP($B595,参加者名簿!$A:$D,2,FALSE))</f>
        <v/>
      </c>
      <c r="E595" s="146"/>
      <c r="F595" s="584"/>
      <c r="G595" s="145"/>
      <c r="H595" s="163" t="str">
        <f>IF(ISERROR(VLOOKUP($F595,参加者名簿!$A:$D,2,FALSE))=TRUE,"",VLOOKUP($F595,参加者名簿!$A:$D,2,FALSE))</f>
        <v/>
      </c>
      <c r="I595" s="146"/>
      <c r="J595" s="195"/>
    </row>
    <row r="596" spans="1:10" ht="20.100000000000001" customHeight="1">
      <c r="A596" s="188">
        <f t="shared" si="94"/>
        <v>14</v>
      </c>
      <c r="B596" s="582"/>
      <c r="C596" s="145"/>
      <c r="D596" s="163" t="str">
        <f>IF(ISERROR(VLOOKUP($B596,参加者名簿!$A:$D,2,FALSE))=TRUE,"",VLOOKUP($B596,参加者名簿!$A:$D,2,FALSE))</f>
        <v/>
      </c>
      <c r="E596" s="146"/>
      <c r="F596" s="584"/>
      <c r="G596" s="145"/>
      <c r="H596" s="163" t="str">
        <f>IF(ISERROR(VLOOKUP($F596,参加者名簿!$A:$D,2,FALSE))=TRUE,"",VLOOKUP($F596,参加者名簿!$A:$D,2,FALSE))</f>
        <v/>
      </c>
      <c r="I596" s="146"/>
      <c r="J596" s="195"/>
    </row>
    <row r="597" spans="1:10" ht="20.100000000000001" customHeight="1">
      <c r="A597" s="188">
        <f t="shared" si="94"/>
        <v>14</v>
      </c>
      <c r="B597" s="582"/>
      <c r="C597" s="145"/>
      <c r="D597" s="163" t="str">
        <f>IF(ISERROR(VLOOKUP($B597,参加者名簿!$A:$D,2,FALSE))=TRUE,"",VLOOKUP($B597,参加者名簿!$A:$D,2,FALSE))</f>
        <v/>
      </c>
      <c r="E597" s="146"/>
      <c r="F597" s="584"/>
      <c r="G597" s="145"/>
      <c r="H597" s="163" t="str">
        <f>IF(ISERROR(VLOOKUP($F597,参加者名簿!$A:$D,2,FALSE))=TRUE,"",VLOOKUP($F597,参加者名簿!$A:$D,2,FALSE))</f>
        <v/>
      </c>
      <c r="I597" s="146"/>
      <c r="J597" s="195"/>
    </row>
    <row r="598" spans="1:10" ht="20.100000000000001" customHeight="1">
      <c r="A598" s="188">
        <f t="shared" si="94"/>
        <v>14</v>
      </c>
      <c r="B598" s="582"/>
      <c r="C598" s="145"/>
      <c r="D598" s="163" t="str">
        <f>IF(ISERROR(VLOOKUP($B598,参加者名簿!$A:$D,2,FALSE))=TRUE,"",VLOOKUP($B598,参加者名簿!$A:$D,2,FALSE))</f>
        <v/>
      </c>
      <c r="E598" s="146"/>
      <c r="F598" s="584"/>
      <c r="G598" s="145"/>
      <c r="H598" s="163" t="str">
        <f>IF(ISERROR(VLOOKUP($F598,参加者名簿!$A:$D,2,FALSE))=TRUE,"",VLOOKUP($F598,参加者名簿!$A:$D,2,FALSE))</f>
        <v/>
      </c>
      <c r="I598" s="146"/>
      <c r="J598" s="195"/>
    </row>
    <row r="599" spans="1:10" ht="20.100000000000001" customHeight="1">
      <c r="A599" s="188">
        <f t="shared" si="94"/>
        <v>14</v>
      </c>
      <c r="B599" s="582"/>
      <c r="C599" s="145"/>
      <c r="D599" s="163" t="str">
        <f>IF(ISERROR(VLOOKUP($B599,参加者名簿!$A:$D,2,FALSE))=TRUE,"",VLOOKUP($B599,参加者名簿!$A:$D,2,FALSE))</f>
        <v/>
      </c>
      <c r="E599" s="146"/>
      <c r="F599" s="584"/>
      <c r="G599" s="145"/>
      <c r="H599" s="163" t="str">
        <f>IF(ISERROR(VLOOKUP($F599,参加者名簿!$A:$D,2,FALSE))=TRUE,"",VLOOKUP($F599,参加者名簿!$A:$D,2,FALSE))</f>
        <v/>
      </c>
      <c r="I599" s="146"/>
      <c r="J599" s="195"/>
    </row>
    <row r="600" spans="1:10" ht="20.100000000000001" customHeight="1">
      <c r="A600" s="188">
        <f t="shared" si="94"/>
        <v>14</v>
      </c>
      <c r="B600" s="582"/>
      <c r="C600" s="145"/>
      <c r="D600" s="163" t="str">
        <f>IF(ISERROR(VLOOKUP($B600,参加者名簿!$A:$D,2,FALSE))=TRUE,"",VLOOKUP($B600,参加者名簿!$A:$D,2,FALSE))</f>
        <v/>
      </c>
      <c r="E600" s="146"/>
      <c r="F600" s="584"/>
      <c r="G600" s="145"/>
      <c r="H600" s="163" t="str">
        <f>IF(ISERROR(VLOOKUP($F600,参加者名簿!$A:$D,2,FALSE))=TRUE,"",VLOOKUP($F600,参加者名簿!$A:$D,2,FALSE))</f>
        <v/>
      </c>
      <c r="I600" s="146"/>
      <c r="J600" s="195"/>
    </row>
    <row r="601" spans="1:10" ht="20.100000000000001" customHeight="1">
      <c r="A601" s="188">
        <f t="shared" si="94"/>
        <v>14</v>
      </c>
      <c r="B601" s="582"/>
      <c r="C601" s="145"/>
      <c r="D601" s="163" t="str">
        <f>IF(ISERROR(VLOOKUP($B601,参加者名簿!$A:$D,2,FALSE))=TRUE,"",VLOOKUP($B601,参加者名簿!$A:$D,2,FALSE))</f>
        <v/>
      </c>
      <c r="E601" s="146"/>
      <c r="F601" s="584"/>
      <c r="G601" s="145"/>
      <c r="H601" s="163" t="str">
        <f>IF(ISERROR(VLOOKUP($F601,参加者名簿!$A:$D,2,FALSE))=TRUE,"",VLOOKUP($F601,参加者名簿!$A:$D,2,FALSE))</f>
        <v/>
      </c>
      <c r="I601" s="146"/>
      <c r="J601" s="195"/>
    </row>
    <row r="602" spans="1:10" ht="20.100000000000001" customHeight="1">
      <c r="A602" s="188">
        <f t="shared" si="94"/>
        <v>14</v>
      </c>
      <c r="B602" s="582"/>
      <c r="C602" s="145"/>
      <c r="D602" s="163" t="str">
        <f>IF(ISERROR(VLOOKUP($B602,参加者名簿!$A:$D,2,FALSE))=TRUE,"",VLOOKUP($B602,参加者名簿!$A:$D,2,FALSE))</f>
        <v/>
      </c>
      <c r="E602" s="146"/>
      <c r="F602" s="584"/>
      <c r="G602" s="145"/>
      <c r="H602" s="163" t="str">
        <f>IF(ISERROR(VLOOKUP($F602,参加者名簿!$A:$D,2,FALSE))=TRUE,"",VLOOKUP($F602,参加者名簿!$A:$D,2,FALSE))</f>
        <v/>
      </c>
      <c r="I602" s="146"/>
      <c r="J602" s="195"/>
    </row>
    <row r="603" spans="1:10" ht="20.100000000000001" customHeight="1">
      <c r="A603" s="188">
        <f t="shared" si="94"/>
        <v>14</v>
      </c>
      <c r="B603" s="582"/>
      <c r="C603" s="145"/>
      <c r="D603" s="163" t="str">
        <f>IF(ISERROR(VLOOKUP($B603,参加者名簿!$A:$D,2,FALSE))=TRUE,"",VLOOKUP($B603,参加者名簿!$A:$D,2,FALSE))</f>
        <v/>
      </c>
      <c r="E603" s="146"/>
      <c r="F603" s="584"/>
      <c r="G603" s="145"/>
      <c r="H603" s="163" t="str">
        <f>IF(ISERROR(VLOOKUP($F603,参加者名簿!$A:$D,2,FALSE))=TRUE,"",VLOOKUP($F603,参加者名簿!$A:$D,2,FALSE))</f>
        <v/>
      </c>
      <c r="I603" s="146"/>
      <c r="J603" s="195"/>
    </row>
    <row r="604" spans="1:10" ht="20.100000000000001" customHeight="1">
      <c r="A604" s="188">
        <f t="shared" si="94"/>
        <v>14</v>
      </c>
      <c r="B604" s="582"/>
      <c r="C604" s="145"/>
      <c r="D604" s="163" t="str">
        <f>IF(ISERROR(VLOOKUP($B604,参加者名簿!$A:$D,2,FALSE))=TRUE,"",VLOOKUP($B604,参加者名簿!$A:$D,2,FALSE))</f>
        <v/>
      </c>
      <c r="E604" s="146"/>
      <c r="F604" s="584"/>
      <c r="G604" s="145"/>
      <c r="H604" s="163" t="str">
        <f>IF(ISERROR(VLOOKUP($F604,参加者名簿!$A:$D,2,FALSE))=TRUE,"",VLOOKUP($F604,参加者名簿!$A:$D,2,FALSE))</f>
        <v/>
      </c>
      <c r="I604" s="146"/>
      <c r="J604" s="195"/>
    </row>
    <row r="605" spans="1:10" ht="20.100000000000001" customHeight="1">
      <c r="A605" s="188">
        <f t="shared" si="94"/>
        <v>14</v>
      </c>
      <c r="B605" s="582"/>
      <c r="C605" s="145"/>
      <c r="D605" s="163" t="str">
        <f>IF(ISERROR(VLOOKUP($B605,参加者名簿!$A:$D,2,FALSE))=TRUE,"",VLOOKUP($B605,参加者名簿!$A:$D,2,FALSE))</f>
        <v/>
      </c>
      <c r="E605" s="146"/>
      <c r="F605" s="584"/>
      <c r="G605" s="145"/>
      <c r="H605" s="163" t="str">
        <f>IF(ISERROR(VLOOKUP($F605,参加者名簿!$A:$D,2,FALSE))=TRUE,"",VLOOKUP($F605,参加者名簿!$A:$D,2,FALSE))</f>
        <v/>
      </c>
      <c r="I605" s="146"/>
      <c r="J605" s="195"/>
    </row>
    <row r="606" spans="1:10" ht="20.100000000000001" customHeight="1" thickBot="1">
      <c r="A606" s="188">
        <f t="shared" si="94"/>
        <v>14</v>
      </c>
      <c r="B606" s="582"/>
      <c r="C606" s="145"/>
      <c r="D606" s="163" t="str">
        <f>IF(ISERROR(VLOOKUP($B606,参加者名簿!$A:$D,2,FALSE))=TRUE,"",VLOOKUP($B606,参加者名簿!$A:$D,2,FALSE))</f>
        <v/>
      </c>
      <c r="E606" s="146"/>
      <c r="F606" s="584"/>
      <c r="G606" s="145"/>
      <c r="H606" s="163" t="str">
        <f>IF(ISERROR(VLOOKUP($F606,参加者名簿!$A:$D,2,FALSE))=TRUE,"",VLOOKUP($F606,参加者名簿!$A:$D,2,FALSE))</f>
        <v/>
      </c>
      <c r="I606" s="146"/>
      <c r="J606" s="195"/>
    </row>
    <row r="607" spans="1:10" ht="20.100000000000001" customHeight="1" thickBot="1">
      <c r="B607" s="298" t="s">
        <v>476</v>
      </c>
      <c r="C607" s="164">
        <f t="shared" ref="C607" si="95">COUNTIFS(D586:D606,"農業者",E586:E606,"○")+COUNTIFS(H586:H606,"農業者",I586:I606,"○")</f>
        <v>0</v>
      </c>
      <c r="D607" s="601" t="s">
        <v>477</v>
      </c>
      <c r="E607" s="602"/>
      <c r="F607" s="164">
        <f t="shared" ref="F607" si="96">COUNTIFS(D586:D606,"農業者以外",E586:E606,"○")+COUNTIFS(H586:H606,"農業者以外",I586:I606,"○")</f>
        <v>0</v>
      </c>
      <c r="G607" s="571" t="s">
        <v>478</v>
      </c>
      <c r="H607" s="603">
        <f t="shared" ref="H607" si="97">SUMIF(E586:E606,"○",C586:C606)+SUMIF(I586:I606,"○",G586:G606)</f>
        <v>0</v>
      </c>
      <c r="I607" s="604"/>
      <c r="J607" s="194"/>
    </row>
    <row r="608" spans="1:10" ht="20.100000000000001" customHeight="1">
      <c r="B608" s="299" t="s">
        <v>479</v>
      </c>
      <c r="C608" s="151"/>
      <c r="D608" s="151"/>
      <c r="E608" s="151"/>
      <c r="F608" s="151"/>
      <c r="G608" s="151"/>
      <c r="H608" s="151"/>
      <c r="I608" s="152"/>
      <c r="J608" s="195"/>
    </row>
    <row r="609" spans="1:21" ht="20.100000000000001" customHeight="1">
      <c r="B609" s="300"/>
      <c r="C609" s="148"/>
      <c r="D609" s="148"/>
      <c r="E609" s="148"/>
      <c r="F609" s="148"/>
      <c r="G609" s="148"/>
      <c r="H609" s="148"/>
      <c r="I609" s="153"/>
      <c r="J609" s="195"/>
    </row>
    <row r="610" spans="1:21" ht="20.100000000000001" customHeight="1">
      <c r="B610" s="300"/>
      <c r="C610" s="148"/>
      <c r="D610" s="148"/>
      <c r="E610" s="148"/>
      <c r="F610" s="148"/>
      <c r="G610" s="148"/>
      <c r="H610" s="148"/>
      <c r="I610" s="153"/>
      <c r="J610" s="195"/>
    </row>
    <row r="611" spans="1:21" ht="20.100000000000001" customHeight="1">
      <c r="B611" s="300"/>
      <c r="C611" s="148"/>
      <c r="D611" s="148"/>
      <c r="E611" s="148"/>
      <c r="F611" s="148"/>
      <c r="G611" s="148"/>
      <c r="H611" s="148"/>
      <c r="I611" s="153"/>
      <c r="J611" s="195"/>
    </row>
    <row r="612" spans="1:21" ht="20.100000000000001" customHeight="1">
      <c r="B612" s="300"/>
      <c r="C612" s="148"/>
      <c r="D612" s="148"/>
      <c r="E612" s="148"/>
      <c r="F612" s="148"/>
      <c r="G612" s="148"/>
      <c r="H612" s="148"/>
      <c r="I612" s="153"/>
      <c r="J612" s="195"/>
    </row>
    <row r="613" spans="1:21" ht="20.100000000000001" customHeight="1">
      <c r="B613" s="300"/>
      <c r="C613" s="148"/>
      <c r="D613" s="148"/>
      <c r="E613" s="148"/>
      <c r="F613" s="148"/>
      <c r="G613" s="148"/>
      <c r="H613" s="148"/>
      <c r="I613" s="153"/>
      <c r="J613" s="195"/>
    </row>
    <row r="614" spans="1:21" ht="20.100000000000001" customHeight="1">
      <c r="B614" s="300"/>
      <c r="C614" s="148"/>
      <c r="D614" s="148"/>
      <c r="E614" s="148"/>
      <c r="F614" s="148"/>
      <c r="G614" s="148"/>
      <c r="H614" s="148"/>
      <c r="I614" s="153"/>
      <c r="J614" s="195"/>
    </row>
    <row r="615" spans="1:21" ht="20.100000000000001" customHeight="1" thickBot="1">
      <c r="B615" s="301"/>
      <c r="C615" s="154"/>
      <c r="D615" s="154"/>
      <c r="E615" s="154"/>
      <c r="F615" s="154"/>
      <c r="G615" s="154"/>
      <c r="H615" s="154"/>
      <c r="I615" s="155"/>
      <c r="J615" s="195"/>
    </row>
    <row r="616" spans="1:21" ht="20.100000000000001" customHeight="1" thickBot="1">
      <c r="B616" s="302" t="s">
        <v>480</v>
      </c>
      <c r="C616" s="156" t="s">
        <v>481</v>
      </c>
      <c r="D616" s="156" t="s">
        <v>482</v>
      </c>
      <c r="E616" s="157"/>
    </row>
    <row r="617" spans="1:21" ht="20.100000000000001" customHeight="1" thickBot="1">
      <c r="B617" s="289" t="s">
        <v>505</v>
      </c>
      <c r="C617" s="185">
        <f t="shared" ref="C617" si="98">C573</f>
        <v>4</v>
      </c>
      <c r="D617" s="608" t="s">
        <v>504</v>
      </c>
      <c r="E617" s="608"/>
      <c r="F617" s="608"/>
      <c r="G617" s="608"/>
      <c r="H617" s="141" t="s">
        <v>466</v>
      </c>
      <c r="I617" s="186">
        <f t="shared" ref="I617" si="99">I573+1</f>
        <v>15</v>
      </c>
      <c r="J617" s="189">
        <f>I617</f>
        <v>15</v>
      </c>
      <c r="K617" s="312">
        <f>G618</f>
        <v>0</v>
      </c>
      <c r="L617" s="313">
        <f>C619</f>
        <v>0</v>
      </c>
      <c r="M617" s="190" t="e">
        <f>G619-K620</f>
        <v>#VALUE!</v>
      </c>
      <c r="N617" s="190">
        <f>C651</f>
        <v>0</v>
      </c>
      <c r="O617" s="190">
        <f>F651</f>
        <v>0</v>
      </c>
      <c r="P617" s="190">
        <f>B622</f>
        <v>0</v>
      </c>
      <c r="Q617" s="190">
        <f>B623</f>
        <v>0</v>
      </c>
      <c r="R617" s="190">
        <f>B624</f>
        <v>0</v>
      </c>
      <c r="S617" s="188">
        <f>B625</f>
        <v>0</v>
      </c>
      <c r="T617" s="188">
        <f>B626</f>
        <v>0</v>
      </c>
      <c r="U617" s="188">
        <f>B627</f>
        <v>0</v>
      </c>
    </row>
    <row r="618" spans="1:21" ht="20.100000000000001" customHeight="1" thickBot="1">
      <c r="B618" s="290" t="s">
        <v>467</v>
      </c>
      <c r="C618" s="609" t="str">
        <f t="shared" ref="C618" si="100">$C$2</f>
        <v>○○活動組織</v>
      </c>
      <c r="D618" s="609"/>
      <c r="E618" s="609"/>
      <c r="F618" s="143" t="s">
        <v>468</v>
      </c>
      <c r="G618" s="610"/>
      <c r="H618" s="611"/>
      <c r="I618" s="612"/>
      <c r="J618" s="191"/>
    </row>
    <row r="619" spans="1:21" ht="20.100000000000001" customHeight="1">
      <c r="B619" s="291" t="s">
        <v>8</v>
      </c>
      <c r="C619" s="128"/>
      <c r="D619" s="613" t="s">
        <v>469</v>
      </c>
      <c r="E619" s="613"/>
      <c r="F619" s="128"/>
      <c r="G619" s="161" t="str">
        <f t="shared" ref="G619:G620" si="101">IF((F619-C619)*24=0,"",(F619-C619)*24)</f>
        <v/>
      </c>
      <c r="H619" s="614" t="s">
        <v>470</v>
      </c>
      <c r="I619" s="615"/>
      <c r="J619" s="192"/>
    </row>
    <row r="620" spans="1:21" ht="20.100000000000001" customHeight="1" thickBot="1">
      <c r="B620" s="292" t="s">
        <v>483</v>
      </c>
      <c r="C620" s="129"/>
      <c r="D620" s="605" t="s">
        <v>469</v>
      </c>
      <c r="E620" s="605"/>
      <c r="F620" s="129"/>
      <c r="G620" s="162" t="str">
        <f t="shared" si="101"/>
        <v/>
      </c>
      <c r="H620" s="606" t="s">
        <v>470</v>
      </c>
      <c r="I620" s="607"/>
      <c r="J620" s="192"/>
      <c r="K620" s="188">
        <f>IF(G620="",0,G620)</f>
        <v>0</v>
      </c>
    </row>
    <row r="621" spans="1:21" ht="20.100000000000001" customHeight="1" thickBot="1">
      <c r="B621" s="306" t="s">
        <v>714</v>
      </c>
      <c r="C621" s="572" t="s">
        <v>712</v>
      </c>
      <c r="D621" s="616" t="s">
        <v>713</v>
      </c>
      <c r="E621" s="617"/>
      <c r="F621" s="618" t="s">
        <v>715</v>
      </c>
      <c r="G621" s="619"/>
      <c r="H621" s="618" t="s">
        <v>716</v>
      </c>
      <c r="I621" s="620"/>
      <c r="J621" s="193"/>
    </row>
    <row r="622" spans="1:21" ht="20.100000000000001" customHeight="1">
      <c r="A622" s="188" t="str">
        <f>CONCATENATE(I617,-1)</f>
        <v>15-1</v>
      </c>
      <c r="B622" s="309"/>
      <c r="C622" s="573" t="str">
        <f>IF(B622="","",VLOOKUP($B622,【選択肢】!$K:$O,2,FALSE))</f>
        <v/>
      </c>
      <c r="D622" s="621" t="str">
        <f>IF(C622="","",VLOOKUP($B622,【選択肢】!$K:$O,4,FALSE))</f>
        <v/>
      </c>
      <c r="E622" s="622" t="str">
        <f>IF(D622="","",VLOOKUP($B622,【選択肢】!$K:$O,2,FALSE))</f>
        <v/>
      </c>
      <c r="F622" s="623" t="str">
        <f>IF(E622="","",VLOOKUP($B622,【選択肢】!$K:$O,5,FALSE))</f>
        <v/>
      </c>
      <c r="G622" s="624"/>
      <c r="H622" s="625"/>
      <c r="I622" s="626"/>
      <c r="J622" s="193"/>
    </row>
    <row r="623" spans="1:21" ht="20.100000000000001" customHeight="1">
      <c r="A623" s="188" t="str">
        <f>CONCATENATE(I617,-2)</f>
        <v>15-2</v>
      </c>
      <c r="B623" s="293"/>
      <c r="C623" s="570" t="str">
        <f>IF(B623="","",VLOOKUP($B623,【選択肢】!$K:$O,2,FALSE))</f>
        <v/>
      </c>
      <c r="D623" s="627" t="str">
        <f>IF(C623="","",VLOOKUP($B623,【選択肢】!$K:$O,4,FALSE))</f>
        <v/>
      </c>
      <c r="E623" s="628" t="str">
        <f>IF(D623="","",VLOOKUP($B623,【選択肢】!$K:$O,2,FALSE))</f>
        <v/>
      </c>
      <c r="F623" s="629" t="str">
        <f>IF(E623="","",VLOOKUP($B623,【選択肢】!$K:$O,5,FALSE))</f>
        <v/>
      </c>
      <c r="G623" s="630"/>
      <c r="H623" s="631"/>
      <c r="I623" s="632"/>
      <c r="J623" s="193"/>
    </row>
    <row r="624" spans="1:21" ht="20.100000000000001" customHeight="1">
      <c r="A624" s="188" t="str">
        <f>CONCATENATE(I617,-3)</f>
        <v>15-3</v>
      </c>
      <c r="B624" s="294"/>
      <c r="C624" s="570" t="str">
        <f>IF(B624="","",VLOOKUP($B624,【選択肢】!$K:$O,2,FALSE))</f>
        <v/>
      </c>
      <c r="D624" s="627" t="str">
        <f>IF(C624="","",VLOOKUP($B624,【選択肢】!$K:$O,4,FALSE))</f>
        <v/>
      </c>
      <c r="E624" s="628" t="str">
        <f>IF(D624="","",VLOOKUP($B624,【選択肢】!$K:$O,2,FALSE))</f>
        <v/>
      </c>
      <c r="F624" s="629" t="str">
        <f>IF(E624="","",VLOOKUP($B624,【選択肢】!$K:$O,5,FALSE))</f>
        <v/>
      </c>
      <c r="G624" s="630"/>
      <c r="H624" s="631"/>
      <c r="I624" s="632"/>
      <c r="J624" s="193"/>
    </row>
    <row r="625" spans="1:10" ht="20.100000000000001" customHeight="1">
      <c r="A625" s="188" t="str">
        <f>CONCATENATE(I617,-4)</f>
        <v>15-4</v>
      </c>
      <c r="B625" s="294"/>
      <c r="C625" s="570" t="str">
        <f>IF(B625="","",VLOOKUP($B625,【選択肢】!$K:$O,2,FALSE))</f>
        <v/>
      </c>
      <c r="D625" s="627" t="str">
        <f>IF(C625="","",VLOOKUP($B625,【選択肢】!$K:$O,4,FALSE))</f>
        <v/>
      </c>
      <c r="E625" s="628" t="str">
        <f>IF(D625="","",VLOOKUP($B625,【選択肢】!$K:$O,2,FALSE))</f>
        <v/>
      </c>
      <c r="F625" s="629" t="str">
        <f>IF(E625="","",VLOOKUP($B625,【選択肢】!$K:$O,5,FALSE))</f>
        <v/>
      </c>
      <c r="G625" s="630"/>
      <c r="H625" s="631"/>
      <c r="I625" s="632"/>
      <c r="J625" s="193"/>
    </row>
    <row r="626" spans="1:10" ht="20.100000000000001" customHeight="1">
      <c r="A626" s="188" t="str">
        <f>CONCATENATE(I617,-5)</f>
        <v>15-5</v>
      </c>
      <c r="B626" s="294"/>
      <c r="C626" s="570" t="str">
        <f>IF(B626="","",VLOOKUP($B626,【選択肢】!$K:$O,2,FALSE))</f>
        <v/>
      </c>
      <c r="D626" s="627" t="str">
        <f>IF(C626="","",VLOOKUP($B626,【選択肢】!$K:$O,4,FALSE))</f>
        <v/>
      </c>
      <c r="E626" s="628" t="str">
        <f>IF(D626="","",VLOOKUP($B626,【選択肢】!$K:$O,2,FALSE))</f>
        <v/>
      </c>
      <c r="F626" s="629" t="str">
        <f>IF(E626="","",VLOOKUP($B626,【選択肢】!$K:$O,5,FALSE))</f>
        <v/>
      </c>
      <c r="G626" s="630"/>
      <c r="H626" s="631"/>
      <c r="I626" s="632"/>
      <c r="J626" s="193"/>
    </row>
    <row r="627" spans="1:10" ht="20.100000000000001" customHeight="1" thickBot="1">
      <c r="A627" s="188" t="str">
        <f>CONCATENATE(I617,-6)</f>
        <v>15-6</v>
      </c>
      <c r="B627" s="295"/>
      <c r="C627" s="569" t="str">
        <f>IF(B627="","",VLOOKUP($B627,【選択肢】!$K:$O,2,FALSE))</f>
        <v/>
      </c>
      <c r="D627" s="633" t="str">
        <f>IF(C627="","",VLOOKUP($B627,【選択肢】!$K:$O,4,FALSE))</f>
        <v/>
      </c>
      <c r="E627" s="634" t="str">
        <f>IF(D627="","",VLOOKUP($B627,【選択肢】!$K:$O,2,FALSE))</f>
        <v/>
      </c>
      <c r="F627" s="635" t="str">
        <f>IF(E627="","",VLOOKUP($B627,【選択肢】!$K:$O,5,FALSE))</f>
        <v/>
      </c>
      <c r="G627" s="636"/>
      <c r="H627" s="637"/>
      <c r="I627" s="638"/>
      <c r="J627" s="193"/>
    </row>
    <row r="628" spans="1:10" ht="20.100000000000001" customHeight="1">
      <c r="B628" s="639" t="s">
        <v>471</v>
      </c>
      <c r="C628" s="640"/>
      <c r="D628" s="640"/>
      <c r="E628" s="640"/>
      <c r="F628" s="640"/>
      <c r="G628" s="640"/>
      <c r="H628" s="640"/>
      <c r="I628" s="641"/>
      <c r="J628" s="194"/>
    </row>
    <row r="629" spans="1:10" ht="20.100000000000001" customHeight="1">
      <c r="B629" s="296" t="s">
        <v>472</v>
      </c>
      <c r="C629" s="167" t="s">
        <v>473</v>
      </c>
      <c r="D629" s="168" t="s">
        <v>462</v>
      </c>
      <c r="E629" s="169" t="s">
        <v>474</v>
      </c>
      <c r="F629" s="166" t="s">
        <v>472</v>
      </c>
      <c r="G629" s="167" t="s">
        <v>473</v>
      </c>
      <c r="H629" s="168" t="s">
        <v>462</v>
      </c>
      <c r="I629" s="169" t="s">
        <v>474</v>
      </c>
      <c r="J629" s="194"/>
    </row>
    <row r="630" spans="1:10" ht="20.100000000000001" customHeight="1">
      <c r="A630" s="188">
        <f>I617</f>
        <v>15</v>
      </c>
      <c r="B630" s="582"/>
      <c r="C630" s="145"/>
      <c r="D630" s="163" t="str">
        <f>IF(ISERROR(VLOOKUP($B630,参加者名簿!$A:$D,2,FALSE))=TRUE,"",VLOOKUP($B630,参加者名簿!$A:$D,2,FALSE))</f>
        <v/>
      </c>
      <c r="E630" s="146"/>
      <c r="F630" s="584"/>
      <c r="G630" s="145"/>
      <c r="H630" s="163" t="str">
        <f>IF(ISERROR(VLOOKUP($F630,参加者名簿!$A:$D,2,FALSE))=TRUE,"",VLOOKUP($F630,参加者名簿!$A:$D,2,FALSE))</f>
        <v/>
      </c>
      <c r="I630" s="146"/>
      <c r="J630" s="195"/>
    </row>
    <row r="631" spans="1:10" ht="20.100000000000001" customHeight="1">
      <c r="A631" s="188">
        <f>A630</f>
        <v>15</v>
      </c>
      <c r="B631" s="582"/>
      <c r="C631" s="145"/>
      <c r="D631" s="163" t="str">
        <f>IF(ISERROR(VLOOKUP($B631,参加者名簿!$A:$D,2,FALSE))=TRUE,"",VLOOKUP($B631,参加者名簿!$A:$D,2,FALSE))</f>
        <v/>
      </c>
      <c r="E631" s="146"/>
      <c r="F631" s="584"/>
      <c r="G631" s="145"/>
      <c r="H631" s="163" t="str">
        <f>IF(ISERROR(VLOOKUP($F631,参加者名簿!$A:$D,2,FALSE))=TRUE,"",VLOOKUP($F631,参加者名簿!$A:$D,2,FALSE))</f>
        <v/>
      </c>
      <c r="I631" s="146"/>
      <c r="J631" s="195"/>
    </row>
    <row r="632" spans="1:10" ht="20.100000000000001" customHeight="1">
      <c r="A632" s="188">
        <f t="shared" ref="A632:A650" si="102">A631</f>
        <v>15</v>
      </c>
      <c r="B632" s="582"/>
      <c r="C632" s="145"/>
      <c r="D632" s="163" t="str">
        <f>IF(ISERROR(VLOOKUP($B632,参加者名簿!$A:$D,2,FALSE))=TRUE,"",VLOOKUP($B632,参加者名簿!$A:$D,2,FALSE))</f>
        <v/>
      </c>
      <c r="E632" s="146"/>
      <c r="F632" s="584"/>
      <c r="G632" s="145"/>
      <c r="H632" s="163" t="str">
        <f>IF(ISERROR(VLOOKUP($F632,参加者名簿!$A:$D,2,FALSE))=TRUE,"",VLOOKUP($F632,参加者名簿!$A:$D,2,FALSE))</f>
        <v/>
      </c>
      <c r="I632" s="146"/>
      <c r="J632" s="195"/>
    </row>
    <row r="633" spans="1:10" ht="20.100000000000001" customHeight="1">
      <c r="A633" s="188">
        <f t="shared" si="102"/>
        <v>15</v>
      </c>
      <c r="B633" s="582"/>
      <c r="C633" s="145"/>
      <c r="D633" s="163" t="str">
        <f>IF(ISERROR(VLOOKUP($B633,参加者名簿!$A:$D,2,FALSE))=TRUE,"",VLOOKUP($B633,参加者名簿!$A:$D,2,FALSE))</f>
        <v/>
      </c>
      <c r="E633" s="146"/>
      <c r="F633" s="584"/>
      <c r="G633" s="145"/>
      <c r="H633" s="163" t="str">
        <f>IF(ISERROR(VLOOKUP($F633,参加者名簿!$A:$D,2,FALSE))=TRUE,"",VLOOKUP($F633,参加者名簿!$A:$D,2,FALSE))</f>
        <v/>
      </c>
      <c r="I633" s="146"/>
      <c r="J633" s="195"/>
    </row>
    <row r="634" spans="1:10" ht="20.100000000000001" customHeight="1">
      <c r="A634" s="188">
        <f t="shared" si="102"/>
        <v>15</v>
      </c>
      <c r="B634" s="582"/>
      <c r="C634" s="145"/>
      <c r="D634" s="163" t="str">
        <f>IF(ISERROR(VLOOKUP($B634,参加者名簿!$A:$D,2,FALSE))=TRUE,"",VLOOKUP($B634,参加者名簿!$A:$D,2,FALSE))</f>
        <v/>
      </c>
      <c r="E634" s="146"/>
      <c r="F634" s="584"/>
      <c r="G634" s="145"/>
      <c r="H634" s="163" t="str">
        <f>IF(ISERROR(VLOOKUP($F634,参加者名簿!$A:$D,2,FALSE))=TRUE,"",VLOOKUP($F634,参加者名簿!$A:$D,2,FALSE))</f>
        <v/>
      </c>
      <c r="I634" s="146"/>
      <c r="J634" s="195"/>
    </row>
    <row r="635" spans="1:10" ht="20.100000000000001" customHeight="1">
      <c r="A635" s="188">
        <f t="shared" si="102"/>
        <v>15</v>
      </c>
      <c r="B635" s="582"/>
      <c r="C635" s="145"/>
      <c r="D635" s="163" t="str">
        <f>IF(ISERROR(VLOOKUP($B635,参加者名簿!$A:$D,2,FALSE))=TRUE,"",VLOOKUP($B635,参加者名簿!$A:$D,2,FALSE))</f>
        <v/>
      </c>
      <c r="E635" s="146"/>
      <c r="F635" s="584"/>
      <c r="G635" s="145"/>
      <c r="H635" s="163" t="str">
        <f>IF(ISERROR(VLOOKUP($F635,参加者名簿!$A:$D,2,FALSE))=TRUE,"",VLOOKUP($F635,参加者名簿!$A:$D,2,FALSE))</f>
        <v/>
      </c>
      <c r="I635" s="146"/>
      <c r="J635" s="195"/>
    </row>
    <row r="636" spans="1:10" ht="20.100000000000001" customHeight="1">
      <c r="A636" s="188">
        <f t="shared" si="102"/>
        <v>15</v>
      </c>
      <c r="B636" s="582"/>
      <c r="C636" s="145"/>
      <c r="D636" s="163" t="str">
        <f>IF(ISERROR(VLOOKUP($B636,参加者名簿!$A:$D,2,FALSE))=TRUE,"",VLOOKUP($B636,参加者名簿!$A:$D,2,FALSE))</f>
        <v/>
      </c>
      <c r="E636" s="146"/>
      <c r="F636" s="584"/>
      <c r="G636" s="145"/>
      <c r="H636" s="163" t="str">
        <f>IF(ISERROR(VLOOKUP($F636,参加者名簿!$A:$D,2,FALSE))=TRUE,"",VLOOKUP($F636,参加者名簿!$A:$D,2,FALSE))</f>
        <v/>
      </c>
      <c r="I636" s="146"/>
      <c r="J636" s="195"/>
    </row>
    <row r="637" spans="1:10" ht="20.100000000000001" customHeight="1">
      <c r="A637" s="188">
        <f t="shared" si="102"/>
        <v>15</v>
      </c>
      <c r="B637" s="582"/>
      <c r="C637" s="145"/>
      <c r="D637" s="163" t="str">
        <f>IF(ISERROR(VLOOKUP($B637,参加者名簿!$A:$D,2,FALSE))=TRUE,"",VLOOKUP($B637,参加者名簿!$A:$D,2,FALSE))</f>
        <v/>
      </c>
      <c r="E637" s="146"/>
      <c r="F637" s="584"/>
      <c r="G637" s="145"/>
      <c r="H637" s="163" t="str">
        <f>IF(ISERROR(VLOOKUP($F637,参加者名簿!$A:$D,2,FALSE))=TRUE,"",VLOOKUP($F637,参加者名簿!$A:$D,2,FALSE))</f>
        <v/>
      </c>
      <c r="I637" s="146"/>
      <c r="J637" s="195"/>
    </row>
    <row r="638" spans="1:10" ht="20.100000000000001" customHeight="1">
      <c r="A638" s="188">
        <f t="shared" si="102"/>
        <v>15</v>
      </c>
      <c r="B638" s="582"/>
      <c r="C638" s="145"/>
      <c r="D638" s="163" t="str">
        <f>IF(ISERROR(VLOOKUP($B638,参加者名簿!$A:$D,2,FALSE))=TRUE,"",VLOOKUP($B638,参加者名簿!$A:$D,2,FALSE))</f>
        <v/>
      </c>
      <c r="E638" s="146"/>
      <c r="F638" s="584"/>
      <c r="G638" s="145"/>
      <c r="H638" s="163" t="str">
        <f>IF(ISERROR(VLOOKUP($F638,参加者名簿!$A:$D,2,FALSE))=TRUE,"",VLOOKUP($F638,参加者名簿!$A:$D,2,FALSE))</f>
        <v/>
      </c>
      <c r="I638" s="146"/>
      <c r="J638" s="195"/>
    </row>
    <row r="639" spans="1:10" ht="20.100000000000001" customHeight="1">
      <c r="A639" s="188">
        <f t="shared" si="102"/>
        <v>15</v>
      </c>
      <c r="B639" s="582"/>
      <c r="C639" s="145"/>
      <c r="D639" s="163" t="str">
        <f>IF(ISERROR(VLOOKUP($B639,参加者名簿!$A:$D,2,FALSE))=TRUE,"",VLOOKUP($B639,参加者名簿!$A:$D,2,FALSE))</f>
        <v/>
      </c>
      <c r="E639" s="146"/>
      <c r="F639" s="584"/>
      <c r="G639" s="145"/>
      <c r="H639" s="163" t="str">
        <f>IF(ISERROR(VLOOKUP($F639,参加者名簿!$A:$D,2,FALSE))=TRUE,"",VLOOKUP($F639,参加者名簿!$A:$D,2,FALSE))</f>
        <v/>
      </c>
      <c r="I639" s="146"/>
      <c r="J639" s="195"/>
    </row>
    <row r="640" spans="1:10" ht="20.100000000000001" customHeight="1">
      <c r="A640" s="188">
        <f t="shared" si="102"/>
        <v>15</v>
      </c>
      <c r="B640" s="582"/>
      <c r="C640" s="145"/>
      <c r="D640" s="163" t="str">
        <f>IF(ISERROR(VLOOKUP($B640,参加者名簿!$A:$D,2,FALSE))=TRUE,"",VLOOKUP($B640,参加者名簿!$A:$D,2,FALSE))</f>
        <v/>
      </c>
      <c r="E640" s="146"/>
      <c r="F640" s="584"/>
      <c r="G640" s="145"/>
      <c r="H640" s="163" t="str">
        <f>IF(ISERROR(VLOOKUP($F640,参加者名簿!$A:$D,2,FALSE))=TRUE,"",VLOOKUP($F640,参加者名簿!$A:$D,2,FALSE))</f>
        <v/>
      </c>
      <c r="I640" s="146"/>
      <c r="J640" s="195"/>
    </row>
    <row r="641" spans="1:10" ht="20.100000000000001" customHeight="1">
      <c r="A641" s="188">
        <f t="shared" si="102"/>
        <v>15</v>
      </c>
      <c r="B641" s="582"/>
      <c r="C641" s="145"/>
      <c r="D641" s="163" t="str">
        <f>IF(ISERROR(VLOOKUP($B641,参加者名簿!$A:$D,2,FALSE))=TRUE,"",VLOOKUP($B641,参加者名簿!$A:$D,2,FALSE))</f>
        <v/>
      </c>
      <c r="E641" s="146"/>
      <c r="F641" s="584"/>
      <c r="G641" s="145"/>
      <c r="H641" s="163" t="str">
        <f>IF(ISERROR(VLOOKUP($F641,参加者名簿!$A:$D,2,FALSE))=TRUE,"",VLOOKUP($F641,参加者名簿!$A:$D,2,FALSE))</f>
        <v/>
      </c>
      <c r="I641" s="146"/>
      <c r="J641" s="195"/>
    </row>
    <row r="642" spans="1:10" ht="20.100000000000001" customHeight="1">
      <c r="A642" s="188">
        <f t="shared" si="102"/>
        <v>15</v>
      </c>
      <c r="B642" s="582"/>
      <c r="C642" s="145"/>
      <c r="D642" s="163" t="str">
        <f>IF(ISERROR(VLOOKUP($B642,参加者名簿!$A:$D,2,FALSE))=TRUE,"",VLOOKUP($B642,参加者名簿!$A:$D,2,FALSE))</f>
        <v/>
      </c>
      <c r="E642" s="146"/>
      <c r="F642" s="584"/>
      <c r="G642" s="145"/>
      <c r="H642" s="163" t="str">
        <f>IF(ISERROR(VLOOKUP($F642,参加者名簿!$A:$D,2,FALSE))=TRUE,"",VLOOKUP($F642,参加者名簿!$A:$D,2,FALSE))</f>
        <v/>
      </c>
      <c r="I642" s="146"/>
      <c r="J642" s="195"/>
    </row>
    <row r="643" spans="1:10" ht="20.100000000000001" customHeight="1">
      <c r="A643" s="188">
        <f t="shared" si="102"/>
        <v>15</v>
      </c>
      <c r="B643" s="582"/>
      <c r="C643" s="145"/>
      <c r="D643" s="163" t="str">
        <f>IF(ISERROR(VLOOKUP($B643,参加者名簿!$A:$D,2,FALSE))=TRUE,"",VLOOKUP($B643,参加者名簿!$A:$D,2,FALSE))</f>
        <v/>
      </c>
      <c r="E643" s="146"/>
      <c r="F643" s="584"/>
      <c r="G643" s="145"/>
      <c r="H643" s="163" t="str">
        <f>IF(ISERROR(VLOOKUP($F643,参加者名簿!$A:$D,2,FALSE))=TRUE,"",VLOOKUP($F643,参加者名簿!$A:$D,2,FALSE))</f>
        <v/>
      </c>
      <c r="I643" s="146"/>
      <c r="J643" s="195"/>
    </row>
    <row r="644" spans="1:10" ht="20.100000000000001" customHeight="1">
      <c r="A644" s="188">
        <f t="shared" si="102"/>
        <v>15</v>
      </c>
      <c r="B644" s="582"/>
      <c r="C644" s="145"/>
      <c r="D644" s="163" t="str">
        <f>IF(ISERROR(VLOOKUP($B644,参加者名簿!$A:$D,2,FALSE))=TRUE,"",VLOOKUP($B644,参加者名簿!$A:$D,2,FALSE))</f>
        <v/>
      </c>
      <c r="E644" s="146"/>
      <c r="F644" s="584"/>
      <c r="G644" s="145"/>
      <c r="H644" s="163" t="str">
        <f>IF(ISERROR(VLOOKUP($F644,参加者名簿!$A:$D,2,FALSE))=TRUE,"",VLOOKUP($F644,参加者名簿!$A:$D,2,FALSE))</f>
        <v/>
      </c>
      <c r="I644" s="146"/>
      <c r="J644" s="195"/>
    </row>
    <row r="645" spans="1:10" ht="20.100000000000001" customHeight="1">
      <c r="A645" s="188">
        <f t="shared" si="102"/>
        <v>15</v>
      </c>
      <c r="B645" s="582"/>
      <c r="C645" s="145"/>
      <c r="D645" s="163" t="str">
        <f>IF(ISERROR(VLOOKUP($B645,参加者名簿!$A:$D,2,FALSE))=TRUE,"",VLOOKUP($B645,参加者名簿!$A:$D,2,FALSE))</f>
        <v/>
      </c>
      <c r="E645" s="146"/>
      <c r="F645" s="584"/>
      <c r="G645" s="145"/>
      <c r="H645" s="163" t="str">
        <f>IF(ISERROR(VLOOKUP($F645,参加者名簿!$A:$D,2,FALSE))=TRUE,"",VLOOKUP($F645,参加者名簿!$A:$D,2,FALSE))</f>
        <v/>
      </c>
      <c r="I645" s="146"/>
      <c r="J645" s="195"/>
    </row>
    <row r="646" spans="1:10" ht="20.100000000000001" customHeight="1">
      <c r="A646" s="188">
        <f t="shared" si="102"/>
        <v>15</v>
      </c>
      <c r="B646" s="582"/>
      <c r="C646" s="145"/>
      <c r="D646" s="163" t="str">
        <f>IF(ISERROR(VLOOKUP($B646,参加者名簿!$A:$D,2,FALSE))=TRUE,"",VLOOKUP($B646,参加者名簿!$A:$D,2,FALSE))</f>
        <v/>
      </c>
      <c r="E646" s="146"/>
      <c r="F646" s="584"/>
      <c r="G646" s="145"/>
      <c r="H646" s="163" t="str">
        <f>IF(ISERROR(VLOOKUP($F646,参加者名簿!$A:$D,2,FALSE))=TRUE,"",VLOOKUP($F646,参加者名簿!$A:$D,2,FALSE))</f>
        <v/>
      </c>
      <c r="I646" s="146"/>
      <c r="J646" s="195"/>
    </row>
    <row r="647" spans="1:10" ht="20.100000000000001" customHeight="1">
      <c r="A647" s="188">
        <f t="shared" si="102"/>
        <v>15</v>
      </c>
      <c r="B647" s="582"/>
      <c r="C647" s="145"/>
      <c r="D647" s="163" t="str">
        <f>IF(ISERROR(VLOOKUP($B647,参加者名簿!$A:$D,2,FALSE))=TRUE,"",VLOOKUP($B647,参加者名簿!$A:$D,2,FALSE))</f>
        <v/>
      </c>
      <c r="E647" s="146"/>
      <c r="F647" s="584"/>
      <c r="G647" s="145"/>
      <c r="H647" s="163" t="str">
        <f>IF(ISERROR(VLOOKUP($F647,参加者名簿!$A:$D,2,FALSE))=TRUE,"",VLOOKUP($F647,参加者名簿!$A:$D,2,FALSE))</f>
        <v/>
      </c>
      <c r="I647" s="146"/>
      <c r="J647" s="195"/>
    </row>
    <row r="648" spans="1:10" ht="20.100000000000001" customHeight="1">
      <c r="A648" s="188">
        <f t="shared" si="102"/>
        <v>15</v>
      </c>
      <c r="B648" s="582"/>
      <c r="C648" s="145"/>
      <c r="D648" s="163" t="str">
        <f>IF(ISERROR(VLOOKUP($B648,参加者名簿!$A:$D,2,FALSE))=TRUE,"",VLOOKUP($B648,参加者名簿!$A:$D,2,FALSE))</f>
        <v/>
      </c>
      <c r="E648" s="146"/>
      <c r="F648" s="584"/>
      <c r="G648" s="145"/>
      <c r="H648" s="163" t="str">
        <f>IF(ISERROR(VLOOKUP($F648,参加者名簿!$A:$D,2,FALSE))=TRUE,"",VLOOKUP($F648,参加者名簿!$A:$D,2,FALSE))</f>
        <v/>
      </c>
      <c r="I648" s="146"/>
      <c r="J648" s="195"/>
    </row>
    <row r="649" spans="1:10" ht="20.100000000000001" customHeight="1">
      <c r="A649" s="188">
        <f t="shared" si="102"/>
        <v>15</v>
      </c>
      <c r="B649" s="582"/>
      <c r="C649" s="145"/>
      <c r="D649" s="163" t="str">
        <f>IF(ISERROR(VLOOKUP($B649,参加者名簿!$A:$D,2,FALSE))=TRUE,"",VLOOKUP($B649,参加者名簿!$A:$D,2,FALSE))</f>
        <v/>
      </c>
      <c r="E649" s="146"/>
      <c r="F649" s="584"/>
      <c r="G649" s="145"/>
      <c r="H649" s="163" t="str">
        <f>IF(ISERROR(VLOOKUP($F649,参加者名簿!$A:$D,2,FALSE))=TRUE,"",VLOOKUP($F649,参加者名簿!$A:$D,2,FALSE))</f>
        <v/>
      </c>
      <c r="I649" s="146"/>
      <c r="J649" s="195"/>
    </row>
    <row r="650" spans="1:10" ht="20.100000000000001" customHeight="1" thickBot="1">
      <c r="A650" s="188">
        <f t="shared" si="102"/>
        <v>15</v>
      </c>
      <c r="B650" s="582"/>
      <c r="C650" s="145"/>
      <c r="D650" s="163" t="str">
        <f>IF(ISERROR(VLOOKUP($B650,参加者名簿!$A:$D,2,FALSE))=TRUE,"",VLOOKUP($B650,参加者名簿!$A:$D,2,FALSE))</f>
        <v/>
      </c>
      <c r="E650" s="146"/>
      <c r="F650" s="584"/>
      <c r="G650" s="145"/>
      <c r="H650" s="163" t="str">
        <f>IF(ISERROR(VLOOKUP($F650,参加者名簿!$A:$D,2,FALSE))=TRUE,"",VLOOKUP($F650,参加者名簿!$A:$D,2,FALSE))</f>
        <v/>
      </c>
      <c r="I650" s="146"/>
      <c r="J650" s="195"/>
    </row>
    <row r="651" spans="1:10" ht="20.100000000000001" customHeight="1" thickBot="1">
      <c r="B651" s="298" t="s">
        <v>476</v>
      </c>
      <c r="C651" s="164">
        <f t="shared" ref="C651" si="103">COUNTIFS(D630:D650,"農業者",E630:E650,"○")+COUNTIFS(H630:H650,"農業者",I630:I650,"○")</f>
        <v>0</v>
      </c>
      <c r="D651" s="601" t="s">
        <v>477</v>
      </c>
      <c r="E651" s="602"/>
      <c r="F651" s="164">
        <f t="shared" ref="F651" si="104">COUNTIFS(D630:D650,"農業者以外",E630:E650,"○")+COUNTIFS(H630:H650,"農業者以外",I630:I650,"○")</f>
        <v>0</v>
      </c>
      <c r="G651" s="571" t="s">
        <v>478</v>
      </c>
      <c r="H651" s="603">
        <f t="shared" ref="H651" si="105">SUMIF(E630:E650,"○",C630:C650)+SUMIF(I630:I650,"○",G630:G650)</f>
        <v>0</v>
      </c>
      <c r="I651" s="604"/>
      <c r="J651" s="194"/>
    </row>
    <row r="652" spans="1:10" ht="20.100000000000001" customHeight="1">
      <c r="B652" s="299" t="s">
        <v>479</v>
      </c>
      <c r="C652" s="151"/>
      <c r="D652" s="151"/>
      <c r="E652" s="151"/>
      <c r="F652" s="151"/>
      <c r="G652" s="151"/>
      <c r="H652" s="151"/>
      <c r="I652" s="152"/>
      <c r="J652" s="195"/>
    </row>
    <row r="653" spans="1:10" ht="20.100000000000001" customHeight="1">
      <c r="B653" s="300"/>
      <c r="C653" s="148"/>
      <c r="D653" s="148"/>
      <c r="E653" s="148"/>
      <c r="F653" s="148"/>
      <c r="G653" s="148"/>
      <c r="H653" s="148"/>
      <c r="I653" s="153"/>
      <c r="J653" s="195"/>
    </row>
    <row r="654" spans="1:10" ht="20.100000000000001" customHeight="1">
      <c r="B654" s="300"/>
      <c r="C654" s="148"/>
      <c r="D654" s="148"/>
      <c r="E654" s="148"/>
      <c r="F654" s="148"/>
      <c r="G654" s="148"/>
      <c r="H654" s="148"/>
      <c r="I654" s="153"/>
      <c r="J654" s="195"/>
    </row>
    <row r="655" spans="1:10" ht="20.100000000000001" customHeight="1">
      <c r="B655" s="300"/>
      <c r="C655" s="148"/>
      <c r="D655" s="148"/>
      <c r="E655" s="148"/>
      <c r="F655" s="148"/>
      <c r="G655" s="148"/>
      <c r="H655" s="148"/>
      <c r="I655" s="153"/>
      <c r="J655" s="195"/>
    </row>
    <row r="656" spans="1:10" ht="20.100000000000001" customHeight="1">
      <c r="B656" s="300"/>
      <c r="C656" s="148"/>
      <c r="D656" s="148"/>
      <c r="E656" s="148"/>
      <c r="F656" s="148"/>
      <c r="G656" s="148"/>
      <c r="H656" s="148"/>
      <c r="I656" s="153"/>
      <c r="J656" s="195"/>
    </row>
    <row r="657" spans="1:21" ht="20.100000000000001" customHeight="1">
      <c r="B657" s="300"/>
      <c r="C657" s="148"/>
      <c r="D657" s="148"/>
      <c r="E657" s="148"/>
      <c r="F657" s="148"/>
      <c r="G657" s="148"/>
      <c r="H657" s="148"/>
      <c r="I657" s="153"/>
      <c r="J657" s="195"/>
    </row>
    <row r="658" spans="1:21" ht="20.100000000000001" customHeight="1">
      <c r="B658" s="300"/>
      <c r="C658" s="148"/>
      <c r="D658" s="148"/>
      <c r="E658" s="148"/>
      <c r="F658" s="148"/>
      <c r="G658" s="148"/>
      <c r="H658" s="148"/>
      <c r="I658" s="153"/>
      <c r="J658" s="195"/>
    </row>
    <row r="659" spans="1:21" ht="20.100000000000001" customHeight="1" thickBot="1">
      <c r="B659" s="301"/>
      <c r="C659" s="154"/>
      <c r="D659" s="154"/>
      <c r="E659" s="154"/>
      <c r="F659" s="154"/>
      <c r="G659" s="154"/>
      <c r="H659" s="154"/>
      <c r="I659" s="155"/>
      <c r="J659" s="195"/>
    </row>
    <row r="660" spans="1:21" ht="20.100000000000001" customHeight="1" thickBot="1">
      <c r="B660" s="302" t="s">
        <v>480</v>
      </c>
      <c r="C660" s="156" t="s">
        <v>481</v>
      </c>
      <c r="D660" s="156" t="s">
        <v>482</v>
      </c>
      <c r="E660" s="157"/>
    </row>
    <row r="661" spans="1:21" ht="20.100000000000001" customHeight="1" thickBot="1">
      <c r="B661" s="289" t="s">
        <v>505</v>
      </c>
      <c r="C661" s="185">
        <f t="shared" ref="C661" si="106">C617</f>
        <v>4</v>
      </c>
      <c r="D661" s="608" t="s">
        <v>504</v>
      </c>
      <c r="E661" s="608"/>
      <c r="F661" s="608"/>
      <c r="G661" s="608"/>
      <c r="H661" s="141" t="s">
        <v>466</v>
      </c>
      <c r="I661" s="186">
        <f t="shared" ref="I661" si="107">I617+1</f>
        <v>16</v>
      </c>
      <c r="J661" s="189">
        <f>I661</f>
        <v>16</v>
      </c>
      <c r="K661" s="312">
        <f>G662</f>
        <v>0</v>
      </c>
      <c r="L661" s="313">
        <f>C663</f>
        <v>0</v>
      </c>
      <c r="M661" s="190" t="e">
        <f>G663-K664</f>
        <v>#VALUE!</v>
      </c>
      <c r="N661" s="190">
        <f>C695</f>
        <v>0</v>
      </c>
      <c r="O661" s="190">
        <f>F695</f>
        <v>0</v>
      </c>
      <c r="P661" s="190">
        <f>B666</f>
        <v>0</v>
      </c>
      <c r="Q661" s="190">
        <f>B667</f>
        <v>0</v>
      </c>
      <c r="R661" s="190">
        <f>B668</f>
        <v>0</v>
      </c>
      <c r="S661" s="188">
        <f>B669</f>
        <v>0</v>
      </c>
      <c r="T661" s="188">
        <f>B670</f>
        <v>0</v>
      </c>
      <c r="U661" s="188">
        <f>B671</f>
        <v>0</v>
      </c>
    </row>
    <row r="662" spans="1:21" ht="20.100000000000001" customHeight="1" thickBot="1">
      <c r="B662" s="290" t="s">
        <v>467</v>
      </c>
      <c r="C662" s="609" t="str">
        <f t="shared" ref="C662" si="108">$C$2</f>
        <v>○○活動組織</v>
      </c>
      <c r="D662" s="609"/>
      <c r="E662" s="609"/>
      <c r="F662" s="143" t="s">
        <v>468</v>
      </c>
      <c r="G662" s="610"/>
      <c r="H662" s="611"/>
      <c r="I662" s="612"/>
      <c r="J662" s="191"/>
    </row>
    <row r="663" spans="1:21" ht="20.100000000000001" customHeight="1">
      <c r="B663" s="291" t="s">
        <v>8</v>
      </c>
      <c r="C663" s="128"/>
      <c r="D663" s="613" t="s">
        <v>469</v>
      </c>
      <c r="E663" s="613"/>
      <c r="F663" s="128"/>
      <c r="G663" s="161" t="str">
        <f t="shared" ref="G663:G664" si="109">IF((F663-C663)*24=0,"",(F663-C663)*24)</f>
        <v/>
      </c>
      <c r="H663" s="614" t="s">
        <v>470</v>
      </c>
      <c r="I663" s="615"/>
      <c r="J663" s="192"/>
    </row>
    <row r="664" spans="1:21" ht="20.100000000000001" customHeight="1" thickBot="1">
      <c r="B664" s="292" t="s">
        <v>483</v>
      </c>
      <c r="C664" s="129"/>
      <c r="D664" s="605" t="s">
        <v>469</v>
      </c>
      <c r="E664" s="605"/>
      <c r="F664" s="129"/>
      <c r="G664" s="162" t="str">
        <f t="shared" si="109"/>
        <v/>
      </c>
      <c r="H664" s="606" t="s">
        <v>470</v>
      </c>
      <c r="I664" s="607"/>
      <c r="J664" s="192"/>
      <c r="K664" s="188">
        <f>IF(G664="",0,G664)</f>
        <v>0</v>
      </c>
    </row>
    <row r="665" spans="1:21" ht="20.100000000000001" customHeight="1" thickBot="1">
      <c r="B665" s="306" t="s">
        <v>714</v>
      </c>
      <c r="C665" s="572" t="s">
        <v>712</v>
      </c>
      <c r="D665" s="616" t="s">
        <v>713</v>
      </c>
      <c r="E665" s="617"/>
      <c r="F665" s="618" t="s">
        <v>715</v>
      </c>
      <c r="G665" s="619"/>
      <c r="H665" s="618" t="s">
        <v>716</v>
      </c>
      <c r="I665" s="620"/>
      <c r="J665" s="193"/>
    </row>
    <row r="666" spans="1:21" ht="20.100000000000001" customHeight="1">
      <c r="A666" s="188" t="str">
        <f>CONCATENATE(I661,-1)</f>
        <v>16-1</v>
      </c>
      <c r="B666" s="309"/>
      <c r="C666" s="573" t="str">
        <f>IF(B666="","",VLOOKUP($B666,【選択肢】!$K:$O,2,FALSE))</f>
        <v/>
      </c>
      <c r="D666" s="621" t="str">
        <f>IF(C666="","",VLOOKUP($B666,【選択肢】!$K:$O,4,FALSE))</f>
        <v/>
      </c>
      <c r="E666" s="622" t="str">
        <f>IF(D666="","",VLOOKUP($B666,【選択肢】!$K:$O,2,FALSE))</f>
        <v/>
      </c>
      <c r="F666" s="623" t="str">
        <f>IF(E666="","",VLOOKUP($B666,【選択肢】!$K:$O,5,FALSE))</f>
        <v/>
      </c>
      <c r="G666" s="624"/>
      <c r="H666" s="625"/>
      <c r="I666" s="626"/>
      <c r="J666" s="193"/>
    </row>
    <row r="667" spans="1:21" ht="20.100000000000001" customHeight="1">
      <c r="A667" s="188" t="str">
        <f>CONCATENATE(I661,-2)</f>
        <v>16-2</v>
      </c>
      <c r="B667" s="293"/>
      <c r="C667" s="570" t="str">
        <f>IF(B667="","",VLOOKUP($B667,【選択肢】!$K:$O,2,FALSE))</f>
        <v/>
      </c>
      <c r="D667" s="627" t="str">
        <f>IF(C667="","",VLOOKUP($B667,【選択肢】!$K:$O,4,FALSE))</f>
        <v/>
      </c>
      <c r="E667" s="628" t="str">
        <f>IF(D667="","",VLOOKUP($B667,【選択肢】!$K:$O,2,FALSE))</f>
        <v/>
      </c>
      <c r="F667" s="629" t="str">
        <f>IF(E667="","",VLOOKUP($B667,【選択肢】!$K:$O,5,FALSE))</f>
        <v/>
      </c>
      <c r="G667" s="630"/>
      <c r="H667" s="631"/>
      <c r="I667" s="632"/>
      <c r="J667" s="193"/>
    </row>
    <row r="668" spans="1:21" ht="20.100000000000001" customHeight="1">
      <c r="A668" s="188" t="str">
        <f>CONCATENATE(I661,-3)</f>
        <v>16-3</v>
      </c>
      <c r="B668" s="294"/>
      <c r="C668" s="570" t="str">
        <f>IF(B668="","",VLOOKUP($B668,【選択肢】!$K:$O,2,FALSE))</f>
        <v/>
      </c>
      <c r="D668" s="627" t="str">
        <f>IF(C668="","",VLOOKUP($B668,【選択肢】!$K:$O,4,FALSE))</f>
        <v/>
      </c>
      <c r="E668" s="628" t="str">
        <f>IF(D668="","",VLOOKUP($B668,【選択肢】!$K:$O,2,FALSE))</f>
        <v/>
      </c>
      <c r="F668" s="629" t="str">
        <f>IF(E668="","",VLOOKUP($B668,【選択肢】!$K:$O,5,FALSE))</f>
        <v/>
      </c>
      <c r="G668" s="630"/>
      <c r="H668" s="631"/>
      <c r="I668" s="632"/>
      <c r="J668" s="193"/>
    </row>
    <row r="669" spans="1:21" ht="20.100000000000001" customHeight="1">
      <c r="A669" s="188" t="str">
        <f>CONCATENATE(I661,-4)</f>
        <v>16-4</v>
      </c>
      <c r="B669" s="294"/>
      <c r="C669" s="570" t="str">
        <f>IF(B669="","",VLOOKUP($B669,【選択肢】!$K:$O,2,FALSE))</f>
        <v/>
      </c>
      <c r="D669" s="627" t="str">
        <f>IF(C669="","",VLOOKUP($B669,【選択肢】!$K:$O,4,FALSE))</f>
        <v/>
      </c>
      <c r="E669" s="628" t="str">
        <f>IF(D669="","",VLOOKUP($B669,【選択肢】!$K:$O,2,FALSE))</f>
        <v/>
      </c>
      <c r="F669" s="629" t="str">
        <f>IF(E669="","",VLOOKUP($B669,【選択肢】!$K:$O,5,FALSE))</f>
        <v/>
      </c>
      <c r="G669" s="630"/>
      <c r="H669" s="631"/>
      <c r="I669" s="632"/>
      <c r="J669" s="193"/>
    </row>
    <row r="670" spans="1:21" ht="20.100000000000001" customHeight="1">
      <c r="A670" s="188" t="str">
        <f>CONCATENATE(I661,-5)</f>
        <v>16-5</v>
      </c>
      <c r="B670" s="294"/>
      <c r="C670" s="570" t="str">
        <f>IF(B670="","",VLOOKUP($B670,【選択肢】!$K:$O,2,FALSE))</f>
        <v/>
      </c>
      <c r="D670" s="627" t="str">
        <f>IF(C670="","",VLOOKUP($B670,【選択肢】!$K:$O,4,FALSE))</f>
        <v/>
      </c>
      <c r="E670" s="628" t="str">
        <f>IF(D670="","",VLOOKUP($B670,【選択肢】!$K:$O,2,FALSE))</f>
        <v/>
      </c>
      <c r="F670" s="629" t="str">
        <f>IF(E670="","",VLOOKUP($B670,【選択肢】!$K:$O,5,FALSE))</f>
        <v/>
      </c>
      <c r="G670" s="630"/>
      <c r="H670" s="631"/>
      <c r="I670" s="632"/>
      <c r="J670" s="193"/>
    </row>
    <row r="671" spans="1:21" ht="20.100000000000001" customHeight="1" thickBot="1">
      <c r="A671" s="188" t="str">
        <f>CONCATENATE(I661,-6)</f>
        <v>16-6</v>
      </c>
      <c r="B671" s="295"/>
      <c r="C671" s="569" t="str">
        <f>IF(B671="","",VLOOKUP($B671,【選択肢】!$K:$O,2,FALSE))</f>
        <v/>
      </c>
      <c r="D671" s="633" t="str">
        <f>IF(C671="","",VLOOKUP($B671,【選択肢】!$K:$O,4,FALSE))</f>
        <v/>
      </c>
      <c r="E671" s="634" t="str">
        <f>IF(D671="","",VLOOKUP($B671,【選択肢】!$K:$O,2,FALSE))</f>
        <v/>
      </c>
      <c r="F671" s="635" t="str">
        <f>IF(E671="","",VLOOKUP($B671,【選択肢】!$K:$O,5,FALSE))</f>
        <v/>
      </c>
      <c r="G671" s="636"/>
      <c r="H671" s="637"/>
      <c r="I671" s="638"/>
      <c r="J671" s="193"/>
    </row>
    <row r="672" spans="1:21" ht="20.100000000000001" customHeight="1">
      <c r="B672" s="639" t="s">
        <v>471</v>
      </c>
      <c r="C672" s="640"/>
      <c r="D672" s="640"/>
      <c r="E672" s="640"/>
      <c r="F672" s="640"/>
      <c r="G672" s="640"/>
      <c r="H672" s="640"/>
      <c r="I672" s="641"/>
      <c r="J672" s="194"/>
    </row>
    <row r="673" spans="1:10" ht="20.100000000000001" customHeight="1">
      <c r="B673" s="296" t="s">
        <v>472</v>
      </c>
      <c r="C673" s="167" t="s">
        <v>473</v>
      </c>
      <c r="D673" s="168" t="s">
        <v>462</v>
      </c>
      <c r="E673" s="169" t="s">
        <v>474</v>
      </c>
      <c r="F673" s="166" t="s">
        <v>472</v>
      </c>
      <c r="G673" s="167" t="s">
        <v>473</v>
      </c>
      <c r="H673" s="168" t="s">
        <v>462</v>
      </c>
      <c r="I673" s="169" t="s">
        <v>474</v>
      </c>
      <c r="J673" s="194"/>
    </row>
    <row r="674" spans="1:10" ht="20.100000000000001" customHeight="1">
      <c r="A674" s="188">
        <f>I661</f>
        <v>16</v>
      </c>
      <c r="B674" s="582"/>
      <c r="C674" s="145"/>
      <c r="D674" s="163" t="str">
        <f>IF(ISERROR(VLOOKUP($B674,参加者名簿!$A:$D,2,FALSE))=TRUE,"",VLOOKUP($B674,参加者名簿!$A:$D,2,FALSE))</f>
        <v/>
      </c>
      <c r="E674" s="146"/>
      <c r="F674" s="584"/>
      <c r="G674" s="145"/>
      <c r="H674" s="163" t="str">
        <f>IF(ISERROR(VLOOKUP($F674,参加者名簿!$A:$D,2,FALSE))=TRUE,"",VLOOKUP($F674,参加者名簿!$A:$D,2,FALSE))</f>
        <v/>
      </c>
      <c r="I674" s="146"/>
      <c r="J674" s="195"/>
    </row>
    <row r="675" spans="1:10" ht="20.100000000000001" customHeight="1">
      <c r="A675" s="188">
        <f>A674</f>
        <v>16</v>
      </c>
      <c r="B675" s="582"/>
      <c r="C675" s="145"/>
      <c r="D675" s="163" t="str">
        <f>IF(ISERROR(VLOOKUP($B675,参加者名簿!$A:$D,2,FALSE))=TRUE,"",VLOOKUP($B675,参加者名簿!$A:$D,2,FALSE))</f>
        <v/>
      </c>
      <c r="E675" s="146"/>
      <c r="F675" s="584"/>
      <c r="G675" s="145"/>
      <c r="H675" s="163" t="str">
        <f>IF(ISERROR(VLOOKUP($F675,参加者名簿!$A:$D,2,FALSE))=TRUE,"",VLOOKUP($F675,参加者名簿!$A:$D,2,FALSE))</f>
        <v/>
      </c>
      <c r="I675" s="146"/>
      <c r="J675" s="195"/>
    </row>
    <row r="676" spans="1:10" ht="20.100000000000001" customHeight="1">
      <c r="A676" s="188">
        <f t="shared" ref="A676:A694" si="110">A675</f>
        <v>16</v>
      </c>
      <c r="B676" s="582"/>
      <c r="C676" s="145"/>
      <c r="D676" s="163" t="str">
        <f>IF(ISERROR(VLOOKUP($B676,参加者名簿!$A:$D,2,FALSE))=TRUE,"",VLOOKUP($B676,参加者名簿!$A:$D,2,FALSE))</f>
        <v/>
      </c>
      <c r="E676" s="146"/>
      <c r="F676" s="584"/>
      <c r="G676" s="145"/>
      <c r="H676" s="163" t="str">
        <f>IF(ISERROR(VLOOKUP($F676,参加者名簿!$A:$D,2,FALSE))=TRUE,"",VLOOKUP($F676,参加者名簿!$A:$D,2,FALSE))</f>
        <v/>
      </c>
      <c r="I676" s="146"/>
      <c r="J676" s="195"/>
    </row>
    <row r="677" spans="1:10" ht="20.100000000000001" customHeight="1">
      <c r="A677" s="188">
        <f t="shared" si="110"/>
        <v>16</v>
      </c>
      <c r="B677" s="582"/>
      <c r="C677" s="145"/>
      <c r="D677" s="163" t="str">
        <f>IF(ISERROR(VLOOKUP($B677,参加者名簿!$A:$D,2,FALSE))=TRUE,"",VLOOKUP($B677,参加者名簿!$A:$D,2,FALSE))</f>
        <v/>
      </c>
      <c r="E677" s="146"/>
      <c r="F677" s="584"/>
      <c r="G677" s="145"/>
      <c r="H677" s="163" t="str">
        <f>IF(ISERROR(VLOOKUP($F677,参加者名簿!$A:$D,2,FALSE))=TRUE,"",VLOOKUP($F677,参加者名簿!$A:$D,2,FALSE))</f>
        <v/>
      </c>
      <c r="I677" s="146"/>
      <c r="J677" s="195"/>
    </row>
    <row r="678" spans="1:10" ht="20.100000000000001" customHeight="1">
      <c r="A678" s="188">
        <f t="shared" si="110"/>
        <v>16</v>
      </c>
      <c r="B678" s="582"/>
      <c r="C678" s="145"/>
      <c r="D678" s="163" t="str">
        <f>IF(ISERROR(VLOOKUP($B678,参加者名簿!$A:$D,2,FALSE))=TRUE,"",VLOOKUP($B678,参加者名簿!$A:$D,2,FALSE))</f>
        <v/>
      </c>
      <c r="E678" s="146"/>
      <c r="F678" s="584"/>
      <c r="G678" s="145"/>
      <c r="H678" s="163" t="str">
        <f>IF(ISERROR(VLOOKUP($F678,参加者名簿!$A:$D,2,FALSE))=TRUE,"",VLOOKUP($F678,参加者名簿!$A:$D,2,FALSE))</f>
        <v/>
      </c>
      <c r="I678" s="146"/>
      <c r="J678" s="195"/>
    </row>
    <row r="679" spans="1:10" ht="20.100000000000001" customHeight="1">
      <c r="A679" s="188">
        <f t="shared" si="110"/>
        <v>16</v>
      </c>
      <c r="B679" s="582"/>
      <c r="C679" s="145"/>
      <c r="D679" s="163" t="str">
        <f>IF(ISERROR(VLOOKUP($B679,参加者名簿!$A:$D,2,FALSE))=TRUE,"",VLOOKUP($B679,参加者名簿!$A:$D,2,FALSE))</f>
        <v/>
      </c>
      <c r="E679" s="146"/>
      <c r="F679" s="584"/>
      <c r="G679" s="145"/>
      <c r="H679" s="163" t="str">
        <f>IF(ISERROR(VLOOKUP($F679,参加者名簿!$A:$D,2,FALSE))=TRUE,"",VLOOKUP($F679,参加者名簿!$A:$D,2,FALSE))</f>
        <v/>
      </c>
      <c r="I679" s="146"/>
      <c r="J679" s="195"/>
    </row>
    <row r="680" spans="1:10" ht="20.100000000000001" customHeight="1">
      <c r="A680" s="188">
        <f t="shared" si="110"/>
        <v>16</v>
      </c>
      <c r="B680" s="582"/>
      <c r="C680" s="145"/>
      <c r="D680" s="163" t="str">
        <f>IF(ISERROR(VLOOKUP($B680,参加者名簿!$A:$D,2,FALSE))=TRUE,"",VLOOKUP($B680,参加者名簿!$A:$D,2,FALSE))</f>
        <v/>
      </c>
      <c r="E680" s="146"/>
      <c r="F680" s="584"/>
      <c r="G680" s="145"/>
      <c r="H680" s="163" t="str">
        <f>IF(ISERROR(VLOOKUP($F680,参加者名簿!$A:$D,2,FALSE))=TRUE,"",VLOOKUP($F680,参加者名簿!$A:$D,2,FALSE))</f>
        <v/>
      </c>
      <c r="I680" s="146"/>
      <c r="J680" s="195"/>
    </row>
    <row r="681" spans="1:10" ht="20.100000000000001" customHeight="1">
      <c r="A681" s="188">
        <f t="shared" si="110"/>
        <v>16</v>
      </c>
      <c r="B681" s="582"/>
      <c r="C681" s="145"/>
      <c r="D681" s="163" t="str">
        <f>IF(ISERROR(VLOOKUP($B681,参加者名簿!$A:$D,2,FALSE))=TRUE,"",VLOOKUP($B681,参加者名簿!$A:$D,2,FALSE))</f>
        <v/>
      </c>
      <c r="E681" s="146"/>
      <c r="F681" s="584"/>
      <c r="G681" s="145"/>
      <c r="H681" s="163" t="str">
        <f>IF(ISERROR(VLOOKUP($F681,参加者名簿!$A:$D,2,FALSE))=TRUE,"",VLOOKUP($F681,参加者名簿!$A:$D,2,FALSE))</f>
        <v/>
      </c>
      <c r="I681" s="146"/>
      <c r="J681" s="195"/>
    </row>
    <row r="682" spans="1:10" ht="20.100000000000001" customHeight="1">
      <c r="A682" s="188">
        <f t="shared" si="110"/>
        <v>16</v>
      </c>
      <c r="B682" s="582"/>
      <c r="C682" s="145"/>
      <c r="D682" s="163" t="str">
        <f>IF(ISERROR(VLOOKUP($B682,参加者名簿!$A:$D,2,FALSE))=TRUE,"",VLOOKUP($B682,参加者名簿!$A:$D,2,FALSE))</f>
        <v/>
      </c>
      <c r="E682" s="146"/>
      <c r="F682" s="584"/>
      <c r="G682" s="145"/>
      <c r="H682" s="163" t="str">
        <f>IF(ISERROR(VLOOKUP($F682,参加者名簿!$A:$D,2,FALSE))=TRUE,"",VLOOKUP($F682,参加者名簿!$A:$D,2,FALSE))</f>
        <v/>
      </c>
      <c r="I682" s="146"/>
      <c r="J682" s="195"/>
    </row>
    <row r="683" spans="1:10" ht="20.100000000000001" customHeight="1">
      <c r="A683" s="188">
        <f t="shared" si="110"/>
        <v>16</v>
      </c>
      <c r="B683" s="582"/>
      <c r="C683" s="145"/>
      <c r="D683" s="163" t="str">
        <f>IF(ISERROR(VLOOKUP($B683,参加者名簿!$A:$D,2,FALSE))=TRUE,"",VLOOKUP($B683,参加者名簿!$A:$D,2,FALSE))</f>
        <v/>
      </c>
      <c r="E683" s="146"/>
      <c r="F683" s="584"/>
      <c r="G683" s="145"/>
      <c r="H683" s="163" t="str">
        <f>IF(ISERROR(VLOOKUP($F683,参加者名簿!$A:$D,2,FALSE))=TRUE,"",VLOOKUP($F683,参加者名簿!$A:$D,2,FALSE))</f>
        <v/>
      </c>
      <c r="I683" s="146"/>
      <c r="J683" s="195"/>
    </row>
    <row r="684" spans="1:10" ht="20.100000000000001" customHeight="1">
      <c r="A684" s="188">
        <f t="shared" si="110"/>
        <v>16</v>
      </c>
      <c r="B684" s="582"/>
      <c r="C684" s="145"/>
      <c r="D684" s="163" t="str">
        <f>IF(ISERROR(VLOOKUP($B684,参加者名簿!$A:$D,2,FALSE))=TRUE,"",VLOOKUP($B684,参加者名簿!$A:$D,2,FALSE))</f>
        <v/>
      </c>
      <c r="E684" s="146"/>
      <c r="F684" s="584"/>
      <c r="G684" s="145"/>
      <c r="H684" s="163" t="str">
        <f>IF(ISERROR(VLOOKUP($F684,参加者名簿!$A:$D,2,FALSE))=TRUE,"",VLOOKUP($F684,参加者名簿!$A:$D,2,FALSE))</f>
        <v/>
      </c>
      <c r="I684" s="146"/>
      <c r="J684" s="195"/>
    </row>
    <row r="685" spans="1:10" ht="20.100000000000001" customHeight="1">
      <c r="A685" s="188">
        <f t="shared" si="110"/>
        <v>16</v>
      </c>
      <c r="B685" s="582"/>
      <c r="C685" s="145"/>
      <c r="D685" s="163" t="str">
        <f>IF(ISERROR(VLOOKUP($B685,参加者名簿!$A:$D,2,FALSE))=TRUE,"",VLOOKUP($B685,参加者名簿!$A:$D,2,FALSE))</f>
        <v/>
      </c>
      <c r="E685" s="146"/>
      <c r="F685" s="584"/>
      <c r="G685" s="145"/>
      <c r="H685" s="163" t="str">
        <f>IF(ISERROR(VLOOKUP($F685,参加者名簿!$A:$D,2,FALSE))=TRUE,"",VLOOKUP($F685,参加者名簿!$A:$D,2,FALSE))</f>
        <v/>
      </c>
      <c r="I685" s="146"/>
      <c r="J685" s="195"/>
    </row>
    <row r="686" spans="1:10" ht="20.100000000000001" customHeight="1">
      <c r="A686" s="188">
        <f t="shared" si="110"/>
        <v>16</v>
      </c>
      <c r="B686" s="582"/>
      <c r="C686" s="145"/>
      <c r="D686" s="163" t="str">
        <f>IF(ISERROR(VLOOKUP($B686,参加者名簿!$A:$D,2,FALSE))=TRUE,"",VLOOKUP($B686,参加者名簿!$A:$D,2,FALSE))</f>
        <v/>
      </c>
      <c r="E686" s="146"/>
      <c r="F686" s="584"/>
      <c r="G686" s="145"/>
      <c r="H686" s="163" t="str">
        <f>IF(ISERROR(VLOOKUP($F686,参加者名簿!$A:$D,2,FALSE))=TRUE,"",VLOOKUP($F686,参加者名簿!$A:$D,2,FALSE))</f>
        <v/>
      </c>
      <c r="I686" s="146"/>
      <c r="J686" s="195"/>
    </row>
    <row r="687" spans="1:10" ht="20.100000000000001" customHeight="1">
      <c r="A687" s="188">
        <f t="shared" si="110"/>
        <v>16</v>
      </c>
      <c r="B687" s="582"/>
      <c r="C687" s="145"/>
      <c r="D687" s="163" t="str">
        <f>IF(ISERROR(VLOOKUP($B687,参加者名簿!$A:$D,2,FALSE))=TRUE,"",VLOOKUP($B687,参加者名簿!$A:$D,2,FALSE))</f>
        <v/>
      </c>
      <c r="E687" s="146"/>
      <c r="F687" s="584"/>
      <c r="G687" s="145"/>
      <c r="H687" s="163" t="str">
        <f>IF(ISERROR(VLOOKUP($F687,参加者名簿!$A:$D,2,FALSE))=TRUE,"",VLOOKUP($F687,参加者名簿!$A:$D,2,FALSE))</f>
        <v/>
      </c>
      <c r="I687" s="146"/>
      <c r="J687" s="195"/>
    </row>
    <row r="688" spans="1:10" ht="20.100000000000001" customHeight="1">
      <c r="A688" s="188">
        <f t="shared" si="110"/>
        <v>16</v>
      </c>
      <c r="B688" s="582"/>
      <c r="C688" s="145"/>
      <c r="D688" s="163" t="str">
        <f>IF(ISERROR(VLOOKUP($B688,参加者名簿!$A:$D,2,FALSE))=TRUE,"",VLOOKUP($B688,参加者名簿!$A:$D,2,FALSE))</f>
        <v/>
      </c>
      <c r="E688" s="146"/>
      <c r="F688" s="584"/>
      <c r="G688" s="145"/>
      <c r="H688" s="163" t="str">
        <f>IF(ISERROR(VLOOKUP($F688,参加者名簿!$A:$D,2,FALSE))=TRUE,"",VLOOKUP($F688,参加者名簿!$A:$D,2,FALSE))</f>
        <v/>
      </c>
      <c r="I688" s="146"/>
      <c r="J688" s="195"/>
    </row>
    <row r="689" spans="1:10" ht="20.100000000000001" customHeight="1">
      <c r="A689" s="188">
        <f t="shared" si="110"/>
        <v>16</v>
      </c>
      <c r="B689" s="582"/>
      <c r="C689" s="145"/>
      <c r="D689" s="163" t="str">
        <f>IF(ISERROR(VLOOKUP($B689,参加者名簿!$A:$D,2,FALSE))=TRUE,"",VLOOKUP($B689,参加者名簿!$A:$D,2,FALSE))</f>
        <v/>
      </c>
      <c r="E689" s="146"/>
      <c r="F689" s="584"/>
      <c r="G689" s="145"/>
      <c r="H689" s="163" t="str">
        <f>IF(ISERROR(VLOOKUP($F689,参加者名簿!$A:$D,2,FALSE))=TRUE,"",VLOOKUP($F689,参加者名簿!$A:$D,2,FALSE))</f>
        <v/>
      </c>
      <c r="I689" s="146"/>
      <c r="J689" s="195"/>
    </row>
    <row r="690" spans="1:10" ht="20.100000000000001" customHeight="1">
      <c r="A690" s="188">
        <f t="shared" si="110"/>
        <v>16</v>
      </c>
      <c r="B690" s="582"/>
      <c r="C690" s="145"/>
      <c r="D690" s="163" t="str">
        <f>IF(ISERROR(VLOOKUP($B690,参加者名簿!$A:$D,2,FALSE))=TRUE,"",VLOOKUP($B690,参加者名簿!$A:$D,2,FALSE))</f>
        <v/>
      </c>
      <c r="E690" s="146"/>
      <c r="F690" s="584"/>
      <c r="G690" s="145"/>
      <c r="H690" s="163" t="str">
        <f>IF(ISERROR(VLOOKUP($F690,参加者名簿!$A:$D,2,FALSE))=TRUE,"",VLOOKUP($F690,参加者名簿!$A:$D,2,FALSE))</f>
        <v/>
      </c>
      <c r="I690" s="146"/>
      <c r="J690" s="195"/>
    </row>
    <row r="691" spans="1:10" ht="20.100000000000001" customHeight="1">
      <c r="A691" s="188">
        <f t="shared" si="110"/>
        <v>16</v>
      </c>
      <c r="B691" s="582"/>
      <c r="C691" s="145"/>
      <c r="D691" s="163" t="str">
        <f>IF(ISERROR(VLOOKUP($B691,参加者名簿!$A:$D,2,FALSE))=TRUE,"",VLOOKUP($B691,参加者名簿!$A:$D,2,FALSE))</f>
        <v/>
      </c>
      <c r="E691" s="146"/>
      <c r="F691" s="584"/>
      <c r="G691" s="145"/>
      <c r="H691" s="163" t="str">
        <f>IF(ISERROR(VLOOKUP($F691,参加者名簿!$A:$D,2,FALSE))=TRUE,"",VLOOKUP($F691,参加者名簿!$A:$D,2,FALSE))</f>
        <v/>
      </c>
      <c r="I691" s="146"/>
      <c r="J691" s="195"/>
    </row>
    <row r="692" spans="1:10" ht="20.100000000000001" customHeight="1">
      <c r="A692" s="188">
        <f t="shared" si="110"/>
        <v>16</v>
      </c>
      <c r="B692" s="582"/>
      <c r="C692" s="145"/>
      <c r="D692" s="163" t="str">
        <f>IF(ISERROR(VLOOKUP($B692,参加者名簿!$A:$D,2,FALSE))=TRUE,"",VLOOKUP($B692,参加者名簿!$A:$D,2,FALSE))</f>
        <v/>
      </c>
      <c r="E692" s="146"/>
      <c r="F692" s="584"/>
      <c r="G692" s="145"/>
      <c r="H692" s="163" t="str">
        <f>IF(ISERROR(VLOOKUP($F692,参加者名簿!$A:$D,2,FALSE))=TRUE,"",VLOOKUP($F692,参加者名簿!$A:$D,2,FALSE))</f>
        <v/>
      </c>
      <c r="I692" s="146"/>
      <c r="J692" s="195"/>
    </row>
    <row r="693" spans="1:10" ht="20.100000000000001" customHeight="1">
      <c r="A693" s="188">
        <f t="shared" si="110"/>
        <v>16</v>
      </c>
      <c r="B693" s="582"/>
      <c r="C693" s="145"/>
      <c r="D693" s="163" t="str">
        <f>IF(ISERROR(VLOOKUP($B693,参加者名簿!$A:$D,2,FALSE))=TRUE,"",VLOOKUP($B693,参加者名簿!$A:$D,2,FALSE))</f>
        <v/>
      </c>
      <c r="E693" s="146"/>
      <c r="F693" s="584"/>
      <c r="G693" s="145"/>
      <c r="H693" s="163" t="str">
        <f>IF(ISERROR(VLOOKUP($F693,参加者名簿!$A:$D,2,FALSE))=TRUE,"",VLOOKUP($F693,参加者名簿!$A:$D,2,FALSE))</f>
        <v/>
      </c>
      <c r="I693" s="146"/>
      <c r="J693" s="195"/>
    </row>
    <row r="694" spans="1:10" ht="20.100000000000001" customHeight="1" thickBot="1">
      <c r="A694" s="188">
        <f t="shared" si="110"/>
        <v>16</v>
      </c>
      <c r="B694" s="582"/>
      <c r="C694" s="145"/>
      <c r="D694" s="163" t="str">
        <f>IF(ISERROR(VLOOKUP($B694,参加者名簿!$A:$D,2,FALSE))=TRUE,"",VLOOKUP($B694,参加者名簿!$A:$D,2,FALSE))</f>
        <v/>
      </c>
      <c r="E694" s="146"/>
      <c r="F694" s="584"/>
      <c r="G694" s="145"/>
      <c r="H694" s="163" t="str">
        <f>IF(ISERROR(VLOOKUP($F694,参加者名簿!$A:$D,2,FALSE))=TRUE,"",VLOOKUP($F694,参加者名簿!$A:$D,2,FALSE))</f>
        <v/>
      </c>
      <c r="I694" s="146"/>
      <c r="J694" s="195"/>
    </row>
    <row r="695" spans="1:10" ht="20.100000000000001" customHeight="1" thickBot="1">
      <c r="B695" s="298" t="s">
        <v>476</v>
      </c>
      <c r="C695" s="164">
        <f t="shared" ref="C695" si="111">COUNTIFS(D674:D694,"農業者",E674:E694,"○")+COUNTIFS(H674:H694,"農業者",I674:I694,"○")</f>
        <v>0</v>
      </c>
      <c r="D695" s="601" t="s">
        <v>477</v>
      </c>
      <c r="E695" s="602"/>
      <c r="F695" s="164">
        <f t="shared" ref="F695" si="112">COUNTIFS(D674:D694,"農業者以外",E674:E694,"○")+COUNTIFS(H674:H694,"農業者以外",I674:I694,"○")</f>
        <v>0</v>
      </c>
      <c r="G695" s="571" t="s">
        <v>478</v>
      </c>
      <c r="H695" s="603">
        <f t="shared" ref="H695" si="113">SUMIF(E674:E694,"○",C674:C694)+SUMIF(I674:I694,"○",G674:G694)</f>
        <v>0</v>
      </c>
      <c r="I695" s="604"/>
      <c r="J695" s="194"/>
    </row>
    <row r="696" spans="1:10" ht="20.100000000000001" customHeight="1">
      <c r="B696" s="299" t="s">
        <v>479</v>
      </c>
      <c r="C696" s="151"/>
      <c r="D696" s="151"/>
      <c r="E696" s="151"/>
      <c r="F696" s="151"/>
      <c r="G696" s="151"/>
      <c r="H696" s="151"/>
      <c r="I696" s="152"/>
      <c r="J696" s="195"/>
    </row>
    <row r="697" spans="1:10" ht="20.100000000000001" customHeight="1">
      <c r="B697" s="300"/>
      <c r="C697" s="148"/>
      <c r="D697" s="148"/>
      <c r="E697" s="148"/>
      <c r="F697" s="148"/>
      <c r="G697" s="148"/>
      <c r="H697" s="148"/>
      <c r="I697" s="153"/>
      <c r="J697" s="195"/>
    </row>
    <row r="698" spans="1:10" ht="20.100000000000001" customHeight="1">
      <c r="B698" s="300"/>
      <c r="C698" s="148"/>
      <c r="D698" s="148"/>
      <c r="E698" s="148"/>
      <c r="F698" s="148"/>
      <c r="G698" s="148"/>
      <c r="H698" s="148"/>
      <c r="I698" s="153"/>
      <c r="J698" s="195"/>
    </row>
    <row r="699" spans="1:10" ht="20.100000000000001" customHeight="1">
      <c r="B699" s="300"/>
      <c r="C699" s="148"/>
      <c r="D699" s="148"/>
      <c r="E699" s="148"/>
      <c r="F699" s="148"/>
      <c r="G699" s="148"/>
      <c r="H699" s="148"/>
      <c r="I699" s="153"/>
      <c r="J699" s="195"/>
    </row>
    <row r="700" spans="1:10" ht="20.100000000000001" customHeight="1">
      <c r="B700" s="300"/>
      <c r="C700" s="148"/>
      <c r="D700" s="148"/>
      <c r="E700" s="148"/>
      <c r="F700" s="148"/>
      <c r="G700" s="148"/>
      <c r="H700" s="148"/>
      <c r="I700" s="153"/>
      <c r="J700" s="195"/>
    </row>
    <row r="701" spans="1:10" ht="20.100000000000001" customHeight="1">
      <c r="B701" s="300"/>
      <c r="C701" s="148"/>
      <c r="D701" s="148"/>
      <c r="E701" s="148"/>
      <c r="F701" s="148"/>
      <c r="G701" s="148"/>
      <c r="H701" s="148"/>
      <c r="I701" s="153"/>
      <c r="J701" s="195"/>
    </row>
    <row r="702" spans="1:10" ht="20.100000000000001" customHeight="1">
      <c r="B702" s="300"/>
      <c r="C702" s="148"/>
      <c r="D702" s="148"/>
      <c r="E702" s="148"/>
      <c r="F702" s="148"/>
      <c r="G702" s="148"/>
      <c r="H702" s="148"/>
      <c r="I702" s="153"/>
      <c r="J702" s="195"/>
    </row>
    <row r="703" spans="1:10" ht="20.100000000000001" customHeight="1" thickBot="1">
      <c r="B703" s="301"/>
      <c r="C703" s="154"/>
      <c r="D703" s="154"/>
      <c r="E703" s="154"/>
      <c r="F703" s="154"/>
      <c r="G703" s="154"/>
      <c r="H703" s="154"/>
      <c r="I703" s="155"/>
      <c r="J703" s="195"/>
    </row>
    <row r="704" spans="1:10" ht="20.100000000000001" customHeight="1" thickBot="1">
      <c r="B704" s="302" t="s">
        <v>480</v>
      </c>
      <c r="C704" s="156" t="s">
        <v>481</v>
      </c>
      <c r="D704" s="156" t="s">
        <v>482</v>
      </c>
      <c r="E704" s="157"/>
    </row>
    <row r="705" spans="1:21" ht="20.100000000000001" customHeight="1" thickBot="1">
      <c r="B705" s="289" t="s">
        <v>505</v>
      </c>
      <c r="C705" s="185">
        <f t="shared" ref="C705" si="114">C661</f>
        <v>4</v>
      </c>
      <c r="D705" s="608" t="s">
        <v>504</v>
      </c>
      <c r="E705" s="608"/>
      <c r="F705" s="608"/>
      <c r="G705" s="608"/>
      <c r="H705" s="141" t="s">
        <v>466</v>
      </c>
      <c r="I705" s="186">
        <f t="shared" ref="I705" si="115">I661+1</f>
        <v>17</v>
      </c>
      <c r="J705" s="189">
        <f>I705</f>
        <v>17</v>
      </c>
      <c r="K705" s="312">
        <f>G706</f>
        <v>0</v>
      </c>
      <c r="L705" s="313">
        <f>C707</f>
        <v>0</v>
      </c>
      <c r="M705" s="190" t="e">
        <f>G707-K708</f>
        <v>#VALUE!</v>
      </c>
      <c r="N705" s="190">
        <f>C739</f>
        <v>0</v>
      </c>
      <c r="O705" s="190">
        <f>F739</f>
        <v>0</v>
      </c>
      <c r="P705" s="190">
        <f>B710</f>
        <v>0</v>
      </c>
      <c r="Q705" s="190">
        <f>B711</f>
        <v>0</v>
      </c>
      <c r="R705" s="190">
        <f>B712</f>
        <v>0</v>
      </c>
      <c r="S705" s="188">
        <f>B713</f>
        <v>0</v>
      </c>
      <c r="T705" s="188">
        <f>B714</f>
        <v>0</v>
      </c>
      <c r="U705" s="188">
        <f>B715</f>
        <v>0</v>
      </c>
    </row>
    <row r="706" spans="1:21" ht="20.100000000000001" customHeight="1" thickBot="1">
      <c r="B706" s="290" t="s">
        <v>467</v>
      </c>
      <c r="C706" s="609" t="str">
        <f t="shared" ref="C706" si="116">$C$2</f>
        <v>○○活動組織</v>
      </c>
      <c r="D706" s="609"/>
      <c r="E706" s="609"/>
      <c r="F706" s="143" t="s">
        <v>468</v>
      </c>
      <c r="G706" s="610"/>
      <c r="H706" s="611"/>
      <c r="I706" s="612"/>
      <c r="J706" s="191"/>
    </row>
    <row r="707" spans="1:21" ht="20.100000000000001" customHeight="1">
      <c r="B707" s="291" t="s">
        <v>8</v>
      </c>
      <c r="C707" s="128"/>
      <c r="D707" s="613" t="s">
        <v>469</v>
      </c>
      <c r="E707" s="613"/>
      <c r="F707" s="128"/>
      <c r="G707" s="161" t="str">
        <f t="shared" ref="G707:G708" si="117">IF((F707-C707)*24=0,"",(F707-C707)*24)</f>
        <v/>
      </c>
      <c r="H707" s="614" t="s">
        <v>470</v>
      </c>
      <c r="I707" s="615"/>
      <c r="J707" s="192"/>
    </row>
    <row r="708" spans="1:21" ht="20.100000000000001" customHeight="1" thickBot="1">
      <c r="B708" s="292" t="s">
        <v>483</v>
      </c>
      <c r="C708" s="129"/>
      <c r="D708" s="605" t="s">
        <v>469</v>
      </c>
      <c r="E708" s="605"/>
      <c r="F708" s="129"/>
      <c r="G708" s="162" t="str">
        <f t="shared" si="117"/>
        <v/>
      </c>
      <c r="H708" s="606" t="s">
        <v>470</v>
      </c>
      <c r="I708" s="607"/>
      <c r="J708" s="192"/>
      <c r="K708" s="188">
        <f>IF(G708="",0,G708)</f>
        <v>0</v>
      </c>
    </row>
    <row r="709" spans="1:21" ht="20.100000000000001" customHeight="1" thickBot="1">
      <c r="B709" s="306" t="s">
        <v>714</v>
      </c>
      <c r="C709" s="572" t="s">
        <v>712</v>
      </c>
      <c r="D709" s="616" t="s">
        <v>713</v>
      </c>
      <c r="E709" s="617"/>
      <c r="F709" s="618" t="s">
        <v>715</v>
      </c>
      <c r="G709" s="619"/>
      <c r="H709" s="618" t="s">
        <v>716</v>
      </c>
      <c r="I709" s="620"/>
      <c r="J709" s="193"/>
    </row>
    <row r="710" spans="1:21" ht="20.100000000000001" customHeight="1">
      <c r="A710" s="188" t="str">
        <f>CONCATENATE(I705,-1)</f>
        <v>17-1</v>
      </c>
      <c r="B710" s="309"/>
      <c r="C710" s="573" t="str">
        <f>IF(B710="","",VLOOKUP($B710,【選択肢】!$K:$O,2,FALSE))</f>
        <v/>
      </c>
      <c r="D710" s="621" t="str">
        <f>IF(C710="","",VLOOKUP($B710,【選択肢】!$K:$O,4,FALSE))</f>
        <v/>
      </c>
      <c r="E710" s="622" t="str">
        <f>IF(D710="","",VLOOKUP($B710,【選択肢】!$K:$O,2,FALSE))</f>
        <v/>
      </c>
      <c r="F710" s="623" t="str">
        <f>IF(E710="","",VLOOKUP($B710,【選択肢】!$K:$O,5,FALSE))</f>
        <v/>
      </c>
      <c r="G710" s="624"/>
      <c r="H710" s="625"/>
      <c r="I710" s="626"/>
      <c r="J710" s="193"/>
    </row>
    <row r="711" spans="1:21" ht="20.100000000000001" customHeight="1">
      <c r="A711" s="188" t="str">
        <f>CONCATENATE(I705,-2)</f>
        <v>17-2</v>
      </c>
      <c r="B711" s="293"/>
      <c r="C711" s="570" t="str">
        <f>IF(B711="","",VLOOKUP($B711,【選択肢】!$K:$O,2,FALSE))</f>
        <v/>
      </c>
      <c r="D711" s="627" t="str">
        <f>IF(C711="","",VLOOKUP($B711,【選択肢】!$K:$O,4,FALSE))</f>
        <v/>
      </c>
      <c r="E711" s="628" t="str">
        <f>IF(D711="","",VLOOKUP($B711,【選択肢】!$K:$O,2,FALSE))</f>
        <v/>
      </c>
      <c r="F711" s="629" t="str">
        <f>IF(E711="","",VLOOKUP($B711,【選択肢】!$K:$O,5,FALSE))</f>
        <v/>
      </c>
      <c r="G711" s="630"/>
      <c r="H711" s="631"/>
      <c r="I711" s="632"/>
      <c r="J711" s="193"/>
    </row>
    <row r="712" spans="1:21" ht="20.100000000000001" customHeight="1">
      <c r="A712" s="188" t="str">
        <f>CONCATENATE(I705,-3)</f>
        <v>17-3</v>
      </c>
      <c r="B712" s="294"/>
      <c r="C712" s="570" t="str">
        <f>IF(B712="","",VLOOKUP($B712,【選択肢】!$K:$O,2,FALSE))</f>
        <v/>
      </c>
      <c r="D712" s="627" t="str">
        <f>IF(C712="","",VLOOKUP($B712,【選択肢】!$K:$O,4,FALSE))</f>
        <v/>
      </c>
      <c r="E712" s="628" t="str">
        <f>IF(D712="","",VLOOKUP($B712,【選択肢】!$K:$O,2,FALSE))</f>
        <v/>
      </c>
      <c r="F712" s="629" t="str">
        <f>IF(E712="","",VLOOKUP($B712,【選択肢】!$K:$O,5,FALSE))</f>
        <v/>
      </c>
      <c r="G712" s="630"/>
      <c r="H712" s="631"/>
      <c r="I712" s="632"/>
      <c r="J712" s="193"/>
    </row>
    <row r="713" spans="1:21" ht="20.100000000000001" customHeight="1">
      <c r="A713" s="188" t="str">
        <f>CONCATENATE(I705,-4)</f>
        <v>17-4</v>
      </c>
      <c r="B713" s="294"/>
      <c r="C713" s="570" t="str">
        <f>IF(B713="","",VLOOKUP($B713,【選択肢】!$K:$O,2,FALSE))</f>
        <v/>
      </c>
      <c r="D713" s="627" t="str">
        <f>IF(C713="","",VLOOKUP($B713,【選択肢】!$K:$O,4,FALSE))</f>
        <v/>
      </c>
      <c r="E713" s="628" t="str">
        <f>IF(D713="","",VLOOKUP($B713,【選択肢】!$K:$O,2,FALSE))</f>
        <v/>
      </c>
      <c r="F713" s="629" t="str">
        <f>IF(E713="","",VLOOKUP($B713,【選択肢】!$K:$O,5,FALSE))</f>
        <v/>
      </c>
      <c r="G713" s="630"/>
      <c r="H713" s="631"/>
      <c r="I713" s="632"/>
      <c r="J713" s="193"/>
    </row>
    <row r="714" spans="1:21" ht="20.100000000000001" customHeight="1">
      <c r="A714" s="188" t="str">
        <f>CONCATENATE(I705,-5)</f>
        <v>17-5</v>
      </c>
      <c r="B714" s="294"/>
      <c r="C714" s="570" t="str">
        <f>IF(B714="","",VLOOKUP($B714,【選択肢】!$K:$O,2,FALSE))</f>
        <v/>
      </c>
      <c r="D714" s="627" t="str">
        <f>IF(C714="","",VLOOKUP($B714,【選択肢】!$K:$O,4,FALSE))</f>
        <v/>
      </c>
      <c r="E714" s="628" t="str">
        <f>IF(D714="","",VLOOKUP($B714,【選択肢】!$K:$O,2,FALSE))</f>
        <v/>
      </c>
      <c r="F714" s="629" t="str">
        <f>IF(E714="","",VLOOKUP($B714,【選択肢】!$K:$O,5,FALSE))</f>
        <v/>
      </c>
      <c r="G714" s="630"/>
      <c r="H714" s="631"/>
      <c r="I714" s="632"/>
      <c r="J714" s="193"/>
    </row>
    <row r="715" spans="1:21" ht="20.100000000000001" customHeight="1" thickBot="1">
      <c r="A715" s="188" t="str">
        <f>CONCATENATE(I705,-6)</f>
        <v>17-6</v>
      </c>
      <c r="B715" s="295"/>
      <c r="C715" s="569" t="str">
        <f>IF(B715="","",VLOOKUP($B715,【選択肢】!$K:$O,2,FALSE))</f>
        <v/>
      </c>
      <c r="D715" s="633" t="str">
        <f>IF(C715="","",VLOOKUP($B715,【選択肢】!$K:$O,4,FALSE))</f>
        <v/>
      </c>
      <c r="E715" s="634" t="str">
        <f>IF(D715="","",VLOOKUP($B715,【選択肢】!$K:$O,2,FALSE))</f>
        <v/>
      </c>
      <c r="F715" s="635" t="str">
        <f>IF(E715="","",VLOOKUP($B715,【選択肢】!$K:$O,5,FALSE))</f>
        <v/>
      </c>
      <c r="G715" s="636"/>
      <c r="H715" s="637"/>
      <c r="I715" s="638"/>
      <c r="J715" s="193"/>
    </row>
    <row r="716" spans="1:21" ht="20.100000000000001" customHeight="1">
      <c r="B716" s="639" t="s">
        <v>471</v>
      </c>
      <c r="C716" s="640"/>
      <c r="D716" s="640"/>
      <c r="E716" s="640"/>
      <c r="F716" s="640"/>
      <c r="G716" s="640"/>
      <c r="H716" s="640"/>
      <c r="I716" s="641"/>
      <c r="J716" s="194"/>
    </row>
    <row r="717" spans="1:21" ht="20.100000000000001" customHeight="1">
      <c r="B717" s="296" t="s">
        <v>472</v>
      </c>
      <c r="C717" s="167" t="s">
        <v>473</v>
      </c>
      <c r="D717" s="168" t="s">
        <v>462</v>
      </c>
      <c r="E717" s="169" t="s">
        <v>474</v>
      </c>
      <c r="F717" s="166" t="s">
        <v>472</v>
      </c>
      <c r="G717" s="167" t="s">
        <v>473</v>
      </c>
      <c r="H717" s="168" t="s">
        <v>462</v>
      </c>
      <c r="I717" s="169" t="s">
        <v>474</v>
      </c>
      <c r="J717" s="194"/>
    </row>
    <row r="718" spans="1:21" ht="20.100000000000001" customHeight="1">
      <c r="A718" s="188">
        <f>I705</f>
        <v>17</v>
      </c>
      <c r="B718" s="582"/>
      <c r="C718" s="145"/>
      <c r="D718" s="163" t="str">
        <f>IF(ISERROR(VLOOKUP($B718,参加者名簿!$A:$D,2,FALSE))=TRUE,"",VLOOKUP($B718,参加者名簿!$A:$D,2,FALSE))</f>
        <v/>
      </c>
      <c r="E718" s="146"/>
      <c r="F718" s="584"/>
      <c r="G718" s="145"/>
      <c r="H718" s="163" t="str">
        <f>IF(ISERROR(VLOOKUP($F718,参加者名簿!$A:$D,2,FALSE))=TRUE,"",VLOOKUP($F718,参加者名簿!$A:$D,2,FALSE))</f>
        <v/>
      </c>
      <c r="I718" s="146"/>
      <c r="J718" s="195"/>
    </row>
    <row r="719" spans="1:21" ht="20.100000000000001" customHeight="1">
      <c r="A719" s="188">
        <f>A718</f>
        <v>17</v>
      </c>
      <c r="B719" s="582"/>
      <c r="C719" s="145"/>
      <c r="D719" s="163" t="str">
        <f>IF(ISERROR(VLOOKUP($B719,参加者名簿!$A:$D,2,FALSE))=TRUE,"",VLOOKUP($B719,参加者名簿!$A:$D,2,FALSE))</f>
        <v/>
      </c>
      <c r="E719" s="146"/>
      <c r="F719" s="584"/>
      <c r="G719" s="145"/>
      <c r="H719" s="163" t="str">
        <f>IF(ISERROR(VLOOKUP($F719,参加者名簿!$A:$D,2,FALSE))=TRUE,"",VLOOKUP($F719,参加者名簿!$A:$D,2,FALSE))</f>
        <v/>
      </c>
      <c r="I719" s="146"/>
      <c r="J719" s="195"/>
    </row>
    <row r="720" spans="1:21" ht="20.100000000000001" customHeight="1">
      <c r="A720" s="188">
        <f t="shared" ref="A720:A738" si="118">A719</f>
        <v>17</v>
      </c>
      <c r="B720" s="582"/>
      <c r="C720" s="145"/>
      <c r="D720" s="163" t="str">
        <f>IF(ISERROR(VLOOKUP($B720,参加者名簿!$A:$D,2,FALSE))=TRUE,"",VLOOKUP($B720,参加者名簿!$A:$D,2,FALSE))</f>
        <v/>
      </c>
      <c r="E720" s="146"/>
      <c r="F720" s="584"/>
      <c r="G720" s="145"/>
      <c r="H720" s="163" t="str">
        <f>IF(ISERROR(VLOOKUP($F720,参加者名簿!$A:$D,2,FALSE))=TRUE,"",VLOOKUP($F720,参加者名簿!$A:$D,2,FALSE))</f>
        <v/>
      </c>
      <c r="I720" s="146"/>
      <c r="J720" s="195"/>
    </row>
    <row r="721" spans="1:10" ht="20.100000000000001" customHeight="1">
      <c r="A721" s="188">
        <f t="shared" si="118"/>
        <v>17</v>
      </c>
      <c r="B721" s="582"/>
      <c r="C721" s="145"/>
      <c r="D721" s="163" t="str">
        <f>IF(ISERROR(VLOOKUP($B721,参加者名簿!$A:$D,2,FALSE))=TRUE,"",VLOOKUP($B721,参加者名簿!$A:$D,2,FALSE))</f>
        <v/>
      </c>
      <c r="E721" s="146"/>
      <c r="F721" s="584"/>
      <c r="G721" s="145"/>
      <c r="H721" s="163" t="str">
        <f>IF(ISERROR(VLOOKUP($F721,参加者名簿!$A:$D,2,FALSE))=TRUE,"",VLOOKUP($F721,参加者名簿!$A:$D,2,FALSE))</f>
        <v/>
      </c>
      <c r="I721" s="146"/>
      <c r="J721" s="195"/>
    </row>
    <row r="722" spans="1:10" ht="20.100000000000001" customHeight="1">
      <c r="A722" s="188">
        <f t="shared" si="118"/>
        <v>17</v>
      </c>
      <c r="B722" s="582"/>
      <c r="C722" s="145"/>
      <c r="D722" s="163" t="str">
        <f>IF(ISERROR(VLOOKUP($B722,参加者名簿!$A:$D,2,FALSE))=TRUE,"",VLOOKUP($B722,参加者名簿!$A:$D,2,FALSE))</f>
        <v/>
      </c>
      <c r="E722" s="146"/>
      <c r="F722" s="584"/>
      <c r="G722" s="145"/>
      <c r="H722" s="163" t="str">
        <f>IF(ISERROR(VLOOKUP($F722,参加者名簿!$A:$D,2,FALSE))=TRUE,"",VLOOKUP($F722,参加者名簿!$A:$D,2,FALSE))</f>
        <v/>
      </c>
      <c r="I722" s="146"/>
      <c r="J722" s="195"/>
    </row>
    <row r="723" spans="1:10" ht="20.100000000000001" customHeight="1">
      <c r="A723" s="188">
        <f t="shared" si="118"/>
        <v>17</v>
      </c>
      <c r="B723" s="582"/>
      <c r="C723" s="145"/>
      <c r="D723" s="163" t="str">
        <f>IF(ISERROR(VLOOKUP($B723,参加者名簿!$A:$D,2,FALSE))=TRUE,"",VLOOKUP($B723,参加者名簿!$A:$D,2,FALSE))</f>
        <v/>
      </c>
      <c r="E723" s="146"/>
      <c r="F723" s="584"/>
      <c r="G723" s="145"/>
      <c r="H723" s="163" t="str">
        <f>IF(ISERROR(VLOOKUP($F723,参加者名簿!$A:$D,2,FALSE))=TRUE,"",VLOOKUP($F723,参加者名簿!$A:$D,2,FALSE))</f>
        <v/>
      </c>
      <c r="I723" s="146"/>
      <c r="J723" s="195"/>
    </row>
    <row r="724" spans="1:10" ht="20.100000000000001" customHeight="1">
      <c r="A724" s="188">
        <f t="shared" si="118"/>
        <v>17</v>
      </c>
      <c r="B724" s="582"/>
      <c r="C724" s="145"/>
      <c r="D724" s="163" t="str">
        <f>IF(ISERROR(VLOOKUP($B724,参加者名簿!$A:$D,2,FALSE))=TRUE,"",VLOOKUP($B724,参加者名簿!$A:$D,2,FALSE))</f>
        <v/>
      </c>
      <c r="E724" s="146"/>
      <c r="F724" s="584"/>
      <c r="G724" s="145"/>
      <c r="H724" s="163" t="str">
        <f>IF(ISERROR(VLOOKUP($F724,参加者名簿!$A:$D,2,FALSE))=TRUE,"",VLOOKUP($F724,参加者名簿!$A:$D,2,FALSE))</f>
        <v/>
      </c>
      <c r="I724" s="146"/>
      <c r="J724" s="195"/>
    </row>
    <row r="725" spans="1:10" ht="20.100000000000001" customHeight="1">
      <c r="A725" s="188">
        <f t="shared" si="118"/>
        <v>17</v>
      </c>
      <c r="B725" s="582"/>
      <c r="C725" s="145"/>
      <c r="D725" s="163" t="str">
        <f>IF(ISERROR(VLOOKUP($B725,参加者名簿!$A:$D,2,FALSE))=TRUE,"",VLOOKUP($B725,参加者名簿!$A:$D,2,FALSE))</f>
        <v/>
      </c>
      <c r="E725" s="146"/>
      <c r="F725" s="584"/>
      <c r="G725" s="145"/>
      <c r="H725" s="163" t="str">
        <f>IF(ISERROR(VLOOKUP($F725,参加者名簿!$A:$D,2,FALSE))=TRUE,"",VLOOKUP($F725,参加者名簿!$A:$D,2,FALSE))</f>
        <v/>
      </c>
      <c r="I725" s="146"/>
      <c r="J725" s="195"/>
    </row>
    <row r="726" spans="1:10" ht="20.100000000000001" customHeight="1">
      <c r="A726" s="188">
        <f t="shared" si="118"/>
        <v>17</v>
      </c>
      <c r="B726" s="582"/>
      <c r="C726" s="145"/>
      <c r="D726" s="163" t="str">
        <f>IF(ISERROR(VLOOKUP($B726,参加者名簿!$A:$D,2,FALSE))=TRUE,"",VLOOKUP($B726,参加者名簿!$A:$D,2,FALSE))</f>
        <v/>
      </c>
      <c r="E726" s="146"/>
      <c r="F726" s="584"/>
      <c r="G726" s="145"/>
      <c r="H726" s="163" t="str">
        <f>IF(ISERROR(VLOOKUP($F726,参加者名簿!$A:$D,2,FALSE))=TRUE,"",VLOOKUP($F726,参加者名簿!$A:$D,2,FALSE))</f>
        <v/>
      </c>
      <c r="I726" s="146"/>
      <c r="J726" s="195"/>
    </row>
    <row r="727" spans="1:10" ht="20.100000000000001" customHeight="1">
      <c r="A727" s="188">
        <f t="shared" si="118"/>
        <v>17</v>
      </c>
      <c r="B727" s="582"/>
      <c r="C727" s="145"/>
      <c r="D727" s="163" t="str">
        <f>IF(ISERROR(VLOOKUP($B727,参加者名簿!$A:$D,2,FALSE))=TRUE,"",VLOOKUP($B727,参加者名簿!$A:$D,2,FALSE))</f>
        <v/>
      </c>
      <c r="E727" s="146"/>
      <c r="F727" s="584"/>
      <c r="G727" s="145"/>
      <c r="H727" s="163" t="str">
        <f>IF(ISERROR(VLOOKUP($F727,参加者名簿!$A:$D,2,FALSE))=TRUE,"",VLOOKUP($F727,参加者名簿!$A:$D,2,FALSE))</f>
        <v/>
      </c>
      <c r="I727" s="146"/>
      <c r="J727" s="195"/>
    </row>
    <row r="728" spans="1:10" ht="20.100000000000001" customHeight="1">
      <c r="A728" s="188">
        <f t="shared" si="118"/>
        <v>17</v>
      </c>
      <c r="B728" s="582"/>
      <c r="C728" s="145"/>
      <c r="D728" s="163" t="str">
        <f>IF(ISERROR(VLOOKUP($B728,参加者名簿!$A:$D,2,FALSE))=TRUE,"",VLOOKUP($B728,参加者名簿!$A:$D,2,FALSE))</f>
        <v/>
      </c>
      <c r="E728" s="146"/>
      <c r="F728" s="584"/>
      <c r="G728" s="145"/>
      <c r="H728" s="163" t="str">
        <f>IF(ISERROR(VLOOKUP($F728,参加者名簿!$A:$D,2,FALSE))=TRUE,"",VLOOKUP($F728,参加者名簿!$A:$D,2,FALSE))</f>
        <v/>
      </c>
      <c r="I728" s="146"/>
      <c r="J728" s="195"/>
    </row>
    <row r="729" spans="1:10" ht="20.100000000000001" customHeight="1">
      <c r="A729" s="188">
        <f t="shared" si="118"/>
        <v>17</v>
      </c>
      <c r="B729" s="582"/>
      <c r="C729" s="145"/>
      <c r="D729" s="163" t="str">
        <f>IF(ISERROR(VLOOKUP($B729,参加者名簿!$A:$D,2,FALSE))=TRUE,"",VLOOKUP($B729,参加者名簿!$A:$D,2,FALSE))</f>
        <v/>
      </c>
      <c r="E729" s="146"/>
      <c r="F729" s="584"/>
      <c r="G729" s="145"/>
      <c r="H729" s="163" t="str">
        <f>IF(ISERROR(VLOOKUP($F729,参加者名簿!$A:$D,2,FALSE))=TRUE,"",VLOOKUP($F729,参加者名簿!$A:$D,2,FALSE))</f>
        <v/>
      </c>
      <c r="I729" s="146"/>
      <c r="J729" s="195"/>
    </row>
    <row r="730" spans="1:10" ht="20.100000000000001" customHeight="1">
      <c r="A730" s="188">
        <f t="shared" si="118"/>
        <v>17</v>
      </c>
      <c r="B730" s="582"/>
      <c r="C730" s="145"/>
      <c r="D730" s="163" t="str">
        <f>IF(ISERROR(VLOOKUP($B730,参加者名簿!$A:$D,2,FALSE))=TRUE,"",VLOOKUP($B730,参加者名簿!$A:$D,2,FALSE))</f>
        <v/>
      </c>
      <c r="E730" s="146"/>
      <c r="F730" s="584"/>
      <c r="G730" s="145"/>
      <c r="H730" s="163" t="str">
        <f>IF(ISERROR(VLOOKUP($F730,参加者名簿!$A:$D,2,FALSE))=TRUE,"",VLOOKUP($F730,参加者名簿!$A:$D,2,FALSE))</f>
        <v/>
      </c>
      <c r="I730" s="146"/>
      <c r="J730" s="195"/>
    </row>
    <row r="731" spans="1:10" ht="20.100000000000001" customHeight="1">
      <c r="A731" s="188">
        <f t="shared" si="118"/>
        <v>17</v>
      </c>
      <c r="B731" s="582"/>
      <c r="C731" s="145"/>
      <c r="D731" s="163" t="str">
        <f>IF(ISERROR(VLOOKUP($B731,参加者名簿!$A:$D,2,FALSE))=TRUE,"",VLOOKUP($B731,参加者名簿!$A:$D,2,FALSE))</f>
        <v/>
      </c>
      <c r="E731" s="146"/>
      <c r="F731" s="584"/>
      <c r="G731" s="145"/>
      <c r="H731" s="163" t="str">
        <f>IF(ISERROR(VLOOKUP($F731,参加者名簿!$A:$D,2,FALSE))=TRUE,"",VLOOKUP($F731,参加者名簿!$A:$D,2,FALSE))</f>
        <v/>
      </c>
      <c r="I731" s="146"/>
      <c r="J731" s="195"/>
    </row>
    <row r="732" spans="1:10" ht="20.100000000000001" customHeight="1">
      <c r="A732" s="188">
        <f t="shared" si="118"/>
        <v>17</v>
      </c>
      <c r="B732" s="582"/>
      <c r="C732" s="145"/>
      <c r="D732" s="163" t="str">
        <f>IF(ISERROR(VLOOKUP($B732,参加者名簿!$A:$D,2,FALSE))=TRUE,"",VLOOKUP($B732,参加者名簿!$A:$D,2,FALSE))</f>
        <v/>
      </c>
      <c r="E732" s="146"/>
      <c r="F732" s="584"/>
      <c r="G732" s="145"/>
      <c r="H732" s="163" t="str">
        <f>IF(ISERROR(VLOOKUP($F732,参加者名簿!$A:$D,2,FALSE))=TRUE,"",VLOOKUP($F732,参加者名簿!$A:$D,2,FALSE))</f>
        <v/>
      </c>
      <c r="I732" s="146"/>
      <c r="J732" s="195"/>
    </row>
    <row r="733" spans="1:10" ht="20.100000000000001" customHeight="1">
      <c r="A733" s="188">
        <f t="shared" si="118"/>
        <v>17</v>
      </c>
      <c r="B733" s="582"/>
      <c r="C733" s="145"/>
      <c r="D733" s="163" t="str">
        <f>IF(ISERROR(VLOOKUP($B733,参加者名簿!$A:$D,2,FALSE))=TRUE,"",VLOOKUP($B733,参加者名簿!$A:$D,2,FALSE))</f>
        <v/>
      </c>
      <c r="E733" s="146"/>
      <c r="F733" s="584"/>
      <c r="G733" s="145"/>
      <c r="H733" s="163" t="str">
        <f>IF(ISERROR(VLOOKUP($F733,参加者名簿!$A:$D,2,FALSE))=TRUE,"",VLOOKUP($F733,参加者名簿!$A:$D,2,FALSE))</f>
        <v/>
      </c>
      <c r="I733" s="146"/>
      <c r="J733" s="195"/>
    </row>
    <row r="734" spans="1:10" ht="20.100000000000001" customHeight="1">
      <c r="A734" s="188">
        <f t="shared" si="118"/>
        <v>17</v>
      </c>
      <c r="B734" s="582"/>
      <c r="C734" s="145"/>
      <c r="D734" s="163" t="str">
        <f>IF(ISERROR(VLOOKUP($B734,参加者名簿!$A:$D,2,FALSE))=TRUE,"",VLOOKUP($B734,参加者名簿!$A:$D,2,FALSE))</f>
        <v/>
      </c>
      <c r="E734" s="146"/>
      <c r="F734" s="584"/>
      <c r="G734" s="145"/>
      <c r="H734" s="163" t="str">
        <f>IF(ISERROR(VLOOKUP($F734,参加者名簿!$A:$D,2,FALSE))=TRUE,"",VLOOKUP($F734,参加者名簿!$A:$D,2,FALSE))</f>
        <v/>
      </c>
      <c r="I734" s="146"/>
      <c r="J734" s="195"/>
    </row>
    <row r="735" spans="1:10" ht="20.100000000000001" customHeight="1">
      <c r="A735" s="188">
        <f t="shared" si="118"/>
        <v>17</v>
      </c>
      <c r="B735" s="582"/>
      <c r="C735" s="145"/>
      <c r="D735" s="163" t="str">
        <f>IF(ISERROR(VLOOKUP($B735,参加者名簿!$A:$D,2,FALSE))=TRUE,"",VLOOKUP($B735,参加者名簿!$A:$D,2,FALSE))</f>
        <v/>
      </c>
      <c r="E735" s="146"/>
      <c r="F735" s="584"/>
      <c r="G735" s="145"/>
      <c r="H735" s="163" t="str">
        <f>IF(ISERROR(VLOOKUP($F735,参加者名簿!$A:$D,2,FALSE))=TRUE,"",VLOOKUP($F735,参加者名簿!$A:$D,2,FALSE))</f>
        <v/>
      </c>
      <c r="I735" s="146"/>
      <c r="J735" s="195"/>
    </row>
    <row r="736" spans="1:10" ht="20.100000000000001" customHeight="1">
      <c r="A736" s="188">
        <f t="shared" si="118"/>
        <v>17</v>
      </c>
      <c r="B736" s="582"/>
      <c r="C736" s="145"/>
      <c r="D736" s="163" t="str">
        <f>IF(ISERROR(VLOOKUP($B736,参加者名簿!$A:$D,2,FALSE))=TRUE,"",VLOOKUP($B736,参加者名簿!$A:$D,2,FALSE))</f>
        <v/>
      </c>
      <c r="E736" s="146"/>
      <c r="F736" s="584"/>
      <c r="G736" s="145"/>
      <c r="H736" s="163" t="str">
        <f>IF(ISERROR(VLOOKUP($F736,参加者名簿!$A:$D,2,FALSE))=TRUE,"",VLOOKUP($F736,参加者名簿!$A:$D,2,FALSE))</f>
        <v/>
      </c>
      <c r="I736" s="146"/>
      <c r="J736" s="195"/>
    </row>
    <row r="737" spans="1:21" ht="20.100000000000001" customHeight="1">
      <c r="A737" s="188">
        <f t="shared" si="118"/>
        <v>17</v>
      </c>
      <c r="B737" s="582"/>
      <c r="C737" s="145"/>
      <c r="D737" s="163" t="str">
        <f>IF(ISERROR(VLOOKUP($B737,参加者名簿!$A:$D,2,FALSE))=TRUE,"",VLOOKUP($B737,参加者名簿!$A:$D,2,FALSE))</f>
        <v/>
      </c>
      <c r="E737" s="146"/>
      <c r="F737" s="584"/>
      <c r="G737" s="145"/>
      <c r="H737" s="163" t="str">
        <f>IF(ISERROR(VLOOKUP($F737,参加者名簿!$A:$D,2,FALSE))=TRUE,"",VLOOKUP($F737,参加者名簿!$A:$D,2,FALSE))</f>
        <v/>
      </c>
      <c r="I737" s="146"/>
      <c r="J737" s="195"/>
    </row>
    <row r="738" spans="1:21" ht="20.100000000000001" customHeight="1" thickBot="1">
      <c r="A738" s="188">
        <f t="shared" si="118"/>
        <v>17</v>
      </c>
      <c r="B738" s="582"/>
      <c r="C738" s="145"/>
      <c r="D738" s="163" t="str">
        <f>IF(ISERROR(VLOOKUP($B738,参加者名簿!$A:$D,2,FALSE))=TRUE,"",VLOOKUP($B738,参加者名簿!$A:$D,2,FALSE))</f>
        <v/>
      </c>
      <c r="E738" s="146"/>
      <c r="F738" s="584"/>
      <c r="G738" s="145"/>
      <c r="H738" s="163" t="str">
        <f>IF(ISERROR(VLOOKUP($F738,参加者名簿!$A:$D,2,FALSE))=TRUE,"",VLOOKUP($F738,参加者名簿!$A:$D,2,FALSE))</f>
        <v/>
      </c>
      <c r="I738" s="146"/>
      <c r="J738" s="195"/>
    </row>
    <row r="739" spans="1:21" ht="20.100000000000001" customHeight="1" thickBot="1">
      <c r="B739" s="298" t="s">
        <v>476</v>
      </c>
      <c r="C739" s="164">
        <f t="shared" ref="C739" si="119">COUNTIFS(D718:D738,"農業者",E718:E738,"○")+COUNTIFS(H718:H738,"農業者",I718:I738,"○")</f>
        <v>0</v>
      </c>
      <c r="D739" s="601" t="s">
        <v>477</v>
      </c>
      <c r="E739" s="602"/>
      <c r="F739" s="164">
        <f t="shared" ref="F739" si="120">COUNTIFS(D718:D738,"農業者以外",E718:E738,"○")+COUNTIFS(H718:H738,"農業者以外",I718:I738,"○")</f>
        <v>0</v>
      </c>
      <c r="G739" s="571" t="s">
        <v>478</v>
      </c>
      <c r="H739" s="603">
        <f t="shared" ref="H739" si="121">SUMIF(E718:E738,"○",C718:C738)+SUMIF(I718:I738,"○",G718:G738)</f>
        <v>0</v>
      </c>
      <c r="I739" s="604"/>
      <c r="J739" s="194"/>
    </row>
    <row r="740" spans="1:21" ht="20.100000000000001" customHeight="1">
      <c r="B740" s="299" t="s">
        <v>479</v>
      </c>
      <c r="C740" s="151"/>
      <c r="D740" s="151"/>
      <c r="E740" s="151"/>
      <c r="F740" s="151"/>
      <c r="G740" s="151"/>
      <c r="H740" s="151"/>
      <c r="I740" s="152"/>
      <c r="J740" s="195"/>
    </row>
    <row r="741" spans="1:21" ht="20.100000000000001" customHeight="1">
      <c r="B741" s="300"/>
      <c r="C741" s="148"/>
      <c r="D741" s="148"/>
      <c r="E741" s="148"/>
      <c r="F741" s="148"/>
      <c r="G741" s="148"/>
      <c r="H741" s="148"/>
      <c r="I741" s="153"/>
      <c r="J741" s="195"/>
    </row>
    <row r="742" spans="1:21" ht="20.100000000000001" customHeight="1">
      <c r="B742" s="300"/>
      <c r="C742" s="148"/>
      <c r="D742" s="148"/>
      <c r="E742" s="148"/>
      <c r="F742" s="148"/>
      <c r="G742" s="148"/>
      <c r="H742" s="148"/>
      <c r="I742" s="153"/>
      <c r="J742" s="195"/>
    </row>
    <row r="743" spans="1:21" ht="20.100000000000001" customHeight="1">
      <c r="B743" s="300"/>
      <c r="C743" s="148"/>
      <c r="D743" s="148"/>
      <c r="E743" s="148"/>
      <c r="F743" s="148"/>
      <c r="G743" s="148"/>
      <c r="H743" s="148"/>
      <c r="I743" s="153"/>
      <c r="J743" s="195"/>
    </row>
    <row r="744" spans="1:21" ht="20.100000000000001" customHeight="1">
      <c r="B744" s="300"/>
      <c r="C744" s="148"/>
      <c r="D744" s="148"/>
      <c r="E744" s="148"/>
      <c r="F744" s="148"/>
      <c r="G744" s="148"/>
      <c r="H744" s="148"/>
      <c r="I744" s="153"/>
      <c r="J744" s="195"/>
    </row>
    <row r="745" spans="1:21" ht="20.100000000000001" customHeight="1">
      <c r="B745" s="300"/>
      <c r="C745" s="148"/>
      <c r="D745" s="148"/>
      <c r="E745" s="148"/>
      <c r="F745" s="148"/>
      <c r="G745" s="148"/>
      <c r="H745" s="148"/>
      <c r="I745" s="153"/>
      <c r="J745" s="195"/>
    </row>
    <row r="746" spans="1:21" ht="20.100000000000001" customHeight="1">
      <c r="B746" s="300"/>
      <c r="C746" s="148"/>
      <c r="D746" s="148"/>
      <c r="E746" s="148"/>
      <c r="F746" s="148"/>
      <c r="G746" s="148"/>
      <c r="H746" s="148"/>
      <c r="I746" s="153"/>
      <c r="J746" s="195"/>
    </row>
    <row r="747" spans="1:21" ht="20.100000000000001" customHeight="1" thickBot="1">
      <c r="B747" s="301"/>
      <c r="C747" s="154"/>
      <c r="D747" s="154"/>
      <c r="E747" s="154"/>
      <c r="F747" s="154"/>
      <c r="G747" s="154"/>
      <c r="H747" s="154"/>
      <c r="I747" s="155"/>
      <c r="J747" s="195"/>
    </row>
    <row r="748" spans="1:21" ht="20.100000000000001" customHeight="1" thickBot="1">
      <c r="B748" s="302" t="s">
        <v>480</v>
      </c>
      <c r="C748" s="156" t="s">
        <v>481</v>
      </c>
      <c r="D748" s="156" t="s">
        <v>482</v>
      </c>
      <c r="E748" s="157"/>
    </row>
    <row r="749" spans="1:21" ht="20.100000000000001" customHeight="1" thickBot="1">
      <c r="B749" s="289" t="s">
        <v>505</v>
      </c>
      <c r="C749" s="185">
        <f t="shared" ref="C749" si="122">C705</f>
        <v>4</v>
      </c>
      <c r="D749" s="608" t="s">
        <v>504</v>
      </c>
      <c r="E749" s="608"/>
      <c r="F749" s="608"/>
      <c r="G749" s="608"/>
      <c r="H749" s="141" t="s">
        <v>466</v>
      </c>
      <c r="I749" s="186">
        <f t="shared" ref="I749" si="123">I705+1</f>
        <v>18</v>
      </c>
      <c r="J749" s="189">
        <f>I749</f>
        <v>18</v>
      </c>
      <c r="K749" s="312">
        <f>G750</f>
        <v>0</v>
      </c>
      <c r="L749" s="313">
        <f>C751</f>
        <v>0</v>
      </c>
      <c r="M749" s="190" t="e">
        <f>G751-K752</f>
        <v>#VALUE!</v>
      </c>
      <c r="N749" s="190">
        <f>C783</f>
        <v>0</v>
      </c>
      <c r="O749" s="190">
        <f>F783</f>
        <v>0</v>
      </c>
      <c r="P749" s="190">
        <f>B754</f>
        <v>0</v>
      </c>
      <c r="Q749" s="190">
        <f>B755</f>
        <v>0</v>
      </c>
      <c r="R749" s="190">
        <f>B756</f>
        <v>0</v>
      </c>
      <c r="S749" s="188">
        <f>B757</f>
        <v>0</v>
      </c>
      <c r="T749" s="188">
        <f>B758</f>
        <v>0</v>
      </c>
      <c r="U749" s="188">
        <f>B759</f>
        <v>0</v>
      </c>
    </row>
    <row r="750" spans="1:21" ht="20.100000000000001" customHeight="1" thickBot="1">
      <c r="B750" s="290" t="s">
        <v>467</v>
      </c>
      <c r="C750" s="609" t="str">
        <f t="shared" ref="C750" si="124">$C$2</f>
        <v>○○活動組織</v>
      </c>
      <c r="D750" s="609"/>
      <c r="E750" s="609"/>
      <c r="F750" s="143" t="s">
        <v>468</v>
      </c>
      <c r="G750" s="610"/>
      <c r="H750" s="611"/>
      <c r="I750" s="612"/>
      <c r="J750" s="191"/>
    </row>
    <row r="751" spans="1:21" ht="20.100000000000001" customHeight="1">
      <c r="B751" s="291" t="s">
        <v>8</v>
      </c>
      <c r="C751" s="128"/>
      <c r="D751" s="613" t="s">
        <v>469</v>
      </c>
      <c r="E751" s="613"/>
      <c r="F751" s="128"/>
      <c r="G751" s="161" t="str">
        <f t="shared" ref="G751:G752" si="125">IF((F751-C751)*24=0,"",(F751-C751)*24)</f>
        <v/>
      </c>
      <c r="H751" s="614" t="s">
        <v>470</v>
      </c>
      <c r="I751" s="615"/>
      <c r="J751" s="192"/>
    </row>
    <row r="752" spans="1:21" ht="20.100000000000001" customHeight="1" thickBot="1">
      <c r="B752" s="292" t="s">
        <v>483</v>
      </c>
      <c r="C752" s="129"/>
      <c r="D752" s="605" t="s">
        <v>469</v>
      </c>
      <c r="E752" s="605"/>
      <c r="F752" s="129"/>
      <c r="G752" s="162" t="str">
        <f t="shared" si="125"/>
        <v/>
      </c>
      <c r="H752" s="606" t="s">
        <v>470</v>
      </c>
      <c r="I752" s="607"/>
      <c r="J752" s="192"/>
      <c r="K752" s="188">
        <f>IF(G752="",0,G752)</f>
        <v>0</v>
      </c>
    </row>
    <row r="753" spans="1:10" ht="20.100000000000001" customHeight="1" thickBot="1">
      <c r="B753" s="306" t="s">
        <v>714</v>
      </c>
      <c r="C753" s="572" t="s">
        <v>712</v>
      </c>
      <c r="D753" s="616" t="s">
        <v>713</v>
      </c>
      <c r="E753" s="617"/>
      <c r="F753" s="618" t="s">
        <v>715</v>
      </c>
      <c r="G753" s="619"/>
      <c r="H753" s="618" t="s">
        <v>716</v>
      </c>
      <c r="I753" s="620"/>
      <c r="J753" s="193"/>
    </row>
    <row r="754" spans="1:10" ht="20.100000000000001" customHeight="1">
      <c r="A754" s="188" t="str">
        <f>CONCATENATE(I749,-1)</f>
        <v>18-1</v>
      </c>
      <c r="B754" s="309"/>
      <c r="C754" s="573" t="str">
        <f>IF(B754="","",VLOOKUP($B754,【選択肢】!$K:$O,2,FALSE))</f>
        <v/>
      </c>
      <c r="D754" s="621" t="str">
        <f>IF(C754="","",VLOOKUP($B754,【選択肢】!$K:$O,4,FALSE))</f>
        <v/>
      </c>
      <c r="E754" s="622" t="str">
        <f>IF(D754="","",VLOOKUP($B754,【選択肢】!$K:$O,2,FALSE))</f>
        <v/>
      </c>
      <c r="F754" s="623" t="str">
        <f>IF(E754="","",VLOOKUP($B754,【選択肢】!$K:$O,5,FALSE))</f>
        <v/>
      </c>
      <c r="G754" s="624"/>
      <c r="H754" s="625"/>
      <c r="I754" s="626"/>
      <c r="J754" s="193"/>
    </row>
    <row r="755" spans="1:10" ht="20.100000000000001" customHeight="1">
      <c r="A755" s="188" t="str">
        <f>CONCATENATE(I749,-2)</f>
        <v>18-2</v>
      </c>
      <c r="B755" s="293"/>
      <c r="C755" s="570" t="str">
        <f>IF(B755="","",VLOOKUP($B755,【選択肢】!$K:$O,2,FALSE))</f>
        <v/>
      </c>
      <c r="D755" s="627" t="str">
        <f>IF(C755="","",VLOOKUP($B755,【選択肢】!$K:$O,4,FALSE))</f>
        <v/>
      </c>
      <c r="E755" s="628" t="str">
        <f>IF(D755="","",VLOOKUP($B755,【選択肢】!$K:$O,2,FALSE))</f>
        <v/>
      </c>
      <c r="F755" s="629" t="str">
        <f>IF(E755="","",VLOOKUP($B755,【選択肢】!$K:$O,5,FALSE))</f>
        <v/>
      </c>
      <c r="G755" s="630"/>
      <c r="H755" s="631"/>
      <c r="I755" s="632"/>
      <c r="J755" s="193"/>
    </row>
    <row r="756" spans="1:10" ht="20.100000000000001" customHeight="1">
      <c r="A756" s="188" t="str">
        <f>CONCATENATE(I749,-3)</f>
        <v>18-3</v>
      </c>
      <c r="B756" s="294"/>
      <c r="C756" s="570" t="str">
        <f>IF(B756="","",VLOOKUP($B756,【選択肢】!$K:$O,2,FALSE))</f>
        <v/>
      </c>
      <c r="D756" s="627" t="str">
        <f>IF(C756="","",VLOOKUP($B756,【選択肢】!$K:$O,4,FALSE))</f>
        <v/>
      </c>
      <c r="E756" s="628" t="str">
        <f>IF(D756="","",VLOOKUP($B756,【選択肢】!$K:$O,2,FALSE))</f>
        <v/>
      </c>
      <c r="F756" s="629" t="str">
        <f>IF(E756="","",VLOOKUP($B756,【選択肢】!$K:$O,5,FALSE))</f>
        <v/>
      </c>
      <c r="G756" s="630"/>
      <c r="H756" s="631"/>
      <c r="I756" s="632"/>
      <c r="J756" s="193"/>
    </row>
    <row r="757" spans="1:10" ht="20.100000000000001" customHeight="1">
      <c r="A757" s="188" t="str">
        <f>CONCATENATE(I749,-4)</f>
        <v>18-4</v>
      </c>
      <c r="B757" s="294"/>
      <c r="C757" s="570" t="str">
        <f>IF(B757="","",VLOOKUP($B757,【選択肢】!$K:$O,2,FALSE))</f>
        <v/>
      </c>
      <c r="D757" s="627" t="str">
        <f>IF(C757="","",VLOOKUP($B757,【選択肢】!$K:$O,4,FALSE))</f>
        <v/>
      </c>
      <c r="E757" s="628" t="str">
        <f>IF(D757="","",VLOOKUP($B757,【選択肢】!$K:$O,2,FALSE))</f>
        <v/>
      </c>
      <c r="F757" s="629" t="str">
        <f>IF(E757="","",VLOOKUP($B757,【選択肢】!$K:$O,5,FALSE))</f>
        <v/>
      </c>
      <c r="G757" s="630"/>
      <c r="H757" s="631"/>
      <c r="I757" s="632"/>
      <c r="J757" s="193"/>
    </row>
    <row r="758" spans="1:10" ht="20.100000000000001" customHeight="1">
      <c r="A758" s="188" t="str">
        <f>CONCATENATE(I749,-5)</f>
        <v>18-5</v>
      </c>
      <c r="B758" s="294"/>
      <c r="C758" s="570" t="str">
        <f>IF(B758="","",VLOOKUP($B758,【選択肢】!$K:$O,2,FALSE))</f>
        <v/>
      </c>
      <c r="D758" s="627" t="str">
        <f>IF(C758="","",VLOOKUP($B758,【選択肢】!$K:$O,4,FALSE))</f>
        <v/>
      </c>
      <c r="E758" s="628" t="str">
        <f>IF(D758="","",VLOOKUP($B758,【選択肢】!$K:$O,2,FALSE))</f>
        <v/>
      </c>
      <c r="F758" s="629" t="str">
        <f>IF(E758="","",VLOOKUP($B758,【選択肢】!$K:$O,5,FALSE))</f>
        <v/>
      </c>
      <c r="G758" s="630"/>
      <c r="H758" s="631"/>
      <c r="I758" s="632"/>
      <c r="J758" s="193"/>
    </row>
    <row r="759" spans="1:10" ht="20.100000000000001" customHeight="1" thickBot="1">
      <c r="A759" s="188" t="str">
        <f>CONCATENATE(I749,-6)</f>
        <v>18-6</v>
      </c>
      <c r="B759" s="295"/>
      <c r="C759" s="569" t="str">
        <f>IF(B759="","",VLOOKUP($B759,【選択肢】!$K:$O,2,FALSE))</f>
        <v/>
      </c>
      <c r="D759" s="633" t="str">
        <f>IF(C759="","",VLOOKUP($B759,【選択肢】!$K:$O,4,FALSE))</f>
        <v/>
      </c>
      <c r="E759" s="634" t="str">
        <f>IF(D759="","",VLOOKUP($B759,【選択肢】!$K:$O,2,FALSE))</f>
        <v/>
      </c>
      <c r="F759" s="635" t="str">
        <f>IF(E759="","",VLOOKUP($B759,【選択肢】!$K:$O,5,FALSE))</f>
        <v/>
      </c>
      <c r="G759" s="636"/>
      <c r="H759" s="637"/>
      <c r="I759" s="638"/>
      <c r="J759" s="193"/>
    </row>
    <row r="760" spans="1:10" ht="20.100000000000001" customHeight="1">
      <c r="B760" s="639" t="s">
        <v>471</v>
      </c>
      <c r="C760" s="640"/>
      <c r="D760" s="640"/>
      <c r="E760" s="640"/>
      <c r="F760" s="640"/>
      <c r="G760" s="640"/>
      <c r="H760" s="640"/>
      <c r="I760" s="641"/>
      <c r="J760" s="194"/>
    </row>
    <row r="761" spans="1:10" ht="20.100000000000001" customHeight="1">
      <c r="B761" s="296" t="s">
        <v>472</v>
      </c>
      <c r="C761" s="167" t="s">
        <v>473</v>
      </c>
      <c r="D761" s="168" t="s">
        <v>462</v>
      </c>
      <c r="E761" s="169" t="s">
        <v>474</v>
      </c>
      <c r="F761" s="166" t="s">
        <v>472</v>
      </c>
      <c r="G761" s="167" t="s">
        <v>473</v>
      </c>
      <c r="H761" s="168" t="s">
        <v>462</v>
      </c>
      <c r="I761" s="169" t="s">
        <v>474</v>
      </c>
      <c r="J761" s="194"/>
    </row>
    <row r="762" spans="1:10" ht="20.100000000000001" customHeight="1">
      <c r="A762" s="188">
        <f>I749</f>
        <v>18</v>
      </c>
      <c r="B762" s="582"/>
      <c r="C762" s="145"/>
      <c r="D762" s="163" t="str">
        <f>IF(ISERROR(VLOOKUP($B762,参加者名簿!$A:$D,2,FALSE))=TRUE,"",VLOOKUP($B762,参加者名簿!$A:$D,2,FALSE))</f>
        <v/>
      </c>
      <c r="E762" s="146"/>
      <c r="F762" s="584"/>
      <c r="G762" s="145"/>
      <c r="H762" s="163" t="str">
        <f>IF(ISERROR(VLOOKUP($F762,参加者名簿!$A:$D,2,FALSE))=TRUE,"",VLOOKUP($F762,参加者名簿!$A:$D,2,FALSE))</f>
        <v/>
      </c>
      <c r="I762" s="146"/>
      <c r="J762" s="195"/>
    </row>
    <row r="763" spans="1:10" ht="20.100000000000001" customHeight="1">
      <c r="A763" s="188">
        <f>A762</f>
        <v>18</v>
      </c>
      <c r="B763" s="582"/>
      <c r="C763" s="145"/>
      <c r="D763" s="163" t="str">
        <f>IF(ISERROR(VLOOKUP($B763,参加者名簿!$A:$D,2,FALSE))=TRUE,"",VLOOKUP($B763,参加者名簿!$A:$D,2,FALSE))</f>
        <v/>
      </c>
      <c r="E763" s="146"/>
      <c r="F763" s="584"/>
      <c r="G763" s="145"/>
      <c r="H763" s="163" t="str">
        <f>IF(ISERROR(VLOOKUP($F763,参加者名簿!$A:$D,2,FALSE))=TRUE,"",VLOOKUP($F763,参加者名簿!$A:$D,2,FALSE))</f>
        <v/>
      </c>
      <c r="I763" s="146"/>
      <c r="J763" s="195"/>
    </row>
    <row r="764" spans="1:10" ht="20.100000000000001" customHeight="1">
      <c r="A764" s="188">
        <f t="shared" ref="A764:A782" si="126">A763</f>
        <v>18</v>
      </c>
      <c r="B764" s="582"/>
      <c r="C764" s="145"/>
      <c r="D764" s="163" t="str">
        <f>IF(ISERROR(VLOOKUP($B764,参加者名簿!$A:$D,2,FALSE))=TRUE,"",VLOOKUP($B764,参加者名簿!$A:$D,2,FALSE))</f>
        <v/>
      </c>
      <c r="E764" s="146"/>
      <c r="F764" s="584"/>
      <c r="G764" s="145"/>
      <c r="H764" s="163" t="str">
        <f>IF(ISERROR(VLOOKUP($F764,参加者名簿!$A:$D,2,FALSE))=TRUE,"",VLOOKUP($F764,参加者名簿!$A:$D,2,FALSE))</f>
        <v/>
      </c>
      <c r="I764" s="146"/>
      <c r="J764" s="195"/>
    </row>
    <row r="765" spans="1:10" ht="20.100000000000001" customHeight="1">
      <c r="A765" s="188">
        <f t="shared" si="126"/>
        <v>18</v>
      </c>
      <c r="B765" s="582"/>
      <c r="C765" s="145"/>
      <c r="D765" s="163" t="str">
        <f>IF(ISERROR(VLOOKUP($B765,参加者名簿!$A:$D,2,FALSE))=TRUE,"",VLOOKUP($B765,参加者名簿!$A:$D,2,FALSE))</f>
        <v/>
      </c>
      <c r="E765" s="146"/>
      <c r="F765" s="584"/>
      <c r="G765" s="145"/>
      <c r="H765" s="163" t="str">
        <f>IF(ISERROR(VLOOKUP($F765,参加者名簿!$A:$D,2,FALSE))=TRUE,"",VLOOKUP($F765,参加者名簿!$A:$D,2,FALSE))</f>
        <v/>
      </c>
      <c r="I765" s="146"/>
      <c r="J765" s="195"/>
    </row>
    <row r="766" spans="1:10" ht="20.100000000000001" customHeight="1">
      <c r="A766" s="188">
        <f t="shared" si="126"/>
        <v>18</v>
      </c>
      <c r="B766" s="582"/>
      <c r="C766" s="145"/>
      <c r="D766" s="163" t="str">
        <f>IF(ISERROR(VLOOKUP($B766,参加者名簿!$A:$D,2,FALSE))=TRUE,"",VLOOKUP($B766,参加者名簿!$A:$D,2,FALSE))</f>
        <v/>
      </c>
      <c r="E766" s="146"/>
      <c r="F766" s="584"/>
      <c r="G766" s="145"/>
      <c r="H766" s="163" t="str">
        <f>IF(ISERROR(VLOOKUP($F766,参加者名簿!$A:$D,2,FALSE))=TRUE,"",VLOOKUP($F766,参加者名簿!$A:$D,2,FALSE))</f>
        <v/>
      </c>
      <c r="I766" s="146"/>
      <c r="J766" s="195"/>
    </row>
    <row r="767" spans="1:10" ht="20.100000000000001" customHeight="1">
      <c r="A767" s="188">
        <f t="shared" si="126"/>
        <v>18</v>
      </c>
      <c r="B767" s="582"/>
      <c r="C767" s="145"/>
      <c r="D767" s="163" t="str">
        <f>IF(ISERROR(VLOOKUP($B767,参加者名簿!$A:$D,2,FALSE))=TRUE,"",VLOOKUP($B767,参加者名簿!$A:$D,2,FALSE))</f>
        <v/>
      </c>
      <c r="E767" s="146"/>
      <c r="F767" s="584"/>
      <c r="G767" s="145"/>
      <c r="H767" s="163" t="str">
        <f>IF(ISERROR(VLOOKUP($F767,参加者名簿!$A:$D,2,FALSE))=TRUE,"",VLOOKUP($F767,参加者名簿!$A:$D,2,FALSE))</f>
        <v/>
      </c>
      <c r="I767" s="146"/>
      <c r="J767" s="195"/>
    </row>
    <row r="768" spans="1:10" ht="20.100000000000001" customHeight="1">
      <c r="A768" s="188">
        <f t="shared" si="126"/>
        <v>18</v>
      </c>
      <c r="B768" s="582"/>
      <c r="C768" s="145"/>
      <c r="D768" s="163" t="str">
        <f>IF(ISERROR(VLOOKUP($B768,参加者名簿!$A:$D,2,FALSE))=TRUE,"",VLOOKUP($B768,参加者名簿!$A:$D,2,FALSE))</f>
        <v/>
      </c>
      <c r="E768" s="146"/>
      <c r="F768" s="584"/>
      <c r="G768" s="145"/>
      <c r="H768" s="163" t="str">
        <f>IF(ISERROR(VLOOKUP($F768,参加者名簿!$A:$D,2,FALSE))=TRUE,"",VLOOKUP($F768,参加者名簿!$A:$D,2,FALSE))</f>
        <v/>
      </c>
      <c r="I768" s="146"/>
      <c r="J768" s="195"/>
    </row>
    <row r="769" spans="1:10" ht="20.100000000000001" customHeight="1">
      <c r="A769" s="188">
        <f t="shared" si="126"/>
        <v>18</v>
      </c>
      <c r="B769" s="582"/>
      <c r="C769" s="145"/>
      <c r="D769" s="163" t="str">
        <f>IF(ISERROR(VLOOKUP($B769,参加者名簿!$A:$D,2,FALSE))=TRUE,"",VLOOKUP($B769,参加者名簿!$A:$D,2,FALSE))</f>
        <v/>
      </c>
      <c r="E769" s="146"/>
      <c r="F769" s="584"/>
      <c r="G769" s="145"/>
      <c r="H769" s="163" t="str">
        <f>IF(ISERROR(VLOOKUP($F769,参加者名簿!$A:$D,2,FALSE))=TRUE,"",VLOOKUP($F769,参加者名簿!$A:$D,2,FALSE))</f>
        <v/>
      </c>
      <c r="I769" s="146"/>
      <c r="J769" s="195"/>
    </row>
    <row r="770" spans="1:10" ht="20.100000000000001" customHeight="1">
      <c r="A770" s="188">
        <f t="shared" si="126"/>
        <v>18</v>
      </c>
      <c r="B770" s="582"/>
      <c r="C770" s="145"/>
      <c r="D770" s="163" t="str">
        <f>IF(ISERROR(VLOOKUP($B770,参加者名簿!$A:$D,2,FALSE))=TRUE,"",VLOOKUP($B770,参加者名簿!$A:$D,2,FALSE))</f>
        <v/>
      </c>
      <c r="E770" s="146"/>
      <c r="F770" s="584"/>
      <c r="G770" s="145"/>
      <c r="H770" s="163" t="str">
        <f>IF(ISERROR(VLOOKUP($F770,参加者名簿!$A:$D,2,FALSE))=TRUE,"",VLOOKUP($F770,参加者名簿!$A:$D,2,FALSE))</f>
        <v/>
      </c>
      <c r="I770" s="146"/>
      <c r="J770" s="195"/>
    </row>
    <row r="771" spans="1:10" ht="20.100000000000001" customHeight="1">
      <c r="A771" s="188">
        <f t="shared" si="126"/>
        <v>18</v>
      </c>
      <c r="B771" s="582"/>
      <c r="C771" s="145"/>
      <c r="D771" s="163" t="str">
        <f>IF(ISERROR(VLOOKUP($B771,参加者名簿!$A:$D,2,FALSE))=TRUE,"",VLOOKUP($B771,参加者名簿!$A:$D,2,FALSE))</f>
        <v/>
      </c>
      <c r="E771" s="146"/>
      <c r="F771" s="584"/>
      <c r="G771" s="145"/>
      <c r="H771" s="163" t="str">
        <f>IF(ISERROR(VLOOKUP($F771,参加者名簿!$A:$D,2,FALSE))=TRUE,"",VLOOKUP($F771,参加者名簿!$A:$D,2,FALSE))</f>
        <v/>
      </c>
      <c r="I771" s="146"/>
      <c r="J771" s="195"/>
    </row>
    <row r="772" spans="1:10" ht="20.100000000000001" customHeight="1">
      <c r="A772" s="188">
        <f t="shared" si="126"/>
        <v>18</v>
      </c>
      <c r="B772" s="582"/>
      <c r="C772" s="145"/>
      <c r="D772" s="163" t="str">
        <f>IF(ISERROR(VLOOKUP($B772,参加者名簿!$A:$D,2,FALSE))=TRUE,"",VLOOKUP($B772,参加者名簿!$A:$D,2,FALSE))</f>
        <v/>
      </c>
      <c r="E772" s="146"/>
      <c r="F772" s="584"/>
      <c r="G772" s="145"/>
      <c r="H772" s="163" t="str">
        <f>IF(ISERROR(VLOOKUP($F772,参加者名簿!$A:$D,2,FALSE))=TRUE,"",VLOOKUP($F772,参加者名簿!$A:$D,2,FALSE))</f>
        <v/>
      </c>
      <c r="I772" s="146"/>
      <c r="J772" s="195"/>
    </row>
    <row r="773" spans="1:10" ht="20.100000000000001" customHeight="1">
      <c r="A773" s="188">
        <f t="shared" si="126"/>
        <v>18</v>
      </c>
      <c r="B773" s="582"/>
      <c r="C773" s="145"/>
      <c r="D773" s="163" t="str">
        <f>IF(ISERROR(VLOOKUP($B773,参加者名簿!$A:$D,2,FALSE))=TRUE,"",VLOOKUP($B773,参加者名簿!$A:$D,2,FALSE))</f>
        <v/>
      </c>
      <c r="E773" s="146"/>
      <c r="F773" s="584"/>
      <c r="G773" s="145"/>
      <c r="H773" s="163" t="str">
        <f>IF(ISERROR(VLOOKUP($F773,参加者名簿!$A:$D,2,FALSE))=TRUE,"",VLOOKUP($F773,参加者名簿!$A:$D,2,FALSE))</f>
        <v/>
      </c>
      <c r="I773" s="146"/>
      <c r="J773" s="195"/>
    </row>
    <row r="774" spans="1:10" ht="20.100000000000001" customHeight="1">
      <c r="A774" s="188">
        <f t="shared" si="126"/>
        <v>18</v>
      </c>
      <c r="B774" s="582"/>
      <c r="C774" s="145"/>
      <c r="D774" s="163" t="str">
        <f>IF(ISERROR(VLOOKUP($B774,参加者名簿!$A:$D,2,FALSE))=TRUE,"",VLOOKUP($B774,参加者名簿!$A:$D,2,FALSE))</f>
        <v/>
      </c>
      <c r="E774" s="146"/>
      <c r="F774" s="584"/>
      <c r="G774" s="145"/>
      <c r="H774" s="163" t="str">
        <f>IF(ISERROR(VLOOKUP($F774,参加者名簿!$A:$D,2,FALSE))=TRUE,"",VLOOKUP($F774,参加者名簿!$A:$D,2,FALSE))</f>
        <v/>
      </c>
      <c r="I774" s="146"/>
      <c r="J774" s="195"/>
    </row>
    <row r="775" spans="1:10" ht="20.100000000000001" customHeight="1">
      <c r="A775" s="188">
        <f t="shared" si="126"/>
        <v>18</v>
      </c>
      <c r="B775" s="582"/>
      <c r="C775" s="145"/>
      <c r="D775" s="163" t="str">
        <f>IF(ISERROR(VLOOKUP($B775,参加者名簿!$A:$D,2,FALSE))=TRUE,"",VLOOKUP($B775,参加者名簿!$A:$D,2,FALSE))</f>
        <v/>
      </c>
      <c r="E775" s="146"/>
      <c r="F775" s="584"/>
      <c r="G775" s="145"/>
      <c r="H775" s="163" t="str">
        <f>IF(ISERROR(VLOOKUP($F775,参加者名簿!$A:$D,2,FALSE))=TRUE,"",VLOOKUP($F775,参加者名簿!$A:$D,2,FALSE))</f>
        <v/>
      </c>
      <c r="I775" s="146"/>
      <c r="J775" s="195"/>
    </row>
    <row r="776" spans="1:10" ht="20.100000000000001" customHeight="1">
      <c r="A776" s="188">
        <f t="shared" si="126"/>
        <v>18</v>
      </c>
      <c r="B776" s="582"/>
      <c r="C776" s="145"/>
      <c r="D776" s="163" t="str">
        <f>IF(ISERROR(VLOOKUP($B776,参加者名簿!$A:$D,2,FALSE))=TRUE,"",VLOOKUP($B776,参加者名簿!$A:$D,2,FALSE))</f>
        <v/>
      </c>
      <c r="E776" s="146"/>
      <c r="F776" s="584"/>
      <c r="G776" s="145"/>
      <c r="H776" s="163" t="str">
        <f>IF(ISERROR(VLOOKUP($F776,参加者名簿!$A:$D,2,FALSE))=TRUE,"",VLOOKUP($F776,参加者名簿!$A:$D,2,FALSE))</f>
        <v/>
      </c>
      <c r="I776" s="146"/>
      <c r="J776" s="195"/>
    </row>
    <row r="777" spans="1:10" ht="20.100000000000001" customHeight="1">
      <c r="A777" s="188">
        <f t="shared" si="126"/>
        <v>18</v>
      </c>
      <c r="B777" s="582"/>
      <c r="C777" s="145"/>
      <c r="D777" s="163" t="str">
        <f>IF(ISERROR(VLOOKUP($B777,参加者名簿!$A:$D,2,FALSE))=TRUE,"",VLOOKUP($B777,参加者名簿!$A:$D,2,FALSE))</f>
        <v/>
      </c>
      <c r="E777" s="146"/>
      <c r="F777" s="584"/>
      <c r="G777" s="145"/>
      <c r="H777" s="163" t="str">
        <f>IF(ISERROR(VLOOKUP($F777,参加者名簿!$A:$D,2,FALSE))=TRUE,"",VLOOKUP($F777,参加者名簿!$A:$D,2,FALSE))</f>
        <v/>
      </c>
      <c r="I777" s="146"/>
      <c r="J777" s="195"/>
    </row>
    <row r="778" spans="1:10" ht="20.100000000000001" customHeight="1">
      <c r="A778" s="188">
        <f t="shared" si="126"/>
        <v>18</v>
      </c>
      <c r="B778" s="582"/>
      <c r="C778" s="145"/>
      <c r="D778" s="163" t="str">
        <f>IF(ISERROR(VLOOKUP($B778,参加者名簿!$A:$D,2,FALSE))=TRUE,"",VLOOKUP($B778,参加者名簿!$A:$D,2,FALSE))</f>
        <v/>
      </c>
      <c r="E778" s="146"/>
      <c r="F778" s="584"/>
      <c r="G778" s="145"/>
      <c r="H778" s="163" t="str">
        <f>IF(ISERROR(VLOOKUP($F778,参加者名簿!$A:$D,2,FALSE))=TRUE,"",VLOOKUP($F778,参加者名簿!$A:$D,2,FALSE))</f>
        <v/>
      </c>
      <c r="I778" s="146"/>
      <c r="J778" s="195"/>
    </row>
    <row r="779" spans="1:10" ht="20.100000000000001" customHeight="1">
      <c r="A779" s="188">
        <f t="shared" si="126"/>
        <v>18</v>
      </c>
      <c r="B779" s="582"/>
      <c r="C779" s="145"/>
      <c r="D779" s="163" t="str">
        <f>IF(ISERROR(VLOOKUP($B779,参加者名簿!$A:$D,2,FALSE))=TRUE,"",VLOOKUP($B779,参加者名簿!$A:$D,2,FALSE))</f>
        <v/>
      </c>
      <c r="E779" s="146"/>
      <c r="F779" s="584"/>
      <c r="G779" s="145"/>
      <c r="H779" s="163" t="str">
        <f>IF(ISERROR(VLOOKUP($F779,参加者名簿!$A:$D,2,FALSE))=TRUE,"",VLOOKUP($F779,参加者名簿!$A:$D,2,FALSE))</f>
        <v/>
      </c>
      <c r="I779" s="146"/>
      <c r="J779" s="195"/>
    </row>
    <row r="780" spans="1:10" ht="20.100000000000001" customHeight="1">
      <c r="A780" s="188">
        <f t="shared" si="126"/>
        <v>18</v>
      </c>
      <c r="B780" s="582"/>
      <c r="C780" s="145"/>
      <c r="D780" s="163" t="str">
        <f>IF(ISERROR(VLOOKUP($B780,参加者名簿!$A:$D,2,FALSE))=TRUE,"",VLOOKUP($B780,参加者名簿!$A:$D,2,FALSE))</f>
        <v/>
      </c>
      <c r="E780" s="146"/>
      <c r="F780" s="584"/>
      <c r="G780" s="145"/>
      <c r="H780" s="163" t="str">
        <f>IF(ISERROR(VLOOKUP($F780,参加者名簿!$A:$D,2,FALSE))=TRUE,"",VLOOKUP($F780,参加者名簿!$A:$D,2,FALSE))</f>
        <v/>
      </c>
      <c r="I780" s="146"/>
      <c r="J780" s="195"/>
    </row>
    <row r="781" spans="1:10" ht="20.100000000000001" customHeight="1">
      <c r="A781" s="188">
        <f t="shared" si="126"/>
        <v>18</v>
      </c>
      <c r="B781" s="582"/>
      <c r="C781" s="145"/>
      <c r="D781" s="163" t="str">
        <f>IF(ISERROR(VLOOKUP($B781,参加者名簿!$A:$D,2,FALSE))=TRUE,"",VLOOKUP($B781,参加者名簿!$A:$D,2,FALSE))</f>
        <v/>
      </c>
      <c r="E781" s="146"/>
      <c r="F781" s="584"/>
      <c r="G781" s="145"/>
      <c r="H781" s="163" t="str">
        <f>IF(ISERROR(VLOOKUP($F781,参加者名簿!$A:$D,2,FALSE))=TRUE,"",VLOOKUP($F781,参加者名簿!$A:$D,2,FALSE))</f>
        <v/>
      </c>
      <c r="I781" s="146"/>
      <c r="J781" s="195"/>
    </row>
    <row r="782" spans="1:10" ht="20.100000000000001" customHeight="1" thickBot="1">
      <c r="A782" s="188">
        <f t="shared" si="126"/>
        <v>18</v>
      </c>
      <c r="B782" s="582"/>
      <c r="C782" s="145"/>
      <c r="D782" s="163" t="str">
        <f>IF(ISERROR(VLOOKUP($B782,参加者名簿!$A:$D,2,FALSE))=TRUE,"",VLOOKUP($B782,参加者名簿!$A:$D,2,FALSE))</f>
        <v/>
      </c>
      <c r="E782" s="146"/>
      <c r="F782" s="584"/>
      <c r="G782" s="145"/>
      <c r="H782" s="163" t="str">
        <f>IF(ISERROR(VLOOKUP($F782,参加者名簿!$A:$D,2,FALSE))=TRUE,"",VLOOKUP($F782,参加者名簿!$A:$D,2,FALSE))</f>
        <v/>
      </c>
      <c r="I782" s="146"/>
      <c r="J782" s="195"/>
    </row>
    <row r="783" spans="1:10" ht="20.100000000000001" customHeight="1" thickBot="1">
      <c r="B783" s="298" t="s">
        <v>476</v>
      </c>
      <c r="C783" s="164">
        <f t="shared" ref="C783" si="127">COUNTIFS(D762:D782,"農業者",E762:E782,"○")+COUNTIFS(H762:H782,"農業者",I762:I782,"○")</f>
        <v>0</v>
      </c>
      <c r="D783" s="601" t="s">
        <v>477</v>
      </c>
      <c r="E783" s="602"/>
      <c r="F783" s="164">
        <f t="shared" ref="F783" si="128">COUNTIFS(D762:D782,"農業者以外",E762:E782,"○")+COUNTIFS(H762:H782,"農業者以外",I762:I782,"○")</f>
        <v>0</v>
      </c>
      <c r="G783" s="571" t="s">
        <v>478</v>
      </c>
      <c r="H783" s="603">
        <f t="shared" ref="H783" si="129">SUMIF(E762:E782,"○",C762:C782)+SUMIF(I762:I782,"○",G762:G782)</f>
        <v>0</v>
      </c>
      <c r="I783" s="604"/>
      <c r="J783" s="194"/>
    </row>
    <row r="784" spans="1:10" ht="20.100000000000001" customHeight="1">
      <c r="B784" s="299" t="s">
        <v>479</v>
      </c>
      <c r="C784" s="151"/>
      <c r="D784" s="151"/>
      <c r="E784" s="151"/>
      <c r="F784" s="151"/>
      <c r="G784" s="151"/>
      <c r="H784" s="151"/>
      <c r="I784" s="152"/>
      <c r="J784" s="195"/>
    </row>
    <row r="785" spans="1:21" ht="20.100000000000001" customHeight="1">
      <c r="B785" s="300"/>
      <c r="C785" s="148"/>
      <c r="D785" s="148"/>
      <c r="E785" s="148"/>
      <c r="F785" s="148"/>
      <c r="G785" s="148"/>
      <c r="H785" s="148"/>
      <c r="I785" s="153"/>
      <c r="J785" s="195"/>
    </row>
    <row r="786" spans="1:21" ht="20.100000000000001" customHeight="1">
      <c r="B786" s="300"/>
      <c r="C786" s="148"/>
      <c r="D786" s="148"/>
      <c r="E786" s="148"/>
      <c r="F786" s="148"/>
      <c r="G786" s="148"/>
      <c r="H786" s="148"/>
      <c r="I786" s="153"/>
      <c r="J786" s="195"/>
    </row>
    <row r="787" spans="1:21" ht="20.100000000000001" customHeight="1">
      <c r="B787" s="300"/>
      <c r="C787" s="148"/>
      <c r="D787" s="148"/>
      <c r="E787" s="148"/>
      <c r="F787" s="148"/>
      <c r="G787" s="148"/>
      <c r="H787" s="148"/>
      <c r="I787" s="153"/>
      <c r="J787" s="195"/>
    </row>
    <row r="788" spans="1:21" ht="20.100000000000001" customHeight="1">
      <c r="B788" s="300"/>
      <c r="C788" s="148"/>
      <c r="D788" s="148"/>
      <c r="E788" s="148"/>
      <c r="F788" s="148"/>
      <c r="G788" s="148"/>
      <c r="H788" s="148"/>
      <c r="I788" s="153"/>
      <c r="J788" s="195"/>
    </row>
    <row r="789" spans="1:21" ht="20.100000000000001" customHeight="1">
      <c r="B789" s="300"/>
      <c r="C789" s="148"/>
      <c r="D789" s="148"/>
      <c r="E789" s="148"/>
      <c r="F789" s="148"/>
      <c r="G789" s="148"/>
      <c r="H789" s="148"/>
      <c r="I789" s="153"/>
      <c r="J789" s="195"/>
    </row>
    <row r="790" spans="1:21" ht="20.100000000000001" customHeight="1">
      <c r="B790" s="300"/>
      <c r="C790" s="148"/>
      <c r="D790" s="148"/>
      <c r="E790" s="148"/>
      <c r="F790" s="148"/>
      <c r="G790" s="148"/>
      <c r="H790" s="148"/>
      <c r="I790" s="153"/>
      <c r="J790" s="195"/>
    </row>
    <row r="791" spans="1:21" ht="20.100000000000001" customHeight="1" thickBot="1">
      <c r="B791" s="301"/>
      <c r="C791" s="154"/>
      <c r="D791" s="154"/>
      <c r="E791" s="154"/>
      <c r="F791" s="154"/>
      <c r="G791" s="154"/>
      <c r="H791" s="154"/>
      <c r="I791" s="155"/>
      <c r="J791" s="195"/>
    </row>
    <row r="792" spans="1:21" ht="20.100000000000001" customHeight="1" thickBot="1">
      <c r="B792" s="302" t="s">
        <v>480</v>
      </c>
      <c r="C792" s="156" t="s">
        <v>481</v>
      </c>
      <c r="D792" s="156" t="s">
        <v>482</v>
      </c>
      <c r="E792" s="157"/>
    </row>
    <row r="793" spans="1:21" ht="20.100000000000001" customHeight="1" thickBot="1">
      <c r="B793" s="289" t="s">
        <v>505</v>
      </c>
      <c r="C793" s="185">
        <f t="shared" ref="C793" si="130">C749</f>
        <v>4</v>
      </c>
      <c r="D793" s="608" t="s">
        <v>504</v>
      </c>
      <c r="E793" s="608"/>
      <c r="F793" s="608"/>
      <c r="G793" s="608"/>
      <c r="H793" s="141" t="s">
        <v>466</v>
      </c>
      <c r="I793" s="186">
        <f t="shared" ref="I793" si="131">I749+1</f>
        <v>19</v>
      </c>
      <c r="J793" s="189">
        <f>I793</f>
        <v>19</v>
      </c>
      <c r="K793" s="312">
        <f>G794</f>
        <v>0</v>
      </c>
      <c r="L793" s="313">
        <f>C795</f>
        <v>0</v>
      </c>
      <c r="M793" s="190" t="e">
        <f>G795-K796</f>
        <v>#VALUE!</v>
      </c>
      <c r="N793" s="190">
        <f>C827</f>
        <v>0</v>
      </c>
      <c r="O793" s="190">
        <f>F827</f>
        <v>0</v>
      </c>
      <c r="P793" s="190">
        <f>B798</f>
        <v>0</v>
      </c>
      <c r="Q793" s="190">
        <f>B799</f>
        <v>0</v>
      </c>
      <c r="R793" s="190">
        <f>B800</f>
        <v>0</v>
      </c>
      <c r="S793" s="188">
        <f>B801</f>
        <v>0</v>
      </c>
      <c r="T793" s="188">
        <f>B802</f>
        <v>0</v>
      </c>
      <c r="U793" s="188">
        <f>B803</f>
        <v>0</v>
      </c>
    </row>
    <row r="794" spans="1:21" ht="20.100000000000001" customHeight="1" thickBot="1">
      <c r="B794" s="290" t="s">
        <v>467</v>
      </c>
      <c r="C794" s="609" t="str">
        <f t="shared" ref="C794" si="132">$C$2</f>
        <v>○○活動組織</v>
      </c>
      <c r="D794" s="609"/>
      <c r="E794" s="609"/>
      <c r="F794" s="143" t="s">
        <v>468</v>
      </c>
      <c r="G794" s="610"/>
      <c r="H794" s="611"/>
      <c r="I794" s="612"/>
      <c r="J794" s="191"/>
    </row>
    <row r="795" spans="1:21" ht="20.100000000000001" customHeight="1">
      <c r="B795" s="291" t="s">
        <v>8</v>
      </c>
      <c r="C795" s="128"/>
      <c r="D795" s="613" t="s">
        <v>469</v>
      </c>
      <c r="E795" s="613"/>
      <c r="F795" s="128"/>
      <c r="G795" s="161" t="str">
        <f t="shared" ref="G795:G796" si="133">IF((F795-C795)*24=0,"",(F795-C795)*24)</f>
        <v/>
      </c>
      <c r="H795" s="614" t="s">
        <v>470</v>
      </c>
      <c r="I795" s="615"/>
      <c r="J795" s="192"/>
    </row>
    <row r="796" spans="1:21" ht="20.100000000000001" customHeight="1" thickBot="1">
      <c r="B796" s="292" t="s">
        <v>483</v>
      </c>
      <c r="C796" s="129"/>
      <c r="D796" s="605" t="s">
        <v>469</v>
      </c>
      <c r="E796" s="605"/>
      <c r="F796" s="129"/>
      <c r="G796" s="162" t="str">
        <f t="shared" si="133"/>
        <v/>
      </c>
      <c r="H796" s="606" t="s">
        <v>470</v>
      </c>
      <c r="I796" s="607"/>
      <c r="J796" s="192"/>
      <c r="K796" s="188">
        <f>IF(G796="",0,G796)</f>
        <v>0</v>
      </c>
    </row>
    <row r="797" spans="1:21" ht="20.100000000000001" customHeight="1" thickBot="1">
      <c r="B797" s="306" t="s">
        <v>714</v>
      </c>
      <c r="C797" s="572" t="s">
        <v>712</v>
      </c>
      <c r="D797" s="616" t="s">
        <v>713</v>
      </c>
      <c r="E797" s="617"/>
      <c r="F797" s="618" t="s">
        <v>715</v>
      </c>
      <c r="G797" s="619"/>
      <c r="H797" s="618" t="s">
        <v>716</v>
      </c>
      <c r="I797" s="620"/>
      <c r="J797" s="193"/>
    </row>
    <row r="798" spans="1:21" ht="20.100000000000001" customHeight="1">
      <c r="A798" s="188" t="str">
        <f>CONCATENATE(I793,-1)</f>
        <v>19-1</v>
      </c>
      <c r="B798" s="309"/>
      <c r="C798" s="573" t="str">
        <f>IF(B798="","",VLOOKUP($B798,【選択肢】!$K:$O,2,FALSE))</f>
        <v/>
      </c>
      <c r="D798" s="621" t="str">
        <f>IF(C798="","",VLOOKUP($B798,【選択肢】!$K:$O,4,FALSE))</f>
        <v/>
      </c>
      <c r="E798" s="622" t="str">
        <f>IF(D798="","",VLOOKUP($B798,【選択肢】!$K:$O,2,FALSE))</f>
        <v/>
      </c>
      <c r="F798" s="623" t="str">
        <f>IF(E798="","",VLOOKUP($B798,【選択肢】!$K:$O,5,FALSE))</f>
        <v/>
      </c>
      <c r="G798" s="624"/>
      <c r="H798" s="625"/>
      <c r="I798" s="626"/>
      <c r="J798" s="193"/>
    </row>
    <row r="799" spans="1:21" ht="20.100000000000001" customHeight="1">
      <c r="A799" s="188" t="str">
        <f>CONCATENATE(I793,-2)</f>
        <v>19-2</v>
      </c>
      <c r="B799" s="293"/>
      <c r="C799" s="570" t="str">
        <f>IF(B799="","",VLOOKUP($B799,【選択肢】!$K:$O,2,FALSE))</f>
        <v/>
      </c>
      <c r="D799" s="627" t="str">
        <f>IF(C799="","",VLOOKUP($B799,【選択肢】!$K:$O,4,FALSE))</f>
        <v/>
      </c>
      <c r="E799" s="628" t="str">
        <f>IF(D799="","",VLOOKUP($B799,【選択肢】!$K:$O,2,FALSE))</f>
        <v/>
      </c>
      <c r="F799" s="629" t="str">
        <f>IF(E799="","",VLOOKUP($B799,【選択肢】!$K:$O,5,FALSE))</f>
        <v/>
      </c>
      <c r="G799" s="630"/>
      <c r="H799" s="631"/>
      <c r="I799" s="632"/>
      <c r="J799" s="193"/>
    </row>
    <row r="800" spans="1:21" ht="20.100000000000001" customHeight="1">
      <c r="A800" s="188" t="str">
        <f>CONCATENATE(I793,-3)</f>
        <v>19-3</v>
      </c>
      <c r="B800" s="294"/>
      <c r="C800" s="570" t="str">
        <f>IF(B800="","",VLOOKUP($B800,【選択肢】!$K:$O,2,FALSE))</f>
        <v/>
      </c>
      <c r="D800" s="627" t="str">
        <f>IF(C800="","",VLOOKUP($B800,【選択肢】!$K:$O,4,FALSE))</f>
        <v/>
      </c>
      <c r="E800" s="628" t="str">
        <f>IF(D800="","",VLOOKUP($B800,【選択肢】!$K:$O,2,FALSE))</f>
        <v/>
      </c>
      <c r="F800" s="629" t="str">
        <f>IF(E800="","",VLOOKUP($B800,【選択肢】!$K:$O,5,FALSE))</f>
        <v/>
      </c>
      <c r="G800" s="630"/>
      <c r="H800" s="631"/>
      <c r="I800" s="632"/>
      <c r="J800" s="193"/>
    </row>
    <row r="801" spans="1:10" ht="20.100000000000001" customHeight="1">
      <c r="A801" s="188" t="str">
        <f>CONCATENATE(I793,-4)</f>
        <v>19-4</v>
      </c>
      <c r="B801" s="294"/>
      <c r="C801" s="570" t="str">
        <f>IF(B801="","",VLOOKUP($B801,【選択肢】!$K:$O,2,FALSE))</f>
        <v/>
      </c>
      <c r="D801" s="627" t="str">
        <f>IF(C801="","",VLOOKUP($B801,【選択肢】!$K:$O,4,FALSE))</f>
        <v/>
      </c>
      <c r="E801" s="628" t="str">
        <f>IF(D801="","",VLOOKUP($B801,【選択肢】!$K:$O,2,FALSE))</f>
        <v/>
      </c>
      <c r="F801" s="629" t="str">
        <f>IF(E801="","",VLOOKUP($B801,【選択肢】!$K:$O,5,FALSE))</f>
        <v/>
      </c>
      <c r="G801" s="630"/>
      <c r="H801" s="631"/>
      <c r="I801" s="632"/>
      <c r="J801" s="193"/>
    </row>
    <row r="802" spans="1:10" ht="20.100000000000001" customHeight="1">
      <c r="A802" s="188" t="str">
        <f>CONCATENATE(I793,-5)</f>
        <v>19-5</v>
      </c>
      <c r="B802" s="294"/>
      <c r="C802" s="570" t="str">
        <f>IF(B802="","",VLOOKUP($B802,【選択肢】!$K:$O,2,FALSE))</f>
        <v/>
      </c>
      <c r="D802" s="627" t="str">
        <f>IF(C802="","",VLOOKUP($B802,【選択肢】!$K:$O,4,FALSE))</f>
        <v/>
      </c>
      <c r="E802" s="628" t="str">
        <f>IF(D802="","",VLOOKUP($B802,【選択肢】!$K:$O,2,FALSE))</f>
        <v/>
      </c>
      <c r="F802" s="629" t="str">
        <f>IF(E802="","",VLOOKUP($B802,【選択肢】!$K:$O,5,FALSE))</f>
        <v/>
      </c>
      <c r="G802" s="630"/>
      <c r="H802" s="631"/>
      <c r="I802" s="632"/>
      <c r="J802" s="193"/>
    </row>
    <row r="803" spans="1:10" ht="20.100000000000001" customHeight="1" thickBot="1">
      <c r="A803" s="188" t="str">
        <f>CONCATENATE(I793,-6)</f>
        <v>19-6</v>
      </c>
      <c r="B803" s="295"/>
      <c r="C803" s="569" t="str">
        <f>IF(B803="","",VLOOKUP($B803,【選択肢】!$K:$O,2,FALSE))</f>
        <v/>
      </c>
      <c r="D803" s="633" t="str">
        <f>IF(C803="","",VLOOKUP($B803,【選択肢】!$K:$O,4,FALSE))</f>
        <v/>
      </c>
      <c r="E803" s="634" t="str">
        <f>IF(D803="","",VLOOKUP($B803,【選択肢】!$K:$O,2,FALSE))</f>
        <v/>
      </c>
      <c r="F803" s="635" t="str">
        <f>IF(E803="","",VLOOKUP($B803,【選択肢】!$K:$O,5,FALSE))</f>
        <v/>
      </c>
      <c r="G803" s="636"/>
      <c r="H803" s="637"/>
      <c r="I803" s="638"/>
      <c r="J803" s="193"/>
    </row>
    <row r="804" spans="1:10" ht="20.100000000000001" customHeight="1">
      <c r="B804" s="639" t="s">
        <v>471</v>
      </c>
      <c r="C804" s="640"/>
      <c r="D804" s="640"/>
      <c r="E804" s="640"/>
      <c r="F804" s="640"/>
      <c r="G804" s="640"/>
      <c r="H804" s="640"/>
      <c r="I804" s="641"/>
      <c r="J804" s="194"/>
    </row>
    <row r="805" spans="1:10" ht="20.100000000000001" customHeight="1">
      <c r="B805" s="296" t="s">
        <v>472</v>
      </c>
      <c r="C805" s="167" t="s">
        <v>473</v>
      </c>
      <c r="D805" s="168" t="s">
        <v>462</v>
      </c>
      <c r="E805" s="169" t="s">
        <v>474</v>
      </c>
      <c r="F805" s="166" t="s">
        <v>472</v>
      </c>
      <c r="G805" s="167" t="s">
        <v>473</v>
      </c>
      <c r="H805" s="168" t="s">
        <v>462</v>
      </c>
      <c r="I805" s="169" t="s">
        <v>474</v>
      </c>
      <c r="J805" s="194"/>
    </row>
    <row r="806" spans="1:10" ht="20.100000000000001" customHeight="1">
      <c r="A806" s="188">
        <f>I793</f>
        <v>19</v>
      </c>
      <c r="B806" s="582"/>
      <c r="C806" s="145"/>
      <c r="D806" s="163" t="str">
        <f>IF(ISERROR(VLOOKUP($B806,参加者名簿!$A:$D,2,FALSE))=TRUE,"",VLOOKUP($B806,参加者名簿!$A:$D,2,FALSE))</f>
        <v/>
      </c>
      <c r="E806" s="146"/>
      <c r="F806" s="584"/>
      <c r="G806" s="145"/>
      <c r="H806" s="163" t="str">
        <f>IF(ISERROR(VLOOKUP($F806,参加者名簿!$A:$D,2,FALSE))=TRUE,"",VLOOKUP($F806,参加者名簿!$A:$D,2,FALSE))</f>
        <v/>
      </c>
      <c r="I806" s="146"/>
      <c r="J806" s="195"/>
    </row>
    <row r="807" spans="1:10" ht="20.100000000000001" customHeight="1">
      <c r="A807" s="188">
        <f>A806</f>
        <v>19</v>
      </c>
      <c r="B807" s="582"/>
      <c r="C807" s="145"/>
      <c r="D807" s="163" t="str">
        <f>IF(ISERROR(VLOOKUP($B807,参加者名簿!$A:$D,2,FALSE))=TRUE,"",VLOOKUP($B807,参加者名簿!$A:$D,2,FALSE))</f>
        <v/>
      </c>
      <c r="E807" s="146"/>
      <c r="F807" s="584"/>
      <c r="G807" s="145"/>
      <c r="H807" s="163" t="str">
        <f>IF(ISERROR(VLOOKUP($F807,参加者名簿!$A:$D,2,FALSE))=TRUE,"",VLOOKUP($F807,参加者名簿!$A:$D,2,FALSE))</f>
        <v/>
      </c>
      <c r="I807" s="146"/>
      <c r="J807" s="195"/>
    </row>
    <row r="808" spans="1:10" ht="20.100000000000001" customHeight="1">
      <c r="A808" s="188">
        <f t="shared" ref="A808:A826" si="134">A807</f>
        <v>19</v>
      </c>
      <c r="B808" s="582"/>
      <c r="C808" s="145"/>
      <c r="D808" s="163" t="str">
        <f>IF(ISERROR(VLOOKUP($B808,参加者名簿!$A:$D,2,FALSE))=TRUE,"",VLOOKUP($B808,参加者名簿!$A:$D,2,FALSE))</f>
        <v/>
      </c>
      <c r="E808" s="146"/>
      <c r="F808" s="584"/>
      <c r="G808" s="145"/>
      <c r="H808" s="163" t="str">
        <f>IF(ISERROR(VLOOKUP($F808,参加者名簿!$A:$D,2,FALSE))=TRUE,"",VLOOKUP($F808,参加者名簿!$A:$D,2,FALSE))</f>
        <v/>
      </c>
      <c r="I808" s="146"/>
      <c r="J808" s="195"/>
    </row>
    <row r="809" spans="1:10" ht="20.100000000000001" customHeight="1">
      <c r="A809" s="188">
        <f t="shared" si="134"/>
        <v>19</v>
      </c>
      <c r="B809" s="582"/>
      <c r="C809" s="145"/>
      <c r="D809" s="163" t="str">
        <f>IF(ISERROR(VLOOKUP($B809,参加者名簿!$A:$D,2,FALSE))=TRUE,"",VLOOKUP($B809,参加者名簿!$A:$D,2,FALSE))</f>
        <v/>
      </c>
      <c r="E809" s="146"/>
      <c r="F809" s="584"/>
      <c r="G809" s="145"/>
      <c r="H809" s="163" t="str">
        <f>IF(ISERROR(VLOOKUP($F809,参加者名簿!$A:$D,2,FALSE))=TRUE,"",VLOOKUP($F809,参加者名簿!$A:$D,2,FALSE))</f>
        <v/>
      </c>
      <c r="I809" s="146"/>
      <c r="J809" s="195"/>
    </row>
    <row r="810" spans="1:10" ht="20.100000000000001" customHeight="1">
      <c r="A810" s="188">
        <f t="shared" si="134"/>
        <v>19</v>
      </c>
      <c r="B810" s="582"/>
      <c r="C810" s="145"/>
      <c r="D810" s="163" t="str">
        <f>IF(ISERROR(VLOOKUP($B810,参加者名簿!$A:$D,2,FALSE))=TRUE,"",VLOOKUP($B810,参加者名簿!$A:$D,2,FALSE))</f>
        <v/>
      </c>
      <c r="E810" s="146"/>
      <c r="F810" s="584"/>
      <c r="G810" s="145"/>
      <c r="H810" s="163" t="str">
        <f>IF(ISERROR(VLOOKUP($F810,参加者名簿!$A:$D,2,FALSE))=TRUE,"",VLOOKUP($F810,参加者名簿!$A:$D,2,FALSE))</f>
        <v/>
      </c>
      <c r="I810" s="146"/>
      <c r="J810" s="195"/>
    </row>
    <row r="811" spans="1:10" ht="20.100000000000001" customHeight="1">
      <c r="A811" s="188">
        <f t="shared" si="134"/>
        <v>19</v>
      </c>
      <c r="B811" s="582"/>
      <c r="C811" s="145"/>
      <c r="D811" s="163" t="str">
        <f>IF(ISERROR(VLOOKUP($B811,参加者名簿!$A:$D,2,FALSE))=TRUE,"",VLOOKUP($B811,参加者名簿!$A:$D,2,FALSE))</f>
        <v/>
      </c>
      <c r="E811" s="146"/>
      <c r="F811" s="584"/>
      <c r="G811" s="145"/>
      <c r="H811" s="163" t="str">
        <f>IF(ISERROR(VLOOKUP($F811,参加者名簿!$A:$D,2,FALSE))=TRUE,"",VLOOKUP($F811,参加者名簿!$A:$D,2,FALSE))</f>
        <v/>
      </c>
      <c r="I811" s="146"/>
      <c r="J811" s="195"/>
    </row>
    <row r="812" spans="1:10" ht="20.100000000000001" customHeight="1">
      <c r="A812" s="188">
        <f t="shared" si="134"/>
        <v>19</v>
      </c>
      <c r="B812" s="582"/>
      <c r="C812" s="145"/>
      <c r="D812" s="163" t="str">
        <f>IF(ISERROR(VLOOKUP($B812,参加者名簿!$A:$D,2,FALSE))=TRUE,"",VLOOKUP($B812,参加者名簿!$A:$D,2,FALSE))</f>
        <v/>
      </c>
      <c r="E812" s="146"/>
      <c r="F812" s="584"/>
      <c r="G812" s="145"/>
      <c r="H812" s="163" t="str">
        <f>IF(ISERROR(VLOOKUP($F812,参加者名簿!$A:$D,2,FALSE))=TRUE,"",VLOOKUP($F812,参加者名簿!$A:$D,2,FALSE))</f>
        <v/>
      </c>
      <c r="I812" s="146"/>
      <c r="J812" s="195"/>
    </row>
    <row r="813" spans="1:10" ht="20.100000000000001" customHeight="1">
      <c r="A813" s="188">
        <f t="shared" si="134"/>
        <v>19</v>
      </c>
      <c r="B813" s="582"/>
      <c r="C813" s="145"/>
      <c r="D813" s="163" t="str">
        <f>IF(ISERROR(VLOOKUP($B813,参加者名簿!$A:$D,2,FALSE))=TRUE,"",VLOOKUP($B813,参加者名簿!$A:$D,2,FALSE))</f>
        <v/>
      </c>
      <c r="E813" s="146"/>
      <c r="F813" s="584"/>
      <c r="G813" s="145"/>
      <c r="H813" s="163" t="str">
        <f>IF(ISERROR(VLOOKUP($F813,参加者名簿!$A:$D,2,FALSE))=TRUE,"",VLOOKUP($F813,参加者名簿!$A:$D,2,FALSE))</f>
        <v/>
      </c>
      <c r="I813" s="146"/>
      <c r="J813" s="195"/>
    </row>
    <row r="814" spans="1:10" ht="20.100000000000001" customHeight="1">
      <c r="A814" s="188">
        <f t="shared" si="134"/>
        <v>19</v>
      </c>
      <c r="B814" s="582"/>
      <c r="C814" s="145"/>
      <c r="D814" s="163" t="str">
        <f>IF(ISERROR(VLOOKUP($B814,参加者名簿!$A:$D,2,FALSE))=TRUE,"",VLOOKUP($B814,参加者名簿!$A:$D,2,FALSE))</f>
        <v/>
      </c>
      <c r="E814" s="146"/>
      <c r="F814" s="584"/>
      <c r="G814" s="145"/>
      <c r="H814" s="163" t="str">
        <f>IF(ISERROR(VLOOKUP($F814,参加者名簿!$A:$D,2,FALSE))=TRUE,"",VLOOKUP($F814,参加者名簿!$A:$D,2,FALSE))</f>
        <v/>
      </c>
      <c r="I814" s="146"/>
      <c r="J814" s="195"/>
    </row>
    <row r="815" spans="1:10" ht="20.100000000000001" customHeight="1">
      <c r="A815" s="188">
        <f t="shared" si="134"/>
        <v>19</v>
      </c>
      <c r="B815" s="582"/>
      <c r="C815" s="145"/>
      <c r="D815" s="163" t="str">
        <f>IF(ISERROR(VLOOKUP($B815,参加者名簿!$A:$D,2,FALSE))=TRUE,"",VLOOKUP($B815,参加者名簿!$A:$D,2,FALSE))</f>
        <v/>
      </c>
      <c r="E815" s="146"/>
      <c r="F815" s="584"/>
      <c r="G815" s="145"/>
      <c r="H815" s="163" t="str">
        <f>IF(ISERROR(VLOOKUP($F815,参加者名簿!$A:$D,2,FALSE))=TRUE,"",VLOOKUP($F815,参加者名簿!$A:$D,2,FALSE))</f>
        <v/>
      </c>
      <c r="I815" s="146"/>
      <c r="J815" s="195"/>
    </row>
    <row r="816" spans="1:10" ht="20.100000000000001" customHeight="1">
      <c r="A816" s="188">
        <f t="shared" si="134"/>
        <v>19</v>
      </c>
      <c r="B816" s="582"/>
      <c r="C816" s="145"/>
      <c r="D816" s="163" t="str">
        <f>IF(ISERROR(VLOOKUP($B816,参加者名簿!$A:$D,2,FALSE))=TRUE,"",VLOOKUP($B816,参加者名簿!$A:$D,2,FALSE))</f>
        <v/>
      </c>
      <c r="E816" s="146"/>
      <c r="F816" s="584"/>
      <c r="G816" s="145"/>
      <c r="H816" s="163" t="str">
        <f>IF(ISERROR(VLOOKUP($F816,参加者名簿!$A:$D,2,FALSE))=TRUE,"",VLOOKUP($F816,参加者名簿!$A:$D,2,FALSE))</f>
        <v/>
      </c>
      <c r="I816" s="146"/>
      <c r="J816" s="195"/>
    </row>
    <row r="817" spans="1:10" ht="20.100000000000001" customHeight="1">
      <c r="A817" s="188">
        <f t="shared" si="134"/>
        <v>19</v>
      </c>
      <c r="B817" s="582"/>
      <c r="C817" s="145"/>
      <c r="D817" s="163" t="str">
        <f>IF(ISERROR(VLOOKUP($B817,参加者名簿!$A:$D,2,FALSE))=TRUE,"",VLOOKUP($B817,参加者名簿!$A:$D,2,FALSE))</f>
        <v/>
      </c>
      <c r="E817" s="146"/>
      <c r="F817" s="584"/>
      <c r="G817" s="145"/>
      <c r="H817" s="163" t="str">
        <f>IF(ISERROR(VLOOKUP($F817,参加者名簿!$A:$D,2,FALSE))=TRUE,"",VLOOKUP($F817,参加者名簿!$A:$D,2,FALSE))</f>
        <v/>
      </c>
      <c r="I817" s="146"/>
      <c r="J817" s="195"/>
    </row>
    <row r="818" spans="1:10" ht="20.100000000000001" customHeight="1">
      <c r="A818" s="188">
        <f t="shared" si="134"/>
        <v>19</v>
      </c>
      <c r="B818" s="582"/>
      <c r="C818" s="145"/>
      <c r="D818" s="163" t="str">
        <f>IF(ISERROR(VLOOKUP($B818,参加者名簿!$A:$D,2,FALSE))=TRUE,"",VLOOKUP($B818,参加者名簿!$A:$D,2,FALSE))</f>
        <v/>
      </c>
      <c r="E818" s="146"/>
      <c r="F818" s="584"/>
      <c r="G818" s="145"/>
      <c r="H818" s="163" t="str">
        <f>IF(ISERROR(VLOOKUP($F818,参加者名簿!$A:$D,2,FALSE))=TRUE,"",VLOOKUP($F818,参加者名簿!$A:$D,2,FALSE))</f>
        <v/>
      </c>
      <c r="I818" s="146"/>
      <c r="J818" s="195"/>
    </row>
    <row r="819" spans="1:10" ht="20.100000000000001" customHeight="1">
      <c r="A819" s="188">
        <f t="shared" si="134"/>
        <v>19</v>
      </c>
      <c r="B819" s="582"/>
      <c r="C819" s="145"/>
      <c r="D819" s="163" t="str">
        <f>IF(ISERROR(VLOOKUP($B819,参加者名簿!$A:$D,2,FALSE))=TRUE,"",VLOOKUP($B819,参加者名簿!$A:$D,2,FALSE))</f>
        <v/>
      </c>
      <c r="E819" s="146"/>
      <c r="F819" s="584"/>
      <c r="G819" s="145"/>
      <c r="H819" s="163" t="str">
        <f>IF(ISERROR(VLOOKUP($F819,参加者名簿!$A:$D,2,FALSE))=TRUE,"",VLOOKUP($F819,参加者名簿!$A:$D,2,FALSE))</f>
        <v/>
      </c>
      <c r="I819" s="146"/>
      <c r="J819" s="195"/>
    </row>
    <row r="820" spans="1:10" ht="20.100000000000001" customHeight="1">
      <c r="A820" s="188">
        <f t="shared" si="134"/>
        <v>19</v>
      </c>
      <c r="B820" s="582"/>
      <c r="C820" s="145"/>
      <c r="D820" s="163" t="str">
        <f>IF(ISERROR(VLOOKUP($B820,参加者名簿!$A:$D,2,FALSE))=TRUE,"",VLOOKUP($B820,参加者名簿!$A:$D,2,FALSE))</f>
        <v/>
      </c>
      <c r="E820" s="146"/>
      <c r="F820" s="584"/>
      <c r="G820" s="145"/>
      <c r="H820" s="163" t="str">
        <f>IF(ISERROR(VLOOKUP($F820,参加者名簿!$A:$D,2,FALSE))=TRUE,"",VLOOKUP($F820,参加者名簿!$A:$D,2,FALSE))</f>
        <v/>
      </c>
      <c r="I820" s="146"/>
      <c r="J820" s="195"/>
    </row>
    <row r="821" spans="1:10" ht="20.100000000000001" customHeight="1">
      <c r="A821" s="188">
        <f t="shared" si="134"/>
        <v>19</v>
      </c>
      <c r="B821" s="582"/>
      <c r="C821" s="145"/>
      <c r="D821" s="163" t="str">
        <f>IF(ISERROR(VLOOKUP($B821,参加者名簿!$A:$D,2,FALSE))=TRUE,"",VLOOKUP($B821,参加者名簿!$A:$D,2,FALSE))</f>
        <v/>
      </c>
      <c r="E821" s="146"/>
      <c r="F821" s="584"/>
      <c r="G821" s="145"/>
      <c r="H821" s="163" t="str">
        <f>IF(ISERROR(VLOOKUP($F821,参加者名簿!$A:$D,2,FALSE))=TRUE,"",VLOOKUP($F821,参加者名簿!$A:$D,2,FALSE))</f>
        <v/>
      </c>
      <c r="I821" s="146"/>
      <c r="J821" s="195"/>
    </row>
    <row r="822" spans="1:10" ht="20.100000000000001" customHeight="1">
      <c r="A822" s="188">
        <f t="shared" si="134"/>
        <v>19</v>
      </c>
      <c r="B822" s="582"/>
      <c r="C822" s="145"/>
      <c r="D822" s="163" t="str">
        <f>IF(ISERROR(VLOOKUP($B822,参加者名簿!$A:$D,2,FALSE))=TRUE,"",VLOOKUP($B822,参加者名簿!$A:$D,2,FALSE))</f>
        <v/>
      </c>
      <c r="E822" s="146"/>
      <c r="F822" s="584"/>
      <c r="G822" s="145"/>
      <c r="H822" s="163" t="str">
        <f>IF(ISERROR(VLOOKUP($F822,参加者名簿!$A:$D,2,FALSE))=TRUE,"",VLOOKUP($F822,参加者名簿!$A:$D,2,FALSE))</f>
        <v/>
      </c>
      <c r="I822" s="146"/>
      <c r="J822" s="195"/>
    </row>
    <row r="823" spans="1:10" ht="20.100000000000001" customHeight="1">
      <c r="A823" s="188">
        <f t="shared" si="134"/>
        <v>19</v>
      </c>
      <c r="B823" s="582"/>
      <c r="C823" s="145"/>
      <c r="D823" s="163" t="str">
        <f>IF(ISERROR(VLOOKUP($B823,参加者名簿!$A:$D,2,FALSE))=TRUE,"",VLOOKUP($B823,参加者名簿!$A:$D,2,FALSE))</f>
        <v/>
      </c>
      <c r="E823" s="146"/>
      <c r="F823" s="584"/>
      <c r="G823" s="145"/>
      <c r="H823" s="163" t="str">
        <f>IF(ISERROR(VLOOKUP($F823,参加者名簿!$A:$D,2,FALSE))=TRUE,"",VLOOKUP($F823,参加者名簿!$A:$D,2,FALSE))</f>
        <v/>
      </c>
      <c r="I823" s="146"/>
      <c r="J823" s="195"/>
    </row>
    <row r="824" spans="1:10" ht="20.100000000000001" customHeight="1">
      <c r="A824" s="188">
        <f t="shared" si="134"/>
        <v>19</v>
      </c>
      <c r="B824" s="582"/>
      <c r="C824" s="145"/>
      <c r="D824" s="163" t="str">
        <f>IF(ISERROR(VLOOKUP($B824,参加者名簿!$A:$D,2,FALSE))=TRUE,"",VLOOKUP($B824,参加者名簿!$A:$D,2,FALSE))</f>
        <v/>
      </c>
      <c r="E824" s="146"/>
      <c r="F824" s="584"/>
      <c r="G824" s="145"/>
      <c r="H824" s="163" t="str">
        <f>IF(ISERROR(VLOOKUP($F824,参加者名簿!$A:$D,2,FALSE))=TRUE,"",VLOOKUP($F824,参加者名簿!$A:$D,2,FALSE))</f>
        <v/>
      </c>
      <c r="I824" s="146"/>
      <c r="J824" s="195"/>
    </row>
    <row r="825" spans="1:10" ht="20.100000000000001" customHeight="1">
      <c r="A825" s="188">
        <f t="shared" si="134"/>
        <v>19</v>
      </c>
      <c r="B825" s="582"/>
      <c r="C825" s="145"/>
      <c r="D825" s="163" t="str">
        <f>IF(ISERROR(VLOOKUP($B825,参加者名簿!$A:$D,2,FALSE))=TRUE,"",VLOOKUP($B825,参加者名簿!$A:$D,2,FALSE))</f>
        <v/>
      </c>
      <c r="E825" s="146"/>
      <c r="F825" s="584"/>
      <c r="G825" s="145"/>
      <c r="H825" s="163" t="str">
        <f>IF(ISERROR(VLOOKUP($F825,参加者名簿!$A:$D,2,FALSE))=TRUE,"",VLOOKUP($F825,参加者名簿!$A:$D,2,FALSE))</f>
        <v/>
      </c>
      <c r="I825" s="146"/>
      <c r="J825" s="195"/>
    </row>
    <row r="826" spans="1:10" ht="20.100000000000001" customHeight="1" thickBot="1">
      <c r="A826" s="188">
        <f t="shared" si="134"/>
        <v>19</v>
      </c>
      <c r="B826" s="582"/>
      <c r="C826" s="145"/>
      <c r="D826" s="163" t="str">
        <f>IF(ISERROR(VLOOKUP($B826,参加者名簿!$A:$D,2,FALSE))=TRUE,"",VLOOKUP($B826,参加者名簿!$A:$D,2,FALSE))</f>
        <v/>
      </c>
      <c r="E826" s="146"/>
      <c r="F826" s="584"/>
      <c r="G826" s="145"/>
      <c r="H826" s="163" t="str">
        <f>IF(ISERROR(VLOOKUP($F826,参加者名簿!$A:$D,2,FALSE))=TRUE,"",VLOOKUP($F826,参加者名簿!$A:$D,2,FALSE))</f>
        <v/>
      </c>
      <c r="I826" s="146"/>
      <c r="J826" s="195"/>
    </row>
    <row r="827" spans="1:10" ht="20.100000000000001" customHeight="1" thickBot="1">
      <c r="B827" s="298" t="s">
        <v>476</v>
      </c>
      <c r="C827" s="164">
        <f t="shared" ref="C827" si="135">COUNTIFS(D806:D826,"農業者",E806:E826,"○")+COUNTIFS(H806:H826,"農業者",I806:I826,"○")</f>
        <v>0</v>
      </c>
      <c r="D827" s="601" t="s">
        <v>477</v>
      </c>
      <c r="E827" s="602"/>
      <c r="F827" s="164">
        <f t="shared" ref="F827" si="136">COUNTIFS(D806:D826,"農業者以外",E806:E826,"○")+COUNTIFS(H806:H826,"農業者以外",I806:I826,"○")</f>
        <v>0</v>
      </c>
      <c r="G827" s="571" t="s">
        <v>478</v>
      </c>
      <c r="H827" s="603">
        <f t="shared" ref="H827" si="137">SUMIF(E806:E826,"○",C806:C826)+SUMIF(I806:I826,"○",G806:G826)</f>
        <v>0</v>
      </c>
      <c r="I827" s="604"/>
      <c r="J827" s="194"/>
    </row>
    <row r="828" spans="1:10" ht="20.100000000000001" customHeight="1">
      <c r="B828" s="299" t="s">
        <v>479</v>
      </c>
      <c r="C828" s="151"/>
      <c r="D828" s="151"/>
      <c r="E828" s="151"/>
      <c r="F828" s="151"/>
      <c r="G828" s="151"/>
      <c r="H828" s="151"/>
      <c r="I828" s="152"/>
      <c r="J828" s="195"/>
    </row>
    <row r="829" spans="1:10" ht="20.100000000000001" customHeight="1">
      <c r="B829" s="300"/>
      <c r="C829" s="148"/>
      <c r="D829" s="148"/>
      <c r="E829" s="148"/>
      <c r="F829" s="148"/>
      <c r="G829" s="148"/>
      <c r="H829" s="148"/>
      <c r="I829" s="153"/>
      <c r="J829" s="195"/>
    </row>
    <row r="830" spans="1:10" ht="20.100000000000001" customHeight="1">
      <c r="B830" s="300"/>
      <c r="C830" s="148"/>
      <c r="D830" s="148"/>
      <c r="E830" s="148"/>
      <c r="F830" s="148"/>
      <c r="G830" s="148"/>
      <c r="H830" s="148"/>
      <c r="I830" s="153"/>
      <c r="J830" s="195"/>
    </row>
    <row r="831" spans="1:10" ht="20.100000000000001" customHeight="1">
      <c r="B831" s="300"/>
      <c r="C831" s="148"/>
      <c r="D831" s="148"/>
      <c r="E831" s="148"/>
      <c r="F831" s="148"/>
      <c r="G831" s="148"/>
      <c r="H831" s="148"/>
      <c r="I831" s="153"/>
      <c r="J831" s="195"/>
    </row>
    <row r="832" spans="1:10" ht="20.100000000000001" customHeight="1">
      <c r="B832" s="300"/>
      <c r="C832" s="148"/>
      <c r="D832" s="148"/>
      <c r="E832" s="148"/>
      <c r="F832" s="148"/>
      <c r="G832" s="148"/>
      <c r="H832" s="148"/>
      <c r="I832" s="153"/>
      <c r="J832" s="195"/>
    </row>
    <row r="833" spans="1:21" ht="20.100000000000001" customHeight="1">
      <c r="B833" s="300"/>
      <c r="C833" s="148"/>
      <c r="D833" s="148"/>
      <c r="E833" s="148"/>
      <c r="F833" s="148"/>
      <c r="G833" s="148"/>
      <c r="H833" s="148"/>
      <c r="I833" s="153"/>
      <c r="J833" s="195"/>
    </row>
    <row r="834" spans="1:21" ht="20.100000000000001" customHeight="1">
      <c r="B834" s="300"/>
      <c r="C834" s="148"/>
      <c r="D834" s="148"/>
      <c r="E834" s="148"/>
      <c r="F834" s="148"/>
      <c r="G834" s="148"/>
      <c r="H834" s="148"/>
      <c r="I834" s="153"/>
      <c r="J834" s="195"/>
    </row>
    <row r="835" spans="1:21" ht="20.100000000000001" customHeight="1" thickBot="1">
      <c r="B835" s="301"/>
      <c r="C835" s="154"/>
      <c r="D835" s="154"/>
      <c r="E835" s="154"/>
      <c r="F835" s="154"/>
      <c r="G835" s="154"/>
      <c r="H835" s="154"/>
      <c r="I835" s="155"/>
      <c r="J835" s="195"/>
    </row>
    <row r="836" spans="1:21" ht="20.100000000000001" customHeight="1" thickBot="1">
      <c r="B836" s="302" t="s">
        <v>480</v>
      </c>
      <c r="C836" s="156" t="s">
        <v>481</v>
      </c>
      <c r="D836" s="156" t="s">
        <v>482</v>
      </c>
      <c r="E836" s="157"/>
    </row>
    <row r="837" spans="1:21" ht="20.100000000000001" customHeight="1" thickBot="1">
      <c r="B837" s="289" t="s">
        <v>505</v>
      </c>
      <c r="C837" s="185">
        <f t="shared" ref="C837" si="138">C793</f>
        <v>4</v>
      </c>
      <c r="D837" s="608" t="s">
        <v>504</v>
      </c>
      <c r="E837" s="608"/>
      <c r="F837" s="608"/>
      <c r="G837" s="608"/>
      <c r="H837" s="141" t="s">
        <v>466</v>
      </c>
      <c r="I837" s="186">
        <f t="shared" ref="I837" si="139">I793+1</f>
        <v>20</v>
      </c>
      <c r="J837" s="189">
        <f>I837</f>
        <v>20</v>
      </c>
      <c r="K837" s="312">
        <f>G838</f>
        <v>0</v>
      </c>
      <c r="L837" s="313">
        <f>C839</f>
        <v>0</v>
      </c>
      <c r="M837" s="190" t="e">
        <f>G839-K840</f>
        <v>#VALUE!</v>
      </c>
      <c r="N837" s="190">
        <f>C871</f>
        <v>0</v>
      </c>
      <c r="O837" s="190">
        <f>F871</f>
        <v>0</v>
      </c>
      <c r="P837" s="190">
        <f>B842</f>
        <v>0</v>
      </c>
      <c r="Q837" s="190">
        <f>B843</f>
        <v>0</v>
      </c>
      <c r="R837" s="190">
        <f>B844</f>
        <v>0</v>
      </c>
      <c r="S837" s="188">
        <f>B845</f>
        <v>0</v>
      </c>
      <c r="T837" s="188">
        <f>B846</f>
        <v>0</v>
      </c>
      <c r="U837" s="188">
        <f>B847</f>
        <v>0</v>
      </c>
    </row>
    <row r="838" spans="1:21" ht="20.100000000000001" customHeight="1" thickBot="1">
      <c r="B838" s="290" t="s">
        <v>467</v>
      </c>
      <c r="C838" s="609" t="str">
        <f t="shared" ref="C838" si="140">$C$2</f>
        <v>○○活動組織</v>
      </c>
      <c r="D838" s="609"/>
      <c r="E838" s="609"/>
      <c r="F838" s="143" t="s">
        <v>468</v>
      </c>
      <c r="G838" s="610"/>
      <c r="H838" s="611"/>
      <c r="I838" s="612"/>
      <c r="J838" s="191"/>
    </row>
    <row r="839" spans="1:21" ht="20.100000000000001" customHeight="1">
      <c r="B839" s="291" t="s">
        <v>8</v>
      </c>
      <c r="C839" s="128"/>
      <c r="D839" s="613" t="s">
        <v>469</v>
      </c>
      <c r="E839" s="613"/>
      <c r="F839" s="128"/>
      <c r="G839" s="161" t="str">
        <f t="shared" ref="G839:G840" si="141">IF((F839-C839)*24=0,"",(F839-C839)*24)</f>
        <v/>
      </c>
      <c r="H839" s="614" t="s">
        <v>470</v>
      </c>
      <c r="I839" s="615"/>
      <c r="J839" s="192"/>
    </row>
    <row r="840" spans="1:21" ht="20.100000000000001" customHeight="1" thickBot="1">
      <c r="B840" s="292" t="s">
        <v>483</v>
      </c>
      <c r="C840" s="129"/>
      <c r="D840" s="605" t="s">
        <v>469</v>
      </c>
      <c r="E840" s="605"/>
      <c r="F840" s="129"/>
      <c r="G840" s="162" t="str">
        <f t="shared" si="141"/>
        <v/>
      </c>
      <c r="H840" s="606" t="s">
        <v>470</v>
      </c>
      <c r="I840" s="607"/>
      <c r="J840" s="192"/>
      <c r="K840" s="188">
        <f>IF(G840="",0,G840)</f>
        <v>0</v>
      </c>
    </row>
    <row r="841" spans="1:21" ht="20.100000000000001" customHeight="1" thickBot="1">
      <c r="B841" s="306" t="s">
        <v>714</v>
      </c>
      <c r="C841" s="572" t="s">
        <v>712</v>
      </c>
      <c r="D841" s="616" t="s">
        <v>713</v>
      </c>
      <c r="E841" s="617"/>
      <c r="F841" s="618" t="s">
        <v>715</v>
      </c>
      <c r="G841" s="619"/>
      <c r="H841" s="618" t="s">
        <v>716</v>
      </c>
      <c r="I841" s="620"/>
      <c r="J841" s="193"/>
    </row>
    <row r="842" spans="1:21" ht="20.100000000000001" customHeight="1">
      <c r="A842" s="188" t="str">
        <f>CONCATENATE(I837,-1)</f>
        <v>20-1</v>
      </c>
      <c r="B842" s="309"/>
      <c r="C842" s="573" t="str">
        <f>IF(B842="","",VLOOKUP($B842,【選択肢】!$K:$O,2,FALSE))</f>
        <v/>
      </c>
      <c r="D842" s="621" t="str">
        <f>IF(C842="","",VLOOKUP($B842,【選択肢】!$K:$O,4,FALSE))</f>
        <v/>
      </c>
      <c r="E842" s="622" t="str">
        <f>IF(D842="","",VLOOKUP($B842,【選択肢】!$K:$O,2,FALSE))</f>
        <v/>
      </c>
      <c r="F842" s="623" t="str">
        <f>IF(E842="","",VLOOKUP($B842,【選択肢】!$K:$O,5,FALSE))</f>
        <v/>
      </c>
      <c r="G842" s="624"/>
      <c r="H842" s="625"/>
      <c r="I842" s="626"/>
      <c r="J842" s="193"/>
    </row>
    <row r="843" spans="1:21" ht="20.100000000000001" customHeight="1">
      <c r="A843" s="188" t="str">
        <f>CONCATENATE(I837,-2)</f>
        <v>20-2</v>
      </c>
      <c r="B843" s="293"/>
      <c r="C843" s="570" t="str">
        <f>IF(B843="","",VLOOKUP($B843,【選択肢】!$K:$O,2,FALSE))</f>
        <v/>
      </c>
      <c r="D843" s="627" t="str">
        <f>IF(C843="","",VLOOKUP($B843,【選択肢】!$K:$O,4,FALSE))</f>
        <v/>
      </c>
      <c r="E843" s="628" t="str">
        <f>IF(D843="","",VLOOKUP($B843,【選択肢】!$K:$O,2,FALSE))</f>
        <v/>
      </c>
      <c r="F843" s="629" t="str">
        <f>IF(E843="","",VLOOKUP($B843,【選択肢】!$K:$O,5,FALSE))</f>
        <v/>
      </c>
      <c r="G843" s="630"/>
      <c r="H843" s="631"/>
      <c r="I843" s="632"/>
      <c r="J843" s="193"/>
    </row>
    <row r="844" spans="1:21" ht="20.100000000000001" customHeight="1">
      <c r="A844" s="188" t="str">
        <f>CONCATENATE(I837,-3)</f>
        <v>20-3</v>
      </c>
      <c r="B844" s="294"/>
      <c r="C844" s="570" t="str">
        <f>IF(B844="","",VLOOKUP($B844,【選択肢】!$K:$O,2,FALSE))</f>
        <v/>
      </c>
      <c r="D844" s="627" t="str">
        <f>IF(C844="","",VLOOKUP($B844,【選択肢】!$K:$O,4,FALSE))</f>
        <v/>
      </c>
      <c r="E844" s="628" t="str">
        <f>IF(D844="","",VLOOKUP($B844,【選択肢】!$K:$O,2,FALSE))</f>
        <v/>
      </c>
      <c r="F844" s="629" t="str">
        <f>IF(E844="","",VLOOKUP($B844,【選択肢】!$K:$O,5,FALSE))</f>
        <v/>
      </c>
      <c r="G844" s="630"/>
      <c r="H844" s="631"/>
      <c r="I844" s="632"/>
      <c r="J844" s="193"/>
    </row>
    <row r="845" spans="1:21" ht="20.100000000000001" customHeight="1">
      <c r="A845" s="188" t="str">
        <f>CONCATENATE(I837,-4)</f>
        <v>20-4</v>
      </c>
      <c r="B845" s="294"/>
      <c r="C845" s="570" t="str">
        <f>IF(B845="","",VLOOKUP($B845,【選択肢】!$K:$O,2,FALSE))</f>
        <v/>
      </c>
      <c r="D845" s="627" t="str">
        <f>IF(C845="","",VLOOKUP($B845,【選択肢】!$K:$O,4,FALSE))</f>
        <v/>
      </c>
      <c r="E845" s="628" t="str">
        <f>IF(D845="","",VLOOKUP($B845,【選択肢】!$K:$O,2,FALSE))</f>
        <v/>
      </c>
      <c r="F845" s="629" t="str">
        <f>IF(E845="","",VLOOKUP($B845,【選択肢】!$K:$O,5,FALSE))</f>
        <v/>
      </c>
      <c r="G845" s="630"/>
      <c r="H845" s="631"/>
      <c r="I845" s="632"/>
      <c r="J845" s="193"/>
    </row>
    <row r="846" spans="1:21" ht="20.100000000000001" customHeight="1">
      <c r="A846" s="188" t="str">
        <f>CONCATENATE(I837,-5)</f>
        <v>20-5</v>
      </c>
      <c r="B846" s="294"/>
      <c r="C846" s="570" t="str">
        <f>IF(B846="","",VLOOKUP($B846,【選択肢】!$K:$O,2,FALSE))</f>
        <v/>
      </c>
      <c r="D846" s="627" t="str">
        <f>IF(C846="","",VLOOKUP($B846,【選択肢】!$K:$O,4,FALSE))</f>
        <v/>
      </c>
      <c r="E846" s="628" t="str">
        <f>IF(D846="","",VLOOKUP($B846,【選択肢】!$K:$O,2,FALSE))</f>
        <v/>
      </c>
      <c r="F846" s="629" t="str">
        <f>IF(E846="","",VLOOKUP($B846,【選択肢】!$K:$O,5,FALSE))</f>
        <v/>
      </c>
      <c r="G846" s="630"/>
      <c r="H846" s="631"/>
      <c r="I846" s="632"/>
      <c r="J846" s="193"/>
    </row>
    <row r="847" spans="1:21" ht="20.100000000000001" customHeight="1" thickBot="1">
      <c r="A847" s="188" t="str">
        <f>CONCATENATE(I837,-6)</f>
        <v>20-6</v>
      </c>
      <c r="B847" s="295"/>
      <c r="C847" s="569" t="str">
        <f>IF(B847="","",VLOOKUP($B847,【選択肢】!$K:$O,2,FALSE))</f>
        <v/>
      </c>
      <c r="D847" s="633" t="str">
        <f>IF(C847="","",VLOOKUP($B847,【選択肢】!$K:$O,4,FALSE))</f>
        <v/>
      </c>
      <c r="E847" s="634" t="str">
        <f>IF(D847="","",VLOOKUP($B847,【選択肢】!$K:$O,2,FALSE))</f>
        <v/>
      </c>
      <c r="F847" s="635" t="str">
        <f>IF(E847="","",VLOOKUP($B847,【選択肢】!$K:$O,5,FALSE))</f>
        <v/>
      </c>
      <c r="G847" s="636"/>
      <c r="H847" s="637"/>
      <c r="I847" s="638"/>
      <c r="J847" s="193"/>
    </row>
    <row r="848" spans="1:21" ht="20.100000000000001" customHeight="1">
      <c r="B848" s="639" t="s">
        <v>471</v>
      </c>
      <c r="C848" s="640"/>
      <c r="D848" s="640"/>
      <c r="E848" s="640"/>
      <c r="F848" s="640"/>
      <c r="G848" s="640"/>
      <c r="H848" s="640"/>
      <c r="I848" s="641"/>
      <c r="J848" s="194"/>
    </row>
    <row r="849" spans="1:10" ht="20.100000000000001" customHeight="1">
      <c r="B849" s="296" t="s">
        <v>472</v>
      </c>
      <c r="C849" s="167" t="s">
        <v>473</v>
      </c>
      <c r="D849" s="168" t="s">
        <v>462</v>
      </c>
      <c r="E849" s="169" t="s">
        <v>474</v>
      </c>
      <c r="F849" s="166" t="s">
        <v>472</v>
      </c>
      <c r="G849" s="167" t="s">
        <v>473</v>
      </c>
      <c r="H849" s="168" t="s">
        <v>462</v>
      </c>
      <c r="I849" s="169" t="s">
        <v>474</v>
      </c>
      <c r="J849" s="194"/>
    </row>
    <row r="850" spans="1:10" ht="20.100000000000001" customHeight="1">
      <c r="A850" s="188">
        <f>I837</f>
        <v>20</v>
      </c>
      <c r="B850" s="582"/>
      <c r="C850" s="145"/>
      <c r="D850" s="163" t="str">
        <f>IF(ISERROR(VLOOKUP($B850,参加者名簿!$A:$D,2,FALSE))=TRUE,"",VLOOKUP($B850,参加者名簿!$A:$D,2,FALSE))</f>
        <v/>
      </c>
      <c r="E850" s="146"/>
      <c r="F850" s="584"/>
      <c r="G850" s="145"/>
      <c r="H850" s="163" t="str">
        <f>IF(ISERROR(VLOOKUP($F850,参加者名簿!$A:$D,2,FALSE))=TRUE,"",VLOOKUP($F850,参加者名簿!$A:$D,2,FALSE))</f>
        <v/>
      </c>
      <c r="I850" s="146"/>
      <c r="J850" s="195"/>
    </row>
    <row r="851" spans="1:10" ht="20.100000000000001" customHeight="1">
      <c r="A851" s="188">
        <f>A850</f>
        <v>20</v>
      </c>
      <c r="B851" s="582"/>
      <c r="C851" s="145"/>
      <c r="D851" s="163" t="str">
        <f>IF(ISERROR(VLOOKUP($B851,参加者名簿!$A:$D,2,FALSE))=TRUE,"",VLOOKUP($B851,参加者名簿!$A:$D,2,FALSE))</f>
        <v/>
      </c>
      <c r="E851" s="146"/>
      <c r="F851" s="584"/>
      <c r="G851" s="145"/>
      <c r="H851" s="163" t="str">
        <f>IF(ISERROR(VLOOKUP($F851,参加者名簿!$A:$D,2,FALSE))=TRUE,"",VLOOKUP($F851,参加者名簿!$A:$D,2,FALSE))</f>
        <v/>
      </c>
      <c r="I851" s="146"/>
      <c r="J851" s="195"/>
    </row>
    <row r="852" spans="1:10" ht="20.100000000000001" customHeight="1">
      <c r="A852" s="188">
        <f t="shared" ref="A852:A870" si="142">A851</f>
        <v>20</v>
      </c>
      <c r="B852" s="582"/>
      <c r="C852" s="145"/>
      <c r="D852" s="163" t="str">
        <f>IF(ISERROR(VLOOKUP($B852,参加者名簿!$A:$D,2,FALSE))=TRUE,"",VLOOKUP($B852,参加者名簿!$A:$D,2,FALSE))</f>
        <v/>
      </c>
      <c r="E852" s="146"/>
      <c r="F852" s="584"/>
      <c r="G852" s="145"/>
      <c r="H852" s="163" t="str">
        <f>IF(ISERROR(VLOOKUP($F852,参加者名簿!$A:$D,2,FALSE))=TRUE,"",VLOOKUP($F852,参加者名簿!$A:$D,2,FALSE))</f>
        <v/>
      </c>
      <c r="I852" s="146"/>
      <c r="J852" s="195"/>
    </row>
    <row r="853" spans="1:10" ht="20.100000000000001" customHeight="1">
      <c r="A853" s="188">
        <f t="shared" si="142"/>
        <v>20</v>
      </c>
      <c r="B853" s="582"/>
      <c r="C853" s="145"/>
      <c r="D853" s="163" t="str">
        <f>IF(ISERROR(VLOOKUP($B853,参加者名簿!$A:$D,2,FALSE))=TRUE,"",VLOOKUP($B853,参加者名簿!$A:$D,2,FALSE))</f>
        <v/>
      </c>
      <c r="E853" s="146"/>
      <c r="F853" s="584"/>
      <c r="G853" s="145"/>
      <c r="H853" s="163" t="str">
        <f>IF(ISERROR(VLOOKUP($F853,参加者名簿!$A:$D,2,FALSE))=TRUE,"",VLOOKUP($F853,参加者名簿!$A:$D,2,FALSE))</f>
        <v/>
      </c>
      <c r="I853" s="146"/>
      <c r="J853" s="195"/>
    </row>
    <row r="854" spans="1:10" ht="20.100000000000001" customHeight="1">
      <c r="A854" s="188">
        <f t="shared" si="142"/>
        <v>20</v>
      </c>
      <c r="B854" s="582"/>
      <c r="C854" s="145"/>
      <c r="D854" s="163" t="str">
        <f>IF(ISERROR(VLOOKUP($B854,参加者名簿!$A:$D,2,FALSE))=TRUE,"",VLOOKUP($B854,参加者名簿!$A:$D,2,FALSE))</f>
        <v/>
      </c>
      <c r="E854" s="146"/>
      <c r="F854" s="584"/>
      <c r="G854" s="145"/>
      <c r="H854" s="163" t="str">
        <f>IF(ISERROR(VLOOKUP($F854,参加者名簿!$A:$D,2,FALSE))=TRUE,"",VLOOKUP($F854,参加者名簿!$A:$D,2,FALSE))</f>
        <v/>
      </c>
      <c r="I854" s="146"/>
      <c r="J854" s="195"/>
    </row>
    <row r="855" spans="1:10" ht="20.100000000000001" customHeight="1">
      <c r="A855" s="188">
        <f t="shared" si="142"/>
        <v>20</v>
      </c>
      <c r="B855" s="582"/>
      <c r="C855" s="145"/>
      <c r="D855" s="163" t="str">
        <f>IF(ISERROR(VLOOKUP($B855,参加者名簿!$A:$D,2,FALSE))=TRUE,"",VLOOKUP($B855,参加者名簿!$A:$D,2,FALSE))</f>
        <v/>
      </c>
      <c r="E855" s="146"/>
      <c r="F855" s="584"/>
      <c r="G855" s="145"/>
      <c r="H855" s="163" t="str">
        <f>IF(ISERROR(VLOOKUP($F855,参加者名簿!$A:$D,2,FALSE))=TRUE,"",VLOOKUP($F855,参加者名簿!$A:$D,2,FALSE))</f>
        <v/>
      </c>
      <c r="I855" s="146"/>
      <c r="J855" s="195"/>
    </row>
    <row r="856" spans="1:10" ht="20.100000000000001" customHeight="1">
      <c r="A856" s="188">
        <f t="shared" si="142"/>
        <v>20</v>
      </c>
      <c r="B856" s="582"/>
      <c r="C856" s="145"/>
      <c r="D856" s="163" t="str">
        <f>IF(ISERROR(VLOOKUP($B856,参加者名簿!$A:$D,2,FALSE))=TRUE,"",VLOOKUP($B856,参加者名簿!$A:$D,2,FALSE))</f>
        <v/>
      </c>
      <c r="E856" s="146"/>
      <c r="F856" s="584"/>
      <c r="G856" s="145"/>
      <c r="H856" s="163" t="str">
        <f>IF(ISERROR(VLOOKUP($F856,参加者名簿!$A:$D,2,FALSE))=TRUE,"",VLOOKUP($F856,参加者名簿!$A:$D,2,FALSE))</f>
        <v/>
      </c>
      <c r="I856" s="146"/>
      <c r="J856" s="195"/>
    </row>
    <row r="857" spans="1:10" ht="20.100000000000001" customHeight="1">
      <c r="A857" s="188">
        <f t="shared" si="142"/>
        <v>20</v>
      </c>
      <c r="B857" s="582"/>
      <c r="C857" s="145"/>
      <c r="D857" s="163" t="str">
        <f>IF(ISERROR(VLOOKUP($B857,参加者名簿!$A:$D,2,FALSE))=TRUE,"",VLOOKUP($B857,参加者名簿!$A:$D,2,FALSE))</f>
        <v/>
      </c>
      <c r="E857" s="146"/>
      <c r="F857" s="584"/>
      <c r="G857" s="145"/>
      <c r="H857" s="163" t="str">
        <f>IF(ISERROR(VLOOKUP($F857,参加者名簿!$A:$D,2,FALSE))=TRUE,"",VLOOKUP($F857,参加者名簿!$A:$D,2,FALSE))</f>
        <v/>
      </c>
      <c r="I857" s="146"/>
      <c r="J857" s="195"/>
    </row>
    <row r="858" spans="1:10" ht="20.100000000000001" customHeight="1">
      <c r="A858" s="188">
        <f t="shared" si="142"/>
        <v>20</v>
      </c>
      <c r="B858" s="582"/>
      <c r="C858" s="145"/>
      <c r="D858" s="163" t="str">
        <f>IF(ISERROR(VLOOKUP($B858,参加者名簿!$A:$D,2,FALSE))=TRUE,"",VLOOKUP($B858,参加者名簿!$A:$D,2,FALSE))</f>
        <v/>
      </c>
      <c r="E858" s="146"/>
      <c r="F858" s="584"/>
      <c r="G858" s="145"/>
      <c r="H858" s="163" t="str">
        <f>IF(ISERROR(VLOOKUP($F858,参加者名簿!$A:$D,2,FALSE))=TRUE,"",VLOOKUP($F858,参加者名簿!$A:$D,2,FALSE))</f>
        <v/>
      </c>
      <c r="I858" s="146"/>
      <c r="J858" s="195"/>
    </row>
    <row r="859" spans="1:10" ht="20.100000000000001" customHeight="1">
      <c r="A859" s="188">
        <f t="shared" si="142"/>
        <v>20</v>
      </c>
      <c r="B859" s="582"/>
      <c r="C859" s="145"/>
      <c r="D859" s="163" t="str">
        <f>IF(ISERROR(VLOOKUP($B859,参加者名簿!$A:$D,2,FALSE))=TRUE,"",VLOOKUP($B859,参加者名簿!$A:$D,2,FALSE))</f>
        <v/>
      </c>
      <c r="E859" s="146"/>
      <c r="F859" s="584"/>
      <c r="G859" s="145"/>
      <c r="H859" s="163" t="str">
        <f>IF(ISERROR(VLOOKUP($F859,参加者名簿!$A:$D,2,FALSE))=TRUE,"",VLOOKUP($F859,参加者名簿!$A:$D,2,FALSE))</f>
        <v/>
      </c>
      <c r="I859" s="146"/>
      <c r="J859" s="195"/>
    </row>
    <row r="860" spans="1:10" ht="20.100000000000001" customHeight="1">
      <c r="A860" s="188">
        <f t="shared" si="142"/>
        <v>20</v>
      </c>
      <c r="B860" s="582"/>
      <c r="C860" s="145"/>
      <c r="D860" s="163" t="str">
        <f>IF(ISERROR(VLOOKUP($B860,参加者名簿!$A:$D,2,FALSE))=TRUE,"",VLOOKUP($B860,参加者名簿!$A:$D,2,FALSE))</f>
        <v/>
      </c>
      <c r="E860" s="146"/>
      <c r="F860" s="584"/>
      <c r="G860" s="145"/>
      <c r="H860" s="163" t="str">
        <f>IF(ISERROR(VLOOKUP($F860,参加者名簿!$A:$D,2,FALSE))=TRUE,"",VLOOKUP($F860,参加者名簿!$A:$D,2,FALSE))</f>
        <v/>
      </c>
      <c r="I860" s="146"/>
      <c r="J860" s="195"/>
    </row>
    <row r="861" spans="1:10" ht="20.100000000000001" customHeight="1">
      <c r="A861" s="188">
        <f t="shared" si="142"/>
        <v>20</v>
      </c>
      <c r="B861" s="582"/>
      <c r="C861" s="145"/>
      <c r="D861" s="163" t="str">
        <f>IF(ISERROR(VLOOKUP($B861,参加者名簿!$A:$D,2,FALSE))=TRUE,"",VLOOKUP($B861,参加者名簿!$A:$D,2,FALSE))</f>
        <v/>
      </c>
      <c r="E861" s="146"/>
      <c r="F861" s="584"/>
      <c r="G861" s="145"/>
      <c r="H861" s="163" t="str">
        <f>IF(ISERROR(VLOOKUP($F861,参加者名簿!$A:$D,2,FALSE))=TRUE,"",VLOOKUP($F861,参加者名簿!$A:$D,2,FALSE))</f>
        <v/>
      </c>
      <c r="I861" s="146"/>
      <c r="J861" s="195"/>
    </row>
    <row r="862" spans="1:10" ht="20.100000000000001" customHeight="1">
      <c r="A862" s="188">
        <f t="shared" si="142"/>
        <v>20</v>
      </c>
      <c r="B862" s="582"/>
      <c r="C862" s="145"/>
      <c r="D862" s="163" t="str">
        <f>IF(ISERROR(VLOOKUP($B862,参加者名簿!$A:$D,2,FALSE))=TRUE,"",VLOOKUP($B862,参加者名簿!$A:$D,2,FALSE))</f>
        <v/>
      </c>
      <c r="E862" s="146"/>
      <c r="F862" s="584"/>
      <c r="G862" s="145"/>
      <c r="H862" s="163" t="str">
        <f>IF(ISERROR(VLOOKUP($F862,参加者名簿!$A:$D,2,FALSE))=TRUE,"",VLOOKUP($F862,参加者名簿!$A:$D,2,FALSE))</f>
        <v/>
      </c>
      <c r="I862" s="146"/>
      <c r="J862" s="195"/>
    </row>
    <row r="863" spans="1:10" ht="20.100000000000001" customHeight="1">
      <c r="A863" s="188">
        <f t="shared" si="142"/>
        <v>20</v>
      </c>
      <c r="B863" s="582"/>
      <c r="C863" s="145"/>
      <c r="D863" s="163" t="str">
        <f>IF(ISERROR(VLOOKUP($B863,参加者名簿!$A:$D,2,FALSE))=TRUE,"",VLOOKUP($B863,参加者名簿!$A:$D,2,FALSE))</f>
        <v/>
      </c>
      <c r="E863" s="146"/>
      <c r="F863" s="584"/>
      <c r="G863" s="145"/>
      <c r="H863" s="163" t="str">
        <f>IF(ISERROR(VLOOKUP($F863,参加者名簿!$A:$D,2,FALSE))=TRUE,"",VLOOKUP($F863,参加者名簿!$A:$D,2,FALSE))</f>
        <v/>
      </c>
      <c r="I863" s="146"/>
      <c r="J863" s="195"/>
    </row>
    <row r="864" spans="1:10" ht="20.100000000000001" customHeight="1">
      <c r="A864" s="188">
        <f t="shared" si="142"/>
        <v>20</v>
      </c>
      <c r="B864" s="582"/>
      <c r="C864" s="145"/>
      <c r="D864" s="163" t="str">
        <f>IF(ISERROR(VLOOKUP($B864,参加者名簿!$A:$D,2,FALSE))=TRUE,"",VLOOKUP($B864,参加者名簿!$A:$D,2,FALSE))</f>
        <v/>
      </c>
      <c r="E864" s="146"/>
      <c r="F864" s="584"/>
      <c r="G864" s="145"/>
      <c r="H864" s="163" t="str">
        <f>IF(ISERROR(VLOOKUP($F864,参加者名簿!$A:$D,2,FALSE))=TRUE,"",VLOOKUP($F864,参加者名簿!$A:$D,2,FALSE))</f>
        <v/>
      </c>
      <c r="I864" s="146"/>
      <c r="J864" s="195"/>
    </row>
    <row r="865" spans="1:10" ht="20.100000000000001" customHeight="1">
      <c r="A865" s="188">
        <f t="shared" si="142"/>
        <v>20</v>
      </c>
      <c r="B865" s="582"/>
      <c r="C865" s="145"/>
      <c r="D865" s="163" t="str">
        <f>IF(ISERROR(VLOOKUP($B865,参加者名簿!$A:$D,2,FALSE))=TRUE,"",VLOOKUP($B865,参加者名簿!$A:$D,2,FALSE))</f>
        <v/>
      </c>
      <c r="E865" s="146"/>
      <c r="F865" s="584"/>
      <c r="G865" s="145"/>
      <c r="H865" s="163" t="str">
        <f>IF(ISERROR(VLOOKUP($F865,参加者名簿!$A:$D,2,FALSE))=TRUE,"",VLOOKUP($F865,参加者名簿!$A:$D,2,FALSE))</f>
        <v/>
      </c>
      <c r="I865" s="146"/>
      <c r="J865" s="195"/>
    </row>
    <row r="866" spans="1:10" ht="20.100000000000001" customHeight="1">
      <c r="A866" s="188">
        <f t="shared" si="142"/>
        <v>20</v>
      </c>
      <c r="B866" s="582"/>
      <c r="C866" s="145"/>
      <c r="D866" s="163" t="str">
        <f>IF(ISERROR(VLOOKUP($B866,参加者名簿!$A:$D,2,FALSE))=TRUE,"",VLOOKUP($B866,参加者名簿!$A:$D,2,FALSE))</f>
        <v/>
      </c>
      <c r="E866" s="146"/>
      <c r="F866" s="584"/>
      <c r="G866" s="145"/>
      <c r="H866" s="163" t="str">
        <f>IF(ISERROR(VLOOKUP($F866,参加者名簿!$A:$D,2,FALSE))=TRUE,"",VLOOKUP($F866,参加者名簿!$A:$D,2,FALSE))</f>
        <v/>
      </c>
      <c r="I866" s="146"/>
      <c r="J866" s="195"/>
    </row>
    <row r="867" spans="1:10" ht="20.100000000000001" customHeight="1">
      <c r="A867" s="188">
        <f t="shared" si="142"/>
        <v>20</v>
      </c>
      <c r="B867" s="582"/>
      <c r="C867" s="145"/>
      <c r="D867" s="163" t="str">
        <f>IF(ISERROR(VLOOKUP($B867,参加者名簿!$A:$D,2,FALSE))=TRUE,"",VLOOKUP($B867,参加者名簿!$A:$D,2,FALSE))</f>
        <v/>
      </c>
      <c r="E867" s="146"/>
      <c r="F867" s="584"/>
      <c r="G867" s="145"/>
      <c r="H867" s="163" t="str">
        <f>IF(ISERROR(VLOOKUP($F867,参加者名簿!$A:$D,2,FALSE))=TRUE,"",VLOOKUP($F867,参加者名簿!$A:$D,2,FALSE))</f>
        <v/>
      </c>
      <c r="I867" s="146"/>
      <c r="J867" s="195"/>
    </row>
    <row r="868" spans="1:10" ht="20.100000000000001" customHeight="1">
      <c r="A868" s="188">
        <f t="shared" si="142"/>
        <v>20</v>
      </c>
      <c r="B868" s="582"/>
      <c r="C868" s="145"/>
      <c r="D868" s="163" t="str">
        <f>IF(ISERROR(VLOOKUP($B868,参加者名簿!$A:$D,2,FALSE))=TRUE,"",VLOOKUP($B868,参加者名簿!$A:$D,2,FALSE))</f>
        <v/>
      </c>
      <c r="E868" s="146"/>
      <c r="F868" s="584"/>
      <c r="G868" s="145"/>
      <c r="H868" s="163" t="str">
        <f>IF(ISERROR(VLOOKUP($F868,参加者名簿!$A:$D,2,FALSE))=TRUE,"",VLOOKUP($F868,参加者名簿!$A:$D,2,FALSE))</f>
        <v/>
      </c>
      <c r="I868" s="146"/>
      <c r="J868" s="195"/>
    </row>
    <row r="869" spans="1:10" ht="20.100000000000001" customHeight="1">
      <c r="A869" s="188">
        <f t="shared" si="142"/>
        <v>20</v>
      </c>
      <c r="B869" s="582"/>
      <c r="C869" s="145"/>
      <c r="D869" s="163" t="str">
        <f>IF(ISERROR(VLOOKUP($B869,参加者名簿!$A:$D,2,FALSE))=TRUE,"",VLOOKUP($B869,参加者名簿!$A:$D,2,FALSE))</f>
        <v/>
      </c>
      <c r="E869" s="146"/>
      <c r="F869" s="584"/>
      <c r="G869" s="145"/>
      <c r="H869" s="163" t="str">
        <f>IF(ISERROR(VLOOKUP($F869,参加者名簿!$A:$D,2,FALSE))=TRUE,"",VLOOKUP($F869,参加者名簿!$A:$D,2,FALSE))</f>
        <v/>
      </c>
      <c r="I869" s="146"/>
      <c r="J869" s="195"/>
    </row>
    <row r="870" spans="1:10" ht="20.100000000000001" customHeight="1" thickBot="1">
      <c r="A870" s="188">
        <f t="shared" si="142"/>
        <v>20</v>
      </c>
      <c r="B870" s="582"/>
      <c r="C870" s="145"/>
      <c r="D870" s="163" t="str">
        <f>IF(ISERROR(VLOOKUP($B870,参加者名簿!$A:$D,2,FALSE))=TRUE,"",VLOOKUP($B870,参加者名簿!$A:$D,2,FALSE))</f>
        <v/>
      </c>
      <c r="E870" s="146"/>
      <c r="F870" s="584"/>
      <c r="G870" s="145"/>
      <c r="H870" s="163" t="str">
        <f>IF(ISERROR(VLOOKUP($F870,参加者名簿!$A:$D,2,FALSE))=TRUE,"",VLOOKUP($F870,参加者名簿!$A:$D,2,FALSE))</f>
        <v/>
      </c>
      <c r="I870" s="146"/>
      <c r="J870" s="195"/>
    </row>
    <row r="871" spans="1:10" ht="20.100000000000001" customHeight="1" thickBot="1">
      <c r="B871" s="298" t="s">
        <v>476</v>
      </c>
      <c r="C871" s="164">
        <f t="shared" ref="C871" si="143">COUNTIFS(D850:D870,"農業者",E850:E870,"○")+COUNTIFS(H850:H870,"農業者",I850:I870,"○")</f>
        <v>0</v>
      </c>
      <c r="D871" s="601" t="s">
        <v>477</v>
      </c>
      <c r="E871" s="602"/>
      <c r="F871" s="164">
        <f t="shared" ref="F871" si="144">COUNTIFS(D850:D870,"農業者以外",E850:E870,"○")+COUNTIFS(H850:H870,"農業者以外",I850:I870,"○")</f>
        <v>0</v>
      </c>
      <c r="G871" s="571" t="s">
        <v>478</v>
      </c>
      <c r="H871" s="603">
        <f t="shared" ref="H871" si="145">SUMIF(E850:E870,"○",C850:C870)+SUMIF(I850:I870,"○",G850:G870)</f>
        <v>0</v>
      </c>
      <c r="I871" s="604"/>
      <c r="J871" s="194"/>
    </row>
    <row r="872" spans="1:10" ht="20.100000000000001" customHeight="1">
      <c r="B872" s="299" t="s">
        <v>479</v>
      </c>
      <c r="C872" s="151"/>
      <c r="D872" s="151"/>
      <c r="E872" s="151"/>
      <c r="F872" s="151"/>
      <c r="G872" s="151"/>
      <c r="H872" s="151"/>
      <c r="I872" s="152"/>
      <c r="J872" s="195"/>
    </row>
    <row r="873" spans="1:10" ht="20.100000000000001" customHeight="1">
      <c r="B873" s="300"/>
      <c r="C873" s="148"/>
      <c r="D873" s="148"/>
      <c r="E873" s="148"/>
      <c r="F873" s="148"/>
      <c r="G873" s="148"/>
      <c r="H873" s="148"/>
      <c r="I873" s="153"/>
      <c r="J873" s="195"/>
    </row>
    <row r="874" spans="1:10" ht="20.100000000000001" customHeight="1">
      <c r="B874" s="300"/>
      <c r="C874" s="148"/>
      <c r="D874" s="148"/>
      <c r="E874" s="148"/>
      <c r="F874" s="148"/>
      <c r="G874" s="148"/>
      <c r="H874" s="148"/>
      <c r="I874" s="153"/>
      <c r="J874" s="195"/>
    </row>
    <row r="875" spans="1:10" ht="20.100000000000001" customHeight="1">
      <c r="B875" s="300"/>
      <c r="C875" s="148"/>
      <c r="D875" s="148"/>
      <c r="E875" s="148"/>
      <c r="F875" s="148"/>
      <c r="G875" s="148"/>
      <c r="H875" s="148"/>
      <c r="I875" s="153"/>
      <c r="J875" s="195"/>
    </row>
    <row r="876" spans="1:10" ht="20.100000000000001" customHeight="1">
      <c r="B876" s="300"/>
      <c r="C876" s="148"/>
      <c r="D876" s="148"/>
      <c r="E876" s="148"/>
      <c r="F876" s="148"/>
      <c r="G876" s="148"/>
      <c r="H876" s="148"/>
      <c r="I876" s="153"/>
      <c r="J876" s="195"/>
    </row>
    <row r="877" spans="1:10" ht="20.100000000000001" customHeight="1">
      <c r="B877" s="300"/>
      <c r="C877" s="148"/>
      <c r="D877" s="148"/>
      <c r="E877" s="148"/>
      <c r="F877" s="148"/>
      <c r="G877" s="148"/>
      <c r="H877" s="148"/>
      <c r="I877" s="153"/>
      <c r="J877" s="195"/>
    </row>
    <row r="878" spans="1:10" ht="20.100000000000001" customHeight="1">
      <c r="B878" s="300"/>
      <c r="C878" s="148"/>
      <c r="D878" s="148"/>
      <c r="E878" s="148"/>
      <c r="F878" s="148"/>
      <c r="G878" s="148"/>
      <c r="H878" s="148"/>
      <c r="I878" s="153"/>
      <c r="J878" s="195"/>
    </row>
    <row r="879" spans="1:10" ht="20.100000000000001" customHeight="1" thickBot="1">
      <c r="B879" s="301"/>
      <c r="C879" s="154"/>
      <c r="D879" s="154"/>
      <c r="E879" s="154"/>
      <c r="F879" s="154"/>
      <c r="G879" s="154"/>
      <c r="H879" s="154"/>
      <c r="I879" s="155"/>
      <c r="J879" s="195"/>
    </row>
    <row r="880" spans="1:10" ht="20.100000000000001" customHeight="1" thickBot="1">
      <c r="B880" s="302" t="s">
        <v>480</v>
      </c>
      <c r="C880" s="156" t="s">
        <v>481</v>
      </c>
      <c r="D880" s="156" t="s">
        <v>482</v>
      </c>
      <c r="E880" s="157"/>
    </row>
    <row r="881" spans="1:21" ht="20.100000000000001" customHeight="1" thickBot="1">
      <c r="B881" s="289" t="s">
        <v>505</v>
      </c>
      <c r="C881" s="185">
        <f t="shared" ref="C881" si="146">C837</f>
        <v>4</v>
      </c>
      <c r="D881" s="608" t="s">
        <v>504</v>
      </c>
      <c r="E881" s="608"/>
      <c r="F881" s="608"/>
      <c r="G881" s="608"/>
      <c r="H881" s="141" t="s">
        <v>466</v>
      </c>
      <c r="I881" s="186">
        <f t="shared" ref="I881" si="147">I837+1</f>
        <v>21</v>
      </c>
      <c r="J881" s="189">
        <f>I881</f>
        <v>21</v>
      </c>
      <c r="K881" s="312">
        <f>G882</f>
        <v>0</v>
      </c>
      <c r="L881" s="313">
        <f>C883</f>
        <v>0</v>
      </c>
      <c r="M881" s="190" t="e">
        <f>G883-K884</f>
        <v>#VALUE!</v>
      </c>
      <c r="N881" s="190">
        <f>C915</f>
        <v>0</v>
      </c>
      <c r="O881" s="190">
        <f>F915</f>
        <v>0</v>
      </c>
      <c r="P881" s="190">
        <f>B886</f>
        <v>0</v>
      </c>
      <c r="Q881" s="190">
        <f>B887</f>
        <v>0</v>
      </c>
      <c r="R881" s="190">
        <f>B888</f>
        <v>0</v>
      </c>
      <c r="S881" s="188">
        <f>B889</f>
        <v>0</v>
      </c>
      <c r="T881" s="188">
        <f>B890</f>
        <v>0</v>
      </c>
      <c r="U881" s="188">
        <f>B891</f>
        <v>0</v>
      </c>
    </row>
    <row r="882" spans="1:21" ht="20.100000000000001" customHeight="1" thickBot="1">
      <c r="B882" s="290" t="s">
        <v>467</v>
      </c>
      <c r="C882" s="609" t="str">
        <f t="shared" ref="C882" si="148">$C$2</f>
        <v>○○活動組織</v>
      </c>
      <c r="D882" s="609"/>
      <c r="E882" s="609"/>
      <c r="F882" s="143" t="s">
        <v>468</v>
      </c>
      <c r="G882" s="610"/>
      <c r="H882" s="611"/>
      <c r="I882" s="612"/>
      <c r="J882" s="191"/>
    </row>
    <row r="883" spans="1:21" ht="20.100000000000001" customHeight="1">
      <c r="B883" s="291" t="s">
        <v>8</v>
      </c>
      <c r="C883" s="128"/>
      <c r="D883" s="613" t="s">
        <v>469</v>
      </c>
      <c r="E883" s="613"/>
      <c r="F883" s="128"/>
      <c r="G883" s="161" t="str">
        <f t="shared" ref="G883:G884" si="149">IF((F883-C883)*24=0,"",(F883-C883)*24)</f>
        <v/>
      </c>
      <c r="H883" s="614" t="s">
        <v>470</v>
      </c>
      <c r="I883" s="615"/>
      <c r="J883" s="192"/>
    </row>
    <row r="884" spans="1:21" ht="20.100000000000001" customHeight="1" thickBot="1">
      <c r="B884" s="292" t="s">
        <v>483</v>
      </c>
      <c r="C884" s="129"/>
      <c r="D884" s="605" t="s">
        <v>469</v>
      </c>
      <c r="E884" s="605"/>
      <c r="F884" s="129"/>
      <c r="G884" s="162" t="str">
        <f t="shared" si="149"/>
        <v/>
      </c>
      <c r="H884" s="606" t="s">
        <v>470</v>
      </c>
      <c r="I884" s="607"/>
      <c r="J884" s="192"/>
      <c r="K884" s="188">
        <f>IF(G884="",0,G884)</f>
        <v>0</v>
      </c>
    </row>
    <row r="885" spans="1:21" ht="20.100000000000001" customHeight="1" thickBot="1">
      <c r="B885" s="306" t="s">
        <v>714</v>
      </c>
      <c r="C885" s="572" t="s">
        <v>712</v>
      </c>
      <c r="D885" s="616" t="s">
        <v>713</v>
      </c>
      <c r="E885" s="617"/>
      <c r="F885" s="618" t="s">
        <v>715</v>
      </c>
      <c r="G885" s="619"/>
      <c r="H885" s="618" t="s">
        <v>716</v>
      </c>
      <c r="I885" s="620"/>
      <c r="J885" s="193"/>
    </row>
    <row r="886" spans="1:21" ht="20.100000000000001" customHeight="1">
      <c r="A886" s="188" t="str">
        <f>CONCATENATE(I881,-1)</f>
        <v>21-1</v>
      </c>
      <c r="B886" s="309"/>
      <c r="C886" s="573" t="str">
        <f>IF(B886="","",VLOOKUP($B886,【選択肢】!$K:$O,2,FALSE))</f>
        <v/>
      </c>
      <c r="D886" s="621" t="str">
        <f>IF(C886="","",VLOOKUP($B886,【選択肢】!$K:$O,4,FALSE))</f>
        <v/>
      </c>
      <c r="E886" s="622" t="str">
        <f>IF(D886="","",VLOOKUP($B886,【選択肢】!$K:$O,2,FALSE))</f>
        <v/>
      </c>
      <c r="F886" s="623" t="str">
        <f>IF(E886="","",VLOOKUP($B886,【選択肢】!$K:$O,5,FALSE))</f>
        <v/>
      </c>
      <c r="G886" s="624"/>
      <c r="H886" s="625"/>
      <c r="I886" s="626"/>
      <c r="J886" s="193"/>
    </row>
    <row r="887" spans="1:21" ht="20.100000000000001" customHeight="1">
      <c r="A887" s="188" t="str">
        <f>CONCATENATE(I881,-2)</f>
        <v>21-2</v>
      </c>
      <c r="B887" s="293"/>
      <c r="C887" s="570" t="str">
        <f>IF(B887="","",VLOOKUP($B887,【選択肢】!$K:$O,2,FALSE))</f>
        <v/>
      </c>
      <c r="D887" s="627" t="str">
        <f>IF(C887="","",VLOOKUP($B887,【選択肢】!$K:$O,4,FALSE))</f>
        <v/>
      </c>
      <c r="E887" s="628" t="str">
        <f>IF(D887="","",VLOOKUP($B887,【選択肢】!$K:$O,2,FALSE))</f>
        <v/>
      </c>
      <c r="F887" s="629" t="str">
        <f>IF(E887="","",VLOOKUP($B887,【選択肢】!$K:$O,5,FALSE))</f>
        <v/>
      </c>
      <c r="G887" s="630"/>
      <c r="H887" s="631"/>
      <c r="I887" s="632"/>
      <c r="J887" s="193"/>
    </row>
    <row r="888" spans="1:21" ht="20.100000000000001" customHeight="1">
      <c r="A888" s="188" t="str">
        <f>CONCATENATE(I881,-3)</f>
        <v>21-3</v>
      </c>
      <c r="B888" s="294"/>
      <c r="C888" s="570" t="str">
        <f>IF(B888="","",VLOOKUP($B888,【選択肢】!$K:$O,2,FALSE))</f>
        <v/>
      </c>
      <c r="D888" s="627" t="str">
        <f>IF(C888="","",VLOOKUP($B888,【選択肢】!$K:$O,4,FALSE))</f>
        <v/>
      </c>
      <c r="E888" s="628" t="str">
        <f>IF(D888="","",VLOOKUP($B888,【選択肢】!$K:$O,2,FALSE))</f>
        <v/>
      </c>
      <c r="F888" s="629" t="str">
        <f>IF(E888="","",VLOOKUP($B888,【選択肢】!$K:$O,5,FALSE))</f>
        <v/>
      </c>
      <c r="G888" s="630"/>
      <c r="H888" s="631"/>
      <c r="I888" s="632"/>
      <c r="J888" s="193"/>
    </row>
    <row r="889" spans="1:21" ht="20.100000000000001" customHeight="1">
      <c r="A889" s="188" t="str">
        <f>CONCATENATE(I881,-4)</f>
        <v>21-4</v>
      </c>
      <c r="B889" s="294"/>
      <c r="C889" s="570" t="str">
        <f>IF(B889="","",VLOOKUP($B889,【選択肢】!$K:$O,2,FALSE))</f>
        <v/>
      </c>
      <c r="D889" s="627" t="str">
        <f>IF(C889="","",VLOOKUP($B889,【選択肢】!$K:$O,4,FALSE))</f>
        <v/>
      </c>
      <c r="E889" s="628" t="str">
        <f>IF(D889="","",VLOOKUP($B889,【選択肢】!$K:$O,2,FALSE))</f>
        <v/>
      </c>
      <c r="F889" s="629" t="str">
        <f>IF(E889="","",VLOOKUP($B889,【選択肢】!$K:$O,5,FALSE))</f>
        <v/>
      </c>
      <c r="G889" s="630"/>
      <c r="H889" s="631"/>
      <c r="I889" s="632"/>
      <c r="J889" s="193"/>
    </row>
    <row r="890" spans="1:21" ht="20.100000000000001" customHeight="1">
      <c r="A890" s="188" t="str">
        <f>CONCATENATE(I881,-5)</f>
        <v>21-5</v>
      </c>
      <c r="B890" s="294"/>
      <c r="C890" s="570" t="str">
        <f>IF(B890="","",VLOOKUP($B890,【選択肢】!$K:$O,2,FALSE))</f>
        <v/>
      </c>
      <c r="D890" s="627" t="str">
        <f>IF(C890="","",VLOOKUP($B890,【選択肢】!$K:$O,4,FALSE))</f>
        <v/>
      </c>
      <c r="E890" s="628" t="str">
        <f>IF(D890="","",VLOOKUP($B890,【選択肢】!$K:$O,2,FALSE))</f>
        <v/>
      </c>
      <c r="F890" s="629" t="str">
        <f>IF(E890="","",VLOOKUP($B890,【選択肢】!$K:$O,5,FALSE))</f>
        <v/>
      </c>
      <c r="G890" s="630"/>
      <c r="H890" s="631"/>
      <c r="I890" s="632"/>
      <c r="J890" s="193"/>
    </row>
    <row r="891" spans="1:21" ht="20.100000000000001" customHeight="1" thickBot="1">
      <c r="A891" s="188" t="str">
        <f>CONCATENATE(I881,-6)</f>
        <v>21-6</v>
      </c>
      <c r="B891" s="295"/>
      <c r="C891" s="569" t="str">
        <f>IF(B891="","",VLOOKUP($B891,【選択肢】!$K:$O,2,FALSE))</f>
        <v/>
      </c>
      <c r="D891" s="633" t="str">
        <f>IF(C891="","",VLOOKUP($B891,【選択肢】!$K:$O,4,FALSE))</f>
        <v/>
      </c>
      <c r="E891" s="634" t="str">
        <f>IF(D891="","",VLOOKUP($B891,【選択肢】!$K:$O,2,FALSE))</f>
        <v/>
      </c>
      <c r="F891" s="635" t="str">
        <f>IF(E891="","",VLOOKUP($B891,【選択肢】!$K:$O,5,FALSE))</f>
        <v/>
      </c>
      <c r="G891" s="636"/>
      <c r="H891" s="637"/>
      <c r="I891" s="638"/>
      <c r="J891" s="193"/>
    </row>
    <row r="892" spans="1:21" ht="20.100000000000001" customHeight="1">
      <c r="B892" s="639" t="s">
        <v>471</v>
      </c>
      <c r="C892" s="640"/>
      <c r="D892" s="640"/>
      <c r="E892" s="640"/>
      <c r="F892" s="640"/>
      <c r="G892" s="640"/>
      <c r="H892" s="640"/>
      <c r="I892" s="641"/>
      <c r="J892" s="194"/>
    </row>
    <row r="893" spans="1:21" ht="20.100000000000001" customHeight="1">
      <c r="B893" s="296" t="s">
        <v>472</v>
      </c>
      <c r="C893" s="167" t="s">
        <v>473</v>
      </c>
      <c r="D893" s="168" t="s">
        <v>462</v>
      </c>
      <c r="E893" s="169" t="s">
        <v>474</v>
      </c>
      <c r="F893" s="166" t="s">
        <v>472</v>
      </c>
      <c r="G893" s="167" t="s">
        <v>473</v>
      </c>
      <c r="H893" s="168" t="s">
        <v>462</v>
      </c>
      <c r="I893" s="169" t="s">
        <v>474</v>
      </c>
      <c r="J893" s="194"/>
    </row>
    <row r="894" spans="1:21" ht="20.100000000000001" customHeight="1">
      <c r="A894" s="188">
        <f>I881</f>
        <v>21</v>
      </c>
      <c r="B894" s="582"/>
      <c r="C894" s="145"/>
      <c r="D894" s="163" t="str">
        <f>IF(ISERROR(VLOOKUP($B894,参加者名簿!$A:$D,2,FALSE))=TRUE,"",VLOOKUP($B894,参加者名簿!$A:$D,2,FALSE))</f>
        <v/>
      </c>
      <c r="E894" s="146"/>
      <c r="F894" s="584"/>
      <c r="G894" s="145"/>
      <c r="H894" s="163" t="str">
        <f>IF(ISERROR(VLOOKUP($F894,参加者名簿!$A:$D,2,FALSE))=TRUE,"",VLOOKUP($F894,参加者名簿!$A:$D,2,FALSE))</f>
        <v/>
      </c>
      <c r="I894" s="146"/>
      <c r="J894" s="195"/>
    </row>
    <row r="895" spans="1:21" ht="20.100000000000001" customHeight="1">
      <c r="A895" s="188">
        <f>A894</f>
        <v>21</v>
      </c>
      <c r="B895" s="582"/>
      <c r="C895" s="145"/>
      <c r="D895" s="163" t="str">
        <f>IF(ISERROR(VLOOKUP($B895,参加者名簿!$A:$D,2,FALSE))=TRUE,"",VLOOKUP($B895,参加者名簿!$A:$D,2,FALSE))</f>
        <v/>
      </c>
      <c r="E895" s="146"/>
      <c r="F895" s="584"/>
      <c r="G895" s="145"/>
      <c r="H895" s="163" t="str">
        <f>IF(ISERROR(VLOOKUP($F895,参加者名簿!$A:$D,2,FALSE))=TRUE,"",VLOOKUP($F895,参加者名簿!$A:$D,2,FALSE))</f>
        <v/>
      </c>
      <c r="I895" s="146"/>
      <c r="J895" s="195"/>
    </row>
    <row r="896" spans="1:21" ht="20.100000000000001" customHeight="1">
      <c r="A896" s="188">
        <f t="shared" ref="A896:A914" si="150">A895</f>
        <v>21</v>
      </c>
      <c r="B896" s="582"/>
      <c r="C896" s="145"/>
      <c r="D896" s="163" t="str">
        <f>IF(ISERROR(VLOOKUP($B896,参加者名簿!$A:$D,2,FALSE))=TRUE,"",VLOOKUP($B896,参加者名簿!$A:$D,2,FALSE))</f>
        <v/>
      </c>
      <c r="E896" s="146"/>
      <c r="F896" s="584"/>
      <c r="G896" s="145"/>
      <c r="H896" s="163" t="str">
        <f>IF(ISERROR(VLOOKUP($F896,参加者名簿!$A:$D,2,FALSE))=TRUE,"",VLOOKUP($F896,参加者名簿!$A:$D,2,FALSE))</f>
        <v/>
      </c>
      <c r="I896" s="146"/>
      <c r="J896" s="195"/>
    </row>
    <row r="897" spans="1:10" ht="20.100000000000001" customHeight="1">
      <c r="A897" s="188">
        <f t="shared" si="150"/>
        <v>21</v>
      </c>
      <c r="B897" s="582"/>
      <c r="C897" s="145"/>
      <c r="D897" s="163" t="str">
        <f>IF(ISERROR(VLOOKUP($B897,参加者名簿!$A:$D,2,FALSE))=TRUE,"",VLOOKUP($B897,参加者名簿!$A:$D,2,FALSE))</f>
        <v/>
      </c>
      <c r="E897" s="146"/>
      <c r="F897" s="584"/>
      <c r="G897" s="145"/>
      <c r="H897" s="163" t="str">
        <f>IF(ISERROR(VLOOKUP($F897,参加者名簿!$A:$D,2,FALSE))=TRUE,"",VLOOKUP($F897,参加者名簿!$A:$D,2,FALSE))</f>
        <v/>
      </c>
      <c r="I897" s="146"/>
      <c r="J897" s="195"/>
    </row>
    <row r="898" spans="1:10" ht="20.100000000000001" customHeight="1">
      <c r="A898" s="188">
        <f t="shared" si="150"/>
        <v>21</v>
      </c>
      <c r="B898" s="582"/>
      <c r="C898" s="145"/>
      <c r="D898" s="163" t="str">
        <f>IF(ISERROR(VLOOKUP($B898,参加者名簿!$A:$D,2,FALSE))=TRUE,"",VLOOKUP($B898,参加者名簿!$A:$D,2,FALSE))</f>
        <v/>
      </c>
      <c r="E898" s="146"/>
      <c r="F898" s="584"/>
      <c r="G898" s="145"/>
      <c r="H898" s="163" t="str">
        <f>IF(ISERROR(VLOOKUP($F898,参加者名簿!$A:$D,2,FALSE))=TRUE,"",VLOOKUP($F898,参加者名簿!$A:$D,2,FALSE))</f>
        <v/>
      </c>
      <c r="I898" s="146"/>
      <c r="J898" s="195"/>
    </row>
    <row r="899" spans="1:10" ht="20.100000000000001" customHeight="1">
      <c r="A899" s="188">
        <f t="shared" si="150"/>
        <v>21</v>
      </c>
      <c r="B899" s="582"/>
      <c r="C899" s="145"/>
      <c r="D899" s="163" t="str">
        <f>IF(ISERROR(VLOOKUP($B899,参加者名簿!$A:$D,2,FALSE))=TRUE,"",VLOOKUP($B899,参加者名簿!$A:$D,2,FALSE))</f>
        <v/>
      </c>
      <c r="E899" s="146"/>
      <c r="F899" s="584"/>
      <c r="G899" s="145"/>
      <c r="H899" s="163" t="str">
        <f>IF(ISERROR(VLOOKUP($F899,参加者名簿!$A:$D,2,FALSE))=TRUE,"",VLOOKUP($F899,参加者名簿!$A:$D,2,FALSE))</f>
        <v/>
      </c>
      <c r="I899" s="146"/>
      <c r="J899" s="195"/>
    </row>
    <row r="900" spans="1:10" ht="20.100000000000001" customHeight="1">
      <c r="A900" s="188">
        <f t="shared" si="150"/>
        <v>21</v>
      </c>
      <c r="B900" s="582"/>
      <c r="C900" s="145"/>
      <c r="D900" s="163" t="str">
        <f>IF(ISERROR(VLOOKUP($B900,参加者名簿!$A:$D,2,FALSE))=TRUE,"",VLOOKUP($B900,参加者名簿!$A:$D,2,FALSE))</f>
        <v/>
      </c>
      <c r="E900" s="146"/>
      <c r="F900" s="584"/>
      <c r="G900" s="145"/>
      <c r="H900" s="163" t="str">
        <f>IF(ISERROR(VLOOKUP($F900,参加者名簿!$A:$D,2,FALSE))=TRUE,"",VLOOKUP($F900,参加者名簿!$A:$D,2,FALSE))</f>
        <v/>
      </c>
      <c r="I900" s="146"/>
      <c r="J900" s="195"/>
    </row>
    <row r="901" spans="1:10" ht="20.100000000000001" customHeight="1">
      <c r="A901" s="188">
        <f t="shared" si="150"/>
        <v>21</v>
      </c>
      <c r="B901" s="582"/>
      <c r="C901" s="145"/>
      <c r="D901" s="163" t="str">
        <f>IF(ISERROR(VLOOKUP($B901,参加者名簿!$A:$D,2,FALSE))=TRUE,"",VLOOKUP($B901,参加者名簿!$A:$D,2,FALSE))</f>
        <v/>
      </c>
      <c r="E901" s="146"/>
      <c r="F901" s="584"/>
      <c r="G901" s="145"/>
      <c r="H901" s="163" t="str">
        <f>IF(ISERROR(VLOOKUP($F901,参加者名簿!$A:$D,2,FALSE))=TRUE,"",VLOOKUP($F901,参加者名簿!$A:$D,2,FALSE))</f>
        <v/>
      </c>
      <c r="I901" s="146"/>
      <c r="J901" s="195"/>
    </row>
    <row r="902" spans="1:10" ht="20.100000000000001" customHeight="1">
      <c r="A902" s="188">
        <f t="shared" si="150"/>
        <v>21</v>
      </c>
      <c r="B902" s="582"/>
      <c r="C902" s="145"/>
      <c r="D902" s="163" t="str">
        <f>IF(ISERROR(VLOOKUP($B902,参加者名簿!$A:$D,2,FALSE))=TRUE,"",VLOOKUP($B902,参加者名簿!$A:$D,2,FALSE))</f>
        <v/>
      </c>
      <c r="E902" s="146"/>
      <c r="F902" s="584"/>
      <c r="G902" s="145"/>
      <c r="H902" s="163" t="str">
        <f>IF(ISERROR(VLOOKUP($F902,参加者名簿!$A:$D,2,FALSE))=TRUE,"",VLOOKUP($F902,参加者名簿!$A:$D,2,FALSE))</f>
        <v/>
      </c>
      <c r="I902" s="146"/>
      <c r="J902" s="195"/>
    </row>
    <row r="903" spans="1:10" ht="20.100000000000001" customHeight="1">
      <c r="A903" s="188">
        <f t="shared" si="150"/>
        <v>21</v>
      </c>
      <c r="B903" s="582"/>
      <c r="C903" s="145"/>
      <c r="D903" s="163" t="str">
        <f>IF(ISERROR(VLOOKUP($B903,参加者名簿!$A:$D,2,FALSE))=TRUE,"",VLOOKUP($B903,参加者名簿!$A:$D,2,FALSE))</f>
        <v/>
      </c>
      <c r="E903" s="146"/>
      <c r="F903" s="584"/>
      <c r="G903" s="145"/>
      <c r="H903" s="163" t="str">
        <f>IF(ISERROR(VLOOKUP($F903,参加者名簿!$A:$D,2,FALSE))=TRUE,"",VLOOKUP($F903,参加者名簿!$A:$D,2,FALSE))</f>
        <v/>
      </c>
      <c r="I903" s="146"/>
      <c r="J903" s="195"/>
    </row>
    <row r="904" spans="1:10" ht="20.100000000000001" customHeight="1">
      <c r="A904" s="188">
        <f t="shared" si="150"/>
        <v>21</v>
      </c>
      <c r="B904" s="582"/>
      <c r="C904" s="145"/>
      <c r="D904" s="163" t="str">
        <f>IF(ISERROR(VLOOKUP($B904,参加者名簿!$A:$D,2,FALSE))=TRUE,"",VLOOKUP($B904,参加者名簿!$A:$D,2,FALSE))</f>
        <v/>
      </c>
      <c r="E904" s="146"/>
      <c r="F904" s="584"/>
      <c r="G904" s="145"/>
      <c r="H904" s="163" t="str">
        <f>IF(ISERROR(VLOOKUP($F904,参加者名簿!$A:$D,2,FALSE))=TRUE,"",VLOOKUP($F904,参加者名簿!$A:$D,2,FALSE))</f>
        <v/>
      </c>
      <c r="I904" s="146"/>
      <c r="J904" s="195"/>
    </row>
    <row r="905" spans="1:10" ht="20.100000000000001" customHeight="1">
      <c r="A905" s="188">
        <f t="shared" si="150"/>
        <v>21</v>
      </c>
      <c r="B905" s="582"/>
      <c r="C905" s="145"/>
      <c r="D905" s="163" t="str">
        <f>IF(ISERROR(VLOOKUP($B905,参加者名簿!$A:$D,2,FALSE))=TRUE,"",VLOOKUP($B905,参加者名簿!$A:$D,2,FALSE))</f>
        <v/>
      </c>
      <c r="E905" s="146"/>
      <c r="F905" s="584"/>
      <c r="G905" s="145"/>
      <c r="H905" s="163" t="str">
        <f>IF(ISERROR(VLOOKUP($F905,参加者名簿!$A:$D,2,FALSE))=TRUE,"",VLOOKUP($F905,参加者名簿!$A:$D,2,FALSE))</f>
        <v/>
      </c>
      <c r="I905" s="146"/>
      <c r="J905" s="195"/>
    </row>
    <row r="906" spans="1:10" ht="20.100000000000001" customHeight="1">
      <c r="A906" s="188">
        <f t="shared" si="150"/>
        <v>21</v>
      </c>
      <c r="B906" s="582"/>
      <c r="C906" s="145"/>
      <c r="D906" s="163" t="str">
        <f>IF(ISERROR(VLOOKUP($B906,参加者名簿!$A:$D,2,FALSE))=TRUE,"",VLOOKUP($B906,参加者名簿!$A:$D,2,FALSE))</f>
        <v/>
      </c>
      <c r="E906" s="146"/>
      <c r="F906" s="584"/>
      <c r="G906" s="145"/>
      <c r="H906" s="163" t="str">
        <f>IF(ISERROR(VLOOKUP($F906,参加者名簿!$A:$D,2,FALSE))=TRUE,"",VLOOKUP($F906,参加者名簿!$A:$D,2,FALSE))</f>
        <v/>
      </c>
      <c r="I906" s="146"/>
      <c r="J906" s="195"/>
    </row>
    <row r="907" spans="1:10" ht="20.100000000000001" customHeight="1">
      <c r="A907" s="188">
        <f t="shared" si="150"/>
        <v>21</v>
      </c>
      <c r="B907" s="582"/>
      <c r="C907" s="145"/>
      <c r="D907" s="163" t="str">
        <f>IF(ISERROR(VLOOKUP($B907,参加者名簿!$A:$D,2,FALSE))=TRUE,"",VLOOKUP($B907,参加者名簿!$A:$D,2,FALSE))</f>
        <v/>
      </c>
      <c r="E907" s="146"/>
      <c r="F907" s="584"/>
      <c r="G907" s="145"/>
      <c r="H907" s="163" t="str">
        <f>IF(ISERROR(VLOOKUP($F907,参加者名簿!$A:$D,2,FALSE))=TRUE,"",VLOOKUP($F907,参加者名簿!$A:$D,2,FALSE))</f>
        <v/>
      </c>
      <c r="I907" s="146"/>
      <c r="J907" s="195"/>
    </row>
    <row r="908" spans="1:10" ht="20.100000000000001" customHeight="1">
      <c r="A908" s="188">
        <f t="shared" si="150"/>
        <v>21</v>
      </c>
      <c r="B908" s="582"/>
      <c r="C908" s="145"/>
      <c r="D908" s="163" t="str">
        <f>IF(ISERROR(VLOOKUP($B908,参加者名簿!$A:$D,2,FALSE))=TRUE,"",VLOOKUP($B908,参加者名簿!$A:$D,2,FALSE))</f>
        <v/>
      </c>
      <c r="E908" s="146"/>
      <c r="F908" s="584"/>
      <c r="G908" s="145"/>
      <c r="H908" s="163" t="str">
        <f>IF(ISERROR(VLOOKUP($F908,参加者名簿!$A:$D,2,FALSE))=TRUE,"",VLOOKUP($F908,参加者名簿!$A:$D,2,FALSE))</f>
        <v/>
      </c>
      <c r="I908" s="146"/>
      <c r="J908" s="195"/>
    </row>
    <row r="909" spans="1:10" ht="20.100000000000001" customHeight="1">
      <c r="A909" s="188">
        <f t="shared" si="150"/>
        <v>21</v>
      </c>
      <c r="B909" s="582"/>
      <c r="C909" s="145"/>
      <c r="D909" s="163" t="str">
        <f>IF(ISERROR(VLOOKUP($B909,参加者名簿!$A:$D,2,FALSE))=TRUE,"",VLOOKUP($B909,参加者名簿!$A:$D,2,FALSE))</f>
        <v/>
      </c>
      <c r="E909" s="146"/>
      <c r="F909" s="584"/>
      <c r="G909" s="145"/>
      <c r="H909" s="163" t="str">
        <f>IF(ISERROR(VLOOKUP($F909,参加者名簿!$A:$D,2,FALSE))=TRUE,"",VLOOKUP($F909,参加者名簿!$A:$D,2,FALSE))</f>
        <v/>
      </c>
      <c r="I909" s="146"/>
      <c r="J909" s="195"/>
    </row>
    <row r="910" spans="1:10" ht="20.100000000000001" customHeight="1">
      <c r="A910" s="188">
        <f t="shared" si="150"/>
        <v>21</v>
      </c>
      <c r="B910" s="582"/>
      <c r="C910" s="145"/>
      <c r="D910" s="163" t="str">
        <f>IF(ISERROR(VLOOKUP($B910,参加者名簿!$A:$D,2,FALSE))=TRUE,"",VLOOKUP($B910,参加者名簿!$A:$D,2,FALSE))</f>
        <v/>
      </c>
      <c r="E910" s="146"/>
      <c r="F910" s="584"/>
      <c r="G910" s="145"/>
      <c r="H910" s="163" t="str">
        <f>IF(ISERROR(VLOOKUP($F910,参加者名簿!$A:$D,2,FALSE))=TRUE,"",VLOOKUP($F910,参加者名簿!$A:$D,2,FALSE))</f>
        <v/>
      </c>
      <c r="I910" s="146"/>
      <c r="J910" s="195"/>
    </row>
    <row r="911" spans="1:10" ht="20.100000000000001" customHeight="1">
      <c r="A911" s="188">
        <f t="shared" si="150"/>
        <v>21</v>
      </c>
      <c r="B911" s="582"/>
      <c r="C911" s="145"/>
      <c r="D911" s="163" t="str">
        <f>IF(ISERROR(VLOOKUP($B911,参加者名簿!$A:$D,2,FALSE))=TRUE,"",VLOOKUP($B911,参加者名簿!$A:$D,2,FALSE))</f>
        <v/>
      </c>
      <c r="E911" s="146"/>
      <c r="F911" s="584"/>
      <c r="G911" s="145"/>
      <c r="H911" s="163" t="str">
        <f>IF(ISERROR(VLOOKUP($F911,参加者名簿!$A:$D,2,FALSE))=TRUE,"",VLOOKUP($F911,参加者名簿!$A:$D,2,FALSE))</f>
        <v/>
      </c>
      <c r="I911" s="146"/>
      <c r="J911" s="195"/>
    </row>
    <row r="912" spans="1:10" ht="20.100000000000001" customHeight="1">
      <c r="A912" s="188">
        <f t="shared" si="150"/>
        <v>21</v>
      </c>
      <c r="B912" s="582"/>
      <c r="C912" s="145"/>
      <c r="D912" s="163" t="str">
        <f>IF(ISERROR(VLOOKUP($B912,参加者名簿!$A:$D,2,FALSE))=TRUE,"",VLOOKUP($B912,参加者名簿!$A:$D,2,FALSE))</f>
        <v/>
      </c>
      <c r="E912" s="146"/>
      <c r="F912" s="584"/>
      <c r="G912" s="145"/>
      <c r="H912" s="163" t="str">
        <f>IF(ISERROR(VLOOKUP($F912,参加者名簿!$A:$D,2,FALSE))=TRUE,"",VLOOKUP($F912,参加者名簿!$A:$D,2,FALSE))</f>
        <v/>
      </c>
      <c r="I912" s="146"/>
      <c r="J912" s="195"/>
    </row>
    <row r="913" spans="1:21" ht="20.100000000000001" customHeight="1">
      <c r="A913" s="188">
        <f t="shared" si="150"/>
        <v>21</v>
      </c>
      <c r="B913" s="582"/>
      <c r="C913" s="145"/>
      <c r="D913" s="163" t="str">
        <f>IF(ISERROR(VLOOKUP($B913,参加者名簿!$A:$D,2,FALSE))=TRUE,"",VLOOKUP($B913,参加者名簿!$A:$D,2,FALSE))</f>
        <v/>
      </c>
      <c r="E913" s="146"/>
      <c r="F913" s="584"/>
      <c r="G913" s="145"/>
      <c r="H913" s="163" t="str">
        <f>IF(ISERROR(VLOOKUP($F913,参加者名簿!$A:$D,2,FALSE))=TRUE,"",VLOOKUP($F913,参加者名簿!$A:$D,2,FALSE))</f>
        <v/>
      </c>
      <c r="I913" s="146"/>
      <c r="J913" s="195"/>
    </row>
    <row r="914" spans="1:21" ht="20.100000000000001" customHeight="1" thickBot="1">
      <c r="A914" s="188">
        <f t="shared" si="150"/>
        <v>21</v>
      </c>
      <c r="B914" s="582"/>
      <c r="C914" s="145"/>
      <c r="D914" s="163" t="str">
        <f>IF(ISERROR(VLOOKUP($B914,参加者名簿!$A:$D,2,FALSE))=TRUE,"",VLOOKUP($B914,参加者名簿!$A:$D,2,FALSE))</f>
        <v/>
      </c>
      <c r="E914" s="146"/>
      <c r="F914" s="584"/>
      <c r="G914" s="145"/>
      <c r="H914" s="163" t="str">
        <f>IF(ISERROR(VLOOKUP($F914,参加者名簿!$A:$D,2,FALSE))=TRUE,"",VLOOKUP($F914,参加者名簿!$A:$D,2,FALSE))</f>
        <v/>
      </c>
      <c r="I914" s="146"/>
      <c r="J914" s="195"/>
    </row>
    <row r="915" spans="1:21" ht="20.100000000000001" customHeight="1" thickBot="1">
      <c r="B915" s="298" t="s">
        <v>476</v>
      </c>
      <c r="C915" s="164">
        <f t="shared" ref="C915" si="151">COUNTIFS(D894:D914,"農業者",E894:E914,"○")+COUNTIFS(H894:H914,"農業者",I894:I914,"○")</f>
        <v>0</v>
      </c>
      <c r="D915" s="601" t="s">
        <v>477</v>
      </c>
      <c r="E915" s="602"/>
      <c r="F915" s="164">
        <f t="shared" ref="F915" si="152">COUNTIFS(D894:D914,"農業者以外",E894:E914,"○")+COUNTIFS(H894:H914,"農業者以外",I894:I914,"○")</f>
        <v>0</v>
      </c>
      <c r="G915" s="571" t="s">
        <v>478</v>
      </c>
      <c r="H915" s="603">
        <f t="shared" ref="H915" si="153">SUMIF(E894:E914,"○",C894:C914)+SUMIF(I894:I914,"○",G894:G914)</f>
        <v>0</v>
      </c>
      <c r="I915" s="604"/>
      <c r="J915" s="194"/>
    </row>
    <row r="916" spans="1:21" ht="20.100000000000001" customHeight="1">
      <c r="B916" s="299" t="s">
        <v>479</v>
      </c>
      <c r="C916" s="151"/>
      <c r="D916" s="151"/>
      <c r="E916" s="151"/>
      <c r="F916" s="151"/>
      <c r="G916" s="151"/>
      <c r="H916" s="151"/>
      <c r="I916" s="152"/>
      <c r="J916" s="195"/>
    </row>
    <row r="917" spans="1:21" ht="20.100000000000001" customHeight="1">
      <c r="B917" s="300"/>
      <c r="C917" s="148"/>
      <c r="D917" s="148"/>
      <c r="E917" s="148"/>
      <c r="F917" s="148"/>
      <c r="G917" s="148"/>
      <c r="H917" s="148"/>
      <c r="I917" s="153"/>
      <c r="J917" s="195"/>
    </row>
    <row r="918" spans="1:21" ht="20.100000000000001" customHeight="1">
      <c r="B918" s="300"/>
      <c r="C918" s="148"/>
      <c r="D918" s="148"/>
      <c r="E918" s="148"/>
      <c r="F918" s="148"/>
      <c r="G918" s="148"/>
      <c r="H918" s="148"/>
      <c r="I918" s="153"/>
      <c r="J918" s="195"/>
    </row>
    <row r="919" spans="1:21" ht="20.100000000000001" customHeight="1">
      <c r="B919" s="300"/>
      <c r="C919" s="148"/>
      <c r="D919" s="148"/>
      <c r="E919" s="148"/>
      <c r="F919" s="148"/>
      <c r="G919" s="148"/>
      <c r="H919" s="148"/>
      <c r="I919" s="153"/>
      <c r="J919" s="195"/>
    </row>
    <row r="920" spans="1:21" ht="20.100000000000001" customHeight="1">
      <c r="B920" s="300"/>
      <c r="C920" s="148"/>
      <c r="D920" s="148"/>
      <c r="E920" s="148"/>
      <c r="F920" s="148"/>
      <c r="G920" s="148"/>
      <c r="H920" s="148"/>
      <c r="I920" s="153"/>
      <c r="J920" s="195"/>
    </row>
    <row r="921" spans="1:21" ht="20.100000000000001" customHeight="1">
      <c r="B921" s="300"/>
      <c r="C921" s="148"/>
      <c r="D921" s="148"/>
      <c r="E921" s="148"/>
      <c r="F921" s="148"/>
      <c r="G921" s="148"/>
      <c r="H921" s="148"/>
      <c r="I921" s="153"/>
      <c r="J921" s="195"/>
    </row>
    <row r="922" spans="1:21" ht="20.100000000000001" customHeight="1">
      <c r="B922" s="300"/>
      <c r="C922" s="148"/>
      <c r="D922" s="148"/>
      <c r="E922" s="148"/>
      <c r="F922" s="148"/>
      <c r="G922" s="148"/>
      <c r="H922" s="148"/>
      <c r="I922" s="153"/>
      <c r="J922" s="195"/>
    </row>
    <row r="923" spans="1:21" ht="20.100000000000001" customHeight="1" thickBot="1">
      <c r="B923" s="301"/>
      <c r="C923" s="154"/>
      <c r="D923" s="154"/>
      <c r="E923" s="154"/>
      <c r="F923" s="154"/>
      <c r="G923" s="154"/>
      <c r="H923" s="154"/>
      <c r="I923" s="155"/>
      <c r="J923" s="195"/>
    </row>
    <row r="924" spans="1:21" ht="20.100000000000001" customHeight="1" thickBot="1">
      <c r="B924" s="302" t="s">
        <v>480</v>
      </c>
      <c r="C924" s="156" t="s">
        <v>481</v>
      </c>
      <c r="D924" s="156" t="s">
        <v>482</v>
      </c>
      <c r="E924" s="157"/>
    </row>
    <row r="925" spans="1:21" ht="20.100000000000001" customHeight="1" thickBot="1">
      <c r="B925" s="289" t="s">
        <v>505</v>
      </c>
      <c r="C925" s="185">
        <f t="shared" ref="C925" si="154">C881</f>
        <v>4</v>
      </c>
      <c r="D925" s="608" t="s">
        <v>504</v>
      </c>
      <c r="E925" s="608"/>
      <c r="F925" s="608"/>
      <c r="G925" s="608"/>
      <c r="H925" s="141" t="s">
        <v>466</v>
      </c>
      <c r="I925" s="186">
        <f t="shared" ref="I925" si="155">I881+1</f>
        <v>22</v>
      </c>
      <c r="J925" s="189">
        <f>I925</f>
        <v>22</v>
      </c>
      <c r="K925" s="312">
        <f>G926</f>
        <v>0</v>
      </c>
      <c r="L925" s="313">
        <f>C927</f>
        <v>0</v>
      </c>
      <c r="M925" s="190" t="e">
        <f>G927-K928</f>
        <v>#VALUE!</v>
      </c>
      <c r="N925" s="190">
        <f>C959</f>
        <v>0</v>
      </c>
      <c r="O925" s="190">
        <f>F959</f>
        <v>0</v>
      </c>
      <c r="P925" s="190">
        <f>B930</f>
        <v>0</v>
      </c>
      <c r="Q925" s="190">
        <f>B931</f>
        <v>0</v>
      </c>
      <c r="R925" s="190">
        <f>B932</f>
        <v>0</v>
      </c>
      <c r="S925" s="188">
        <f>B933</f>
        <v>0</v>
      </c>
      <c r="T925" s="188">
        <f>B934</f>
        <v>0</v>
      </c>
      <c r="U925" s="188">
        <f>B935</f>
        <v>0</v>
      </c>
    </row>
    <row r="926" spans="1:21" ht="20.100000000000001" customHeight="1" thickBot="1">
      <c r="B926" s="290" t="s">
        <v>467</v>
      </c>
      <c r="C926" s="609" t="str">
        <f t="shared" ref="C926" si="156">$C$2</f>
        <v>○○活動組織</v>
      </c>
      <c r="D926" s="609"/>
      <c r="E926" s="609"/>
      <c r="F926" s="143" t="s">
        <v>468</v>
      </c>
      <c r="G926" s="610"/>
      <c r="H926" s="611"/>
      <c r="I926" s="612"/>
      <c r="J926" s="191"/>
    </row>
    <row r="927" spans="1:21" ht="20.100000000000001" customHeight="1">
      <c r="B927" s="291" t="s">
        <v>8</v>
      </c>
      <c r="C927" s="128"/>
      <c r="D927" s="613" t="s">
        <v>469</v>
      </c>
      <c r="E927" s="613"/>
      <c r="F927" s="128"/>
      <c r="G927" s="161" t="str">
        <f t="shared" ref="G927:G928" si="157">IF((F927-C927)*24=0,"",(F927-C927)*24)</f>
        <v/>
      </c>
      <c r="H927" s="614" t="s">
        <v>470</v>
      </c>
      <c r="I927" s="615"/>
      <c r="J927" s="192"/>
    </row>
    <row r="928" spans="1:21" ht="20.100000000000001" customHeight="1" thickBot="1">
      <c r="B928" s="292" t="s">
        <v>483</v>
      </c>
      <c r="C928" s="129"/>
      <c r="D928" s="605" t="s">
        <v>469</v>
      </c>
      <c r="E928" s="605"/>
      <c r="F928" s="129"/>
      <c r="G928" s="162" t="str">
        <f t="shared" si="157"/>
        <v/>
      </c>
      <c r="H928" s="606" t="s">
        <v>470</v>
      </c>
      <c r="I928" s="607"/>
      <c r="J928" s="192"/>
      <c r="K928" s="188">
        <f>IF(G928="",0,G928)</f>
        <v>0</v>
      </c>
    </row>
    <row r="929" spans="1:10" ht="20.100000000000001" customHeight="1" thickBot="1">
      <c r="B929" s="306" t="s">
        <v>714</v>
      </c>
      <c r="C929" s="572" t="s">
        <v>712</v>
      </c>
      <c r="D929" s="616" t="s">
        <v>713</v>
      </c>
      <c r="E929" s="617"/>
      <c r="F929" s="618" t="s">
        <v>715</v>
      </c>
      <c r="G929" s="619"/>
      <c r="H929" s="618" t="s">
        <v>716</v>
      </c>
      <c r="I929" s="620"/>
      <c r="J929" s="193"/>
    </row>
    <row r="930" spans="1:10" ht="20.100000000000001" customHeight="1">
      <c r="A930" s="188" t="str">
        <f>CONCATENATE(I925,-1)</f>
        <v>22-1</v>
      </c>
      <c r="B930" s="309"/>
      <c r="C930" s="573" t="str">
        <f>IF(B930="","",VLOOKUP($B930,【選択肢】!$K:$O,2,FALSE))</f>
        <v/>
      </c>
      <c r="D930" s="621" t="str">
        <f>IF(C930="","",VLOOKUP($B930,【選択肢】!$K:$O,4,FALSE))</f>
        <v/>
      </c>
      <c r="E930" s="622" t="str">
        <f>IF(D930="","",VLOOKUP($B930,【選択肢】!$K:$O,2,FALSE))</f>
        <v/>
      </c>
      <c r="F930" s="623" t="str">
        <f>IF(E930="","",VLOOKUP($B930,【選択肢】!$K:$O,5,FALSE))</f>
        <v/>
      </c>
      <c r="G930" s="624"/>
      <c r="H930" s="625"/>
      <c r="I930" s="626"/>
      <c r="J930" s="193"/>
    </row>
    <row r="931" spans="1:10" ht="20.100000000000001" customHeight="1">
      <c r="A931" s="188" t="str">
        <f>CONCATENATE(I925,-2)</f>
        <v>22-2</v>
      </c>
      <c r="B931" s="293"/>
      <c r="C931" s="570" t="str">
        <f>IF(B931="","",VLOOKUP($B931,【選択肢】!$K:$O,2,FALSE))</f>
        <v/>
      </c>
      <c r="D931" s="627" t="str">
        <f>IF(C931="","",VLOOKUP($B931,【選択肢】!$K:$O,4,FALSE))</f>
        <v/>
      </c>
      <c r="E931" s="628" t="str">
        <f>IF(D931="","",VLOOKUP($B931,【選択肢】!$K:$O,2,FALSE))</f>
        <v/>
      </c>
      <c r="F931" s="629" t="str">
        <f>IF(E931="","",VLOOKUP($B931,【選択肢】!$K:$O,5,FALSE))</f>
        <v/>
      </c>
      <c r="G931" s="630"/>
      <c r="H931" s="631"/>
      <c r="I931" s="632"/>
      <c r="J931" s="193"/>
    </row>
    <row r="932" spans="1:10" ht="20.100000000000001" customHeight="1">
      <c r="A932" s="188" t="str">
        <f>CONCATENATE(I925,-3)</f>
        <v>22-3</v>
      </c>
      <c r="B932" s="294"/>
      <c r="C932" s="570" t="str">
        <f>IF(B932="","",VLOOKUP($B932,【選択肢】!$K:$O,2,FALSE))</f>
        <v/>
      </c>
      <c r="D932" s="627" t="str">
        <f>IF(C932="","",VLOOKUP($B932,【選択肢】!$K:$O,4,FALSE))</f>
        <v/>
      </c>
      <c r="E932" s="628" t="str">
        <f>IF(D932="","",VLOOKUP($B932,【選択肢】!$K:$O,2,FALSE))</f>
        <v/>
      </c>
      <c r="F932" s="629" t="str">
        <f>IF(E932="","",VLOOKUP($B932,【選択肢】!$K:$O,5,FALSE))</f>
        <v/>
      </c>
      <c r="G932" s="630"/>
      <c r="H932" s="631"/>
      <c r="I932" s="632"/>
      <c r="J932" s="193"/>
    </row>
    <row r="933" spans="1:10" ht="20.100000000000001" customHeight="1">
      <c r="A933" s="188" t="str">
        <f>CONCATENATE(I925,-4)</f>
        <v>22-4</v>
      </c>
      <c r="B933" s="294"/>
      <c r="C933" s="570" t="str">
        <f>IF(B933="","",VLOOKUP($B933,【選択肢】!$K:$O,2,FALSE))</f>
        <v/>
      </c>
      <c r="D933" s="627" t="str">
        <f>IF(C933="","",VLOOKUP($B933,【選択肢】!$K:$O,4,FALSE))</f>
        <v/>
      </c>
      <c r="E933" s="628" t="str">
        <f>IF(D933="","",VLOOKUP($B933,【選択肢】!$K:$O,2,FALSE))</f>
        <v/>
      </c>
      <c r="F933" s="629" t="str">
        <f>IF(E933="","",VLOOKUP($B933,【選択肢】!$K:$O,5,FALSE))</f>
        <v/>
      </c>
      <c r="G933" s="630"/>
      <c r="H933" s="631"/>
      <c r="I933" s="632"/>
      <c r="J933" s="193"/>
    </row>
    <row r="934" spans="1:10" ht="20.100000000000001" customHeight="1">
      <c r="A934" s="188" t="str">
        <f>CONCATENATE(I925,-5)</f>
        <v>22-5</v>
      </c>
      <c r="B934" s="294"/>
      <c r="C934" s="570" t="str">
        <f>IF(B934="","",VLOOKUP($B934,【選択肢】!$K:$O,2,FALSE))</f>
        <v/>
      </c>
      <c r="D934" s="627" t="str">
        <f>IF(C934="","",VLOOKUP($B934,【選択肢】!$K:$O,4,FALSE))</f>
        <v/>
      </c>
      <c r="E934" s="628" t="str">
        <f>IF(D934="","",VLOOKUP($B934,【選択肢】!$K:$O,2,FALSE))</f>
        <v/>
      </c>
      <c r="F934" s="629" t="str">
        <f>IF(E934="","",VLOOKUP($B934,【選択肢】!$K:$O,5,FALSE))</f>
        <v/>
      </c>
      <c r="G934" s="630"/>
      <c r="H934" s="631"/>
      <c r="I934" s="632"/>
      <c r="J934" s="193"/>
    </row>
    <row r="935" spans="1:10" ht="20.100000000000001" customHeight="1" thickBot="1">
      <c r="A935" s="188" t="str">
        <f>CONCATENATE(I925,-6)</f>
        <v>22-6</v>
      </c>
      <c r="B935" s="295"/>
      <c r="C935" s="569" t="str">
        <f>IF(B935="","",VLOOKUP($B935,【選択肢】!$K:$O,2,FALSE))</f>
        <v/>
      </c>
      <c r="D935" s="633" t="str">
        <f>IF(C935="","",VLOOKUP($B935,【選択肢】!$K:$O,4,FALSE))</f>
        <v/>
      </c>
      <c r="E935" s="634" t="str">
        <f>IF(D935="","",VLOOKUP($B935,【選択肢】!$K:$O,2,FALSE))</f>
        <v/>
      </c>
      <c r="F935" s="635" t="str">
        <f>IF(E935="","",VLOOKUP($B935,【選択肢】!$K:$O,5,FALSE))</f>
        <v/>
      </c>
      <c r="G935" s="636"/>
      <c r="H935" s="637"/>
      <c r="I935" s="638"/>
      <c r="J935" s="193"/>
    </row>
    <row r="936" spans="1:10" ht="20.100000000000001" customHeight="1">
      <c r="B936" s="639" t="s">
        <v>471</v>
      </c>
      <c r="C936" s="640"/>
      <c r="D936" s="640"/>
      <c r="E936" s="640"/>
      <c r="F936" s="640"/>
      <c r="G936" s="640"/>
      <c r="H936" s="640"/>
      <c r="I936" s="641"/>
      <c r="J936" s="194"/>
    </row>
    <row r="937" spans="1:10" ht="20.100000000000001" customHeight="1">
      <c r="B937" s="296" t="s">
        <v>472</v>
      </c>
      <c r="C937" s="167" t="s">
        <v>473</v>
      </c>
      <c r="D937" s="168" t="s">
        <v>462</v>
      </c>
      <c r="E937" s="169" t="s">
        <v>474</v>
      </c>
      <c r="F937" s="166" t="s">
        <v>472</v>
      </c>
      <c r="G937" s="167" t="s">
        <v>473</v>
      </c>
      <c r="H937" s="168" t="s">
        <v>462</v>
      </c>
      <c r="I937" s="169" t="s">
        <v>474</v>
      </c>
      <c r="J937" s="194"/>
    </row>
    <row r="938" spans="1:10" ht="20.100000000000001" customHeight="1">
      <c r="A938" s="188">
        <f>I925</f>
        <v>22</v>
      </c>
      <c r="B938" s="582"/>
      <c r="C938" s="145"/>
      <c r="D938" s="163" t="str">
        <f>IF(ISERROR(VLOOKUP($B938,参加者名簿!$A:$D,2,FALSE))=TRUE,"",VLOOKUP($B938,参加者名簿!$A:$D,2,FALSE))</f>
        <v/>
      </c>
      <c r="E938" s="146"/>
      <c r="F938" s="584"/>
      <c r="G938" s="145"/>
      <c r="H938" s="163" t="str">
        <f>IF(ISERROR(VLOOKUP($F938,参加者名簿!$A:$D,2,FALSE))=TRUE,"",VLOOKUP($F938,参加者名簿!$A:$D,2,FALSE))</f>
        <v/>
      </c>
      <c r="I938" s="146"/>
      <c r="J938" s="195"/>
    </row>
    <row r="939" spans="1:10" ht="20.100000000000001" customHeight="1">
      <c r="A939" s="188">
        <f>A938</f>
        <v>22</v>
      </c>
      <c r="B939" s="582"/>
      <c r="C939" s="145"/>
      <c r="D939" s="163" t="str">
        <f>IF(ISERROR(VLOOKUP($B939,参加者名簿!$A:$D,2,FALSE))=TRUE,"",VLOOKUP($B939,参加者名簿!$A:$D,2,FALSE))</f>
        <v/>
      </c>
      <c r="E939" s="146"/>
      <c r="F939" s="584"/>
      <c r="G939" s="145"/>
      <c r="H939" s="163" t="str">
        <f>IF(ISERROR(VLOOKUP($F939,参加者名簿!$A:$D,2,FALSE))=TRUE,"",VLOOKUP($F939,参加者名簿!$A:$D,2,FALSE))</f>
        <v/>
      </c>
      <c r="I939" s="146"/>
      <c r="J939" s="195"/>
    </row>
    <row r="940" spans="1:10" ht="20.100000000000001" customHeight="1">
      <c r="A940" s="188">
        <f t="shared" ref="A940:A958" si="158">A939</f>
        <v>22</v>
      </c>
      <c r="B940" s="582"/>
      <c r="C940" s="145"/>
      <c r="D940" s="163" t="str">
        <f>IF(ISERROR(VLOOKUP($B940,参加者名簿!$A:$D,2,FALSE))=TRUE,"",VLOOKUP($B940,参加者名簿!$A:$D,2,FALSE))</f>
        <v/>
      </c>
      <c r="E940" s="146"/>
      <c r="F940" s="584"/>
      <c r="G940" s="145"/>
      <c r="H940" s="163" t="str">
        <f>IF(ISERROR(VLOOKUP($F940,参加者名簿!$A:$D,2,FALSE))=TRUE,"",VLOOKUP($F940,参加者名簿!$A:$D,2,FALSE))</f>
        <v/>
      </c>
      <c r="I940" s="146"/>
      <c r="J940" s="195"/>
    </row>
    <row r="941" spans="1:10" ht="20.100000000000001" customHeight="1">
      <c r="A941" s="188">
        <f t="shared" si="158"/>
        <v>22</v>
      </c>
      <c r="B941" s="582"/>
      <c r="C941" s="145"/>
      <c r="D941" s="163" t="str">
        <f>IF(ISERROR(VLOOKUP($B941,参加者名簿!$A:$D,2,FALSE))=TRUE,"",VLOOKUP($B941,参加者名簿!$A:$D,2,FALSE))</f>
        <v/>
      </c>
      <c r="E941" s="146"/>
      <c r="F941" s="584"/>
      <c r="G941" s="145"/>
      <c r="H941" s="163" t="str">
        <f>IF(ISERROR(VLOOKUP($F941,参加者名簿!$A:$D,2,FALSE))=TRUE,"",VLOOKUP($F941,参加者名簿!$A:$D,2,FALSE))</f>
        <v/>
      </c>
      <c r="I941" s="146"/>
      <c r="J941" s="195"/>
    </row>
    <row r="942" spans="1:10" ht="20.100000000000001" customHeight="1">
      <c r="A942" s="188">
        <f t="shared" si="158"/>
        <v>22</v>
      </c>
      <c r="B942" s="582"/>
      <c r="C942" s="145"/>
      <c r="D942" s="163" t="str">
        <f>IF(ISERROR(VLOOKUP($B942,参加者名簿!$A:$D,2,FALSE))=TRUE,"",VLOOKUP($B942,参加者名簿!$A:$D,2,FALSE))</f>
        <v/>
      </c>
      <c r="E942" s="146"/>
      <c r="F942" s="584"/>
      <c r="G942" s="145"/>
      <c r="H942" s="163" t="str">
        <f>IF(ISERROR(VLOOKUP($F942,参加者名簿!$A:$D,2,FALSE))=TRUE,"",VLOOKUP($F942,参加者名簿!$A:$D,2,FALSE))</f>
        <v/>
      </c>
      <c r="I942" s="146"/>
      <c r="J942" s="195"/>
    </row>
    <row r="943" spans="1:10" ht="20.100000000000001" customHeight="1">
      <c r="A943" s="188">
        <f t="shared" si="158"/>
        <v>22</v>
      </c>
      <c r="B943" s="582"/>
      <c r="C943" s="145"/>
      <c r="D943" s="163" t="str">
        <f>IF(ISERROR(VLOOKUP($B943,参加者名簿!$A:$D,2,FALSE))=TRUE,"",VLOOKUP($B943,参加者名簿!$A:$D,2,FALSE))</f>
        <v/>
      </c>
      <c r="E943" s="146"/>
      <c r="F943" s="584"/>
      <c r="G943" s="145"/>
      <c r="H943" s="163" t="str">
        <f>IF(ISERROR(VLOOKUP($F943,参加者名簿!$A:$D,2,FALSE))=TRUE,"",VLOOKUP($F943,参加者名簿!$A:$D,2,FALSE))</f>
        <v/>
      </c>
      <c r="I943" s="146"/>
      <c r="J943" s="195"/>
    </row>
    <row r="944" spans="1:10" ht="20.100000000000001" customHeight="1">
      <c r="A944" s="188">
        <f t="shared" si="158"/>
        <v>22</v>
      </c>
      <c r="B944" s="582"/>
      <c r="C944" s="145"/>
      <c r="D944" s="163" t="str">
        <f>IF(ISERROR(VLOOKUP($B944,参加者名簿!$A:$D,2,FALSE))=TRUE,"",VLOOKUP($B944,参加者名簿!$A:$D,2,FALSE))</f>
        <v/>
      </c>
      <c r="E944" s="146"/>
      <c r="F944" s="584"/>
      <c r="G944" s="145"/>
      <c r="H944" s="163" t="str">
        <f>IF(ISERROR(VLOOKUP($F944,参加者名簿!$A:$D,2,FALSE))=TRUE,"",VLOOKUP($F944,参加者名簿!$A:$D,2,FALSE))</f>
        <v/>
      </c>
      <c r="I944" s="146"/>
      <c r="J944" s="195"/>
    </row>
    <row r="945" spans="1:10" ht="20.100000000000001" customHeight="1">
      <c r="A945" s="188">
        <f t="shared" si="158"/>
        <v>22</v>
      </c>
      <c r="B945" s="582"/>
      <c r="C945" s="145"/>
      <c r="D945" s="163" t="str">
        <f>IF(ISERROR(VLOOKUP($B945,参加者名簿!$A:$D,2,FALSE))=TRUE,"",VLOOKUP($B945,参加者名簿!$A:$D,2,FALSE))</f>
        <v/>
      </c>
      <c r="E945" s="146"/>
      <c r="F945" s="584"/>
      <c r="G945" s="145"/>
      <c r="H945" s="163" t="str">
        <f>IF(ISERROR(VLOOKUP($F945,参加者名簿!$A:$D,2,FALSE))=TRUE,"",VLOOKUP($F945,参加者名簿!$A:$D,2,FALSE))</f>
        <v/>
      </c>
      <c r="I945" s="146"/>
      <c r="J945" s="195"/>
    </row>
    <row r="946" spans="1:10" ht="20.100000000000001" customHeight="1">
      <c r="A946" s="188">
        <f t="shared" si="158"/>
        <v>22</v>
      </c>
      <c r="B946" s="582"/>
      <c r="C946" s="145"/>
      <c r="D946" s="163" t="str">
        <f>IF(ISERROR(VLOOKUP($B946,参加者名簿!$A:$D,2,FALSE))=TRUE,"",VLOOKUP($B946,参加者名簿!$A:$D,2,FALSE))</f>
        <v/>
      </c>
      <c r="E946" s="146"/>
      <c r="F946" s="584"/>
      <c r="G946" s="145"/>
      <c r="H946" s="163" t="str">
        <f>IF(ISERROR(VLOOKUP($F946,参加者名簿!$A:$D,2,FALSE))=TRUE,"",VLOOKUP($F946,参加者名簿!$A:$D,2,FALSE))</f>
        <v/>
      </c>
      <c r="I946" s="146"/>
      <c r="J946" s="195"/>
    </row>
    <row r="947" spans="1:10" ht="20.100000000000001" customHeight="1">
      <c r="A947" s="188">
        <f t="shared" si="158"/>
        <v>22</v>
      </c>
      <c r="B947" s="582"/>
      <c r="C947" s="145"/>
      <c r="D947" s="163" t="str">
        <f>IF(ISERROR(VLOOKUP($B947,参加者名簿!$A:$D,2,FALSE))=TRUE,"",VLOOKUP($B947,参加者名簿!$A:$D,2,FALSE))</f>
        <v/>
      </c>
      <c r="E947" s="146"/>
      <c r="F947" s="584"/>
      <c r="G947" s="145"/>
      <c r="H947" s="163" t="str">
        <f>IF(ISERROR(VLOOKUP($F947,参加者名簿!$A:$D,2,FALSE))=TRUE,"",VLOOKUP($F947,参加者名簿!$A:$D,2,FALSE))</f>
        <v/>
      </c>
      <c r="I947" s="146"/>
      <c r="J947" s="195"/>
    </row>
    <row r="948" spans="1:10" ht="20.100000000000001" customHeight="1">
      <c r="A948" s="188">
        <f t="shared" si="158"/>
        <v>22</v>
      </c>
      <c r="B948" s="582"/>
      <c r="C948" s="145"/>
      <c r="D948" s="163" t="str">
        <f>IF(ISERROR(VLOOKUP($B948,参加者名簿!$A:$D,2,FALSE))=TRUE,"",VLOOKUP($B948,参加者名簿!$A:$D,2,FALSE))</f>
        <v/>
      </c>
      <c r="E948" s="146"/>
      <c r="F948" s="584"/>
      <c r="G948" s="145"/>
      <c r="H948" s="163" t="str">
        <f>IF(ISERROR(VLOOKUP($F948,参加者名簿!$A:$D,2,FALSE))=TRUE,"",VLOOKUP($F948,参加者名簿!$A:$D,2,FALSE))</f>
        <v/>
      </c>
      <c r="I948" s="146"/>
      <c r="J948" s="195"/>
    </row>
    <row r="949" spans="1:10" ht="20.100000000000001" customHeight="1">
      <c r="A949" s="188">
        <f t="shared" si="158"/>
        <v>22</v>
      </c>
      <c r="B949" s="582"/>
      <c r="C949" s="145"/>
      <c r="D949" s="163" t="str">
        <f>IF(ISERROR(VLOOKUP($B949,参加者名簿!$A:$D,2,FALSE))=TRUE,"",VLOOKUP($B949,参加者名簿!$A:$D,2,FALSE))</f>
        <v/>
      </c>
      <c r="E949" s="146"/>
      <c r="F949" s="584"/>
      <c r="G949" s="145"/>
      <c r="H949" s="163" t="str">
        <f>IF(ISERROR(VLOOKUP($F949,参加者名簿!$A:$D,2,FALSE))=TRUE,"",VLOOKUP($F949,参加者名簿!$A:$D,2,FALSE))</f>
        <v/>
      </c>
      <c r="I949" s="146"/>
      <c r="J949" s="195"/>
    </row>
    <row r="950" spans="1:10" ht="20.100000000000001" customHeight="1">
      <c r="A950" s="188">
        <f t="shared" si="158"/>
        <v>22</v>
      </c>
      <c r="B950" s="582"/>
      <c r="C950" s="145"/>
      <c r="D950" s="163" t="str">
        <f>IF(ISERROR(VLOOKUP($B950,参加者名簿!$A:$D,2,FALSE))=TRUE,"",VLOOKUP($B950,参加者名簿!$A:$D,2,FALSE))</f>
        <v/>
      </c>
      <c r="E950" s="146"/>
      <c r="F950" s="584"/>
      <c r="G950" s="145"/>
      <c r="H950" s="163" t="str">
        <f>IF(ISERROR(VLOOKUP($F950,参加者名簿!$A:$D,2,FALSE))=TRUE,"",VLOOKUP($F950,参加者名簿!$A:$D,2,FALSE))</f>
        <v/>
      </c>
      <c r="I950" s="146"/>
      <c r="J950" s="195"/>
    </row>
    <row r="951" spans="1:10" ht="20.100000000000001" customHeight="1">
      <c r="A951" s="188">
        <f t="shared" si="158"/>
        <v>22</v>
      </c>
      <c r="B951" s="582"/>
      <c r="C951" s="145"/>
      <c r="D951" s="163" t="str">
        <f>IF(ISERROR(VLOOKUP($B951,参加者名簿!$A:$D,2,FALSE))=TRUE,"",VLOOKUP($B951,参加者名簿!$A:$D,2,FALSE))</f>
        <v/>
      </c>
      <c r="E951" s="146"/>
      <c r="F951" s="584"/>
      <c r="G951" s="145"/>
      <c r="H951" s="163" t="str">
        <f>IF(ISERROR(VLOOKUP($F951,参加者名簿!$A:$D,2,FALSE))=TRUE,"",VLOOKUP($F951,参加者名簿!$A:$D,2,FALSE))</f>
        <v/>
      </c>
      <c r="I951" s="146"/>
      <c r="J951" s="195"/>
    </row>
    <row r="952" spans="1:10" ht="20.100000000000001" customHeight="1">
      <c r="A952" s="188">
        <f t="shared" si="158"/>
        <v>22</v>
      </c>
      <c r="B952" s="582"/>
      <c r="C952" s="145"/>
      <c r="D952" s="163" t="str">
        <f>IF(ISERROR(VLOOKUP($B952,参加者名簿!$A:$D,2,FALSE))=TRUE,"",VLOOKUP($B952,参加者名簿!$A:$D,2,FALSE))</f>
        <v/>
      </c>
      <c r="E952" s="146"/>
      <c r="F952" s="584"/>
      <c r="G952" s="145"/>
      <c r="H952" s="163" t="str">
        <f>IF(ISERROR(VLOOKUP($F952,参加者名簿!$A:$D,2,FALSE))=TRUE,"",VLOOKUP($F952,参加者名簿!$A:$D,2,FALSE))</f>
        <v/>
      </c>
      <c r="I952" s="146"/>
      <c r="J952" s="195"/>
    </row>
    <row r="953" spans="1:10" ht="20.100000000000001" customHeight="1">
      <c r="A953" s="188">
        <f t="shared" si="158"/>
        <v>22</v>
      </c>
      <c r="B953" s="582"/>
      <c r="C953" s="145"/>
      <c r="D953" s="163" t="str">
        <f>IF(ISERROR(VLOOKUP($B953,参加者名簿!$A:$D,2,FALSE))=TRUE,"",VLOOKUP($B953,参加者名簿!$A:$D,2,FALSE))</f>
        <v/>
      </c>
      <c r="E953" s="146"/>
      <c r="F953" s="584"/>
      <c r="G953" s="145"/>
      <c r="H953" s="163" t="str">
        <f>IF(ISERROR(VLOOKUP($F953,参加者名簿!$A:$D,2,FALSE))=TRUE,"",VLOOKUP($F953,参加者名簿!$A:$D,2,FALSE))</f>
        <v/>
      </c>
      <c r="I953" s="146"/>
      <c r="J953" s="195"/>
    </row>
    <row r="954" spans="1:10" ht="20.100000000000001" customHeight="1">
      <c r="A954" s="188">
        <f t="shared" si="158"/>
        <v>22</v>
      </c>
      <c r="B954" s="582"/>
      <c r="C954" s="145"/>
      <c r="D954" s="163" t="str">
        <f>IF(ISERROR(VLOOKUP($B954,参加者名簿!$A:$D,2,FALSE))=TRUE,"",VLOOKUP($B954,参加者名簿!$A:$D,2,FALSE))</f>
        <v/>
      </c>
      <c r="E954" s="146"/>
      <c r="F954" s="584"/>
      <c r="G954" s="145"/>
      <c r="H954" s="163" t="str">
        <f>IF(ISERROR(VLOOKUP($F954,参加者名簿!$A:$D,2,FALSE))=TRUE,"",VLOOKUP($F954,参加者名簿!$A:$D,2,FALSE))</f>
        <v/>
      </c>
      <c r="I954" s="146"/>
      <c r="J954" s="195"/>
    </row>
    <row r="955" spans="1:10" ht="20.100000000000001" customHeight="1">
      <c r="A955" s="188">
        <f t="shared" si="158"/>
        <v>22</v>
      </c>
      <c r="B955" s="582"/>
      <c r="C955" s="145"/>
      <c r="D955" s="163" t="str">
        <f>IF(ISERROR(VLOOKUP($B955,参加者名簿!$A:$D,2,FALSE))=TRUE,"",VLOOKUP($B955,参加者名簿!$A:$D,2,FALSE))</f>
        <v/>
      </c>
      <c r="E955" s="146"/>
      <c r="F955" s="584"/>
      <c r="G955" s="145"/>
      <c r="H955" s="163" t="str">
        <f>IF(ISERROR(VLOOKUP($F955,参加者名簿!$A:$D,2,FALSE))=TRUE,"",VLOOKUP($F955,参加者名簿!$A:$D,2,FALSE))</f>
        <v/>
      </c>
      <c r="I955" s="146"/>
      <c r="J955" s="195"/>
    </row>
    <row r="956" spans="1:10" ht="20.100000000000001" customHeight="1">
      <c r="A956" s="188">
        <f t="shared" si="158"/>
        <v>22</v>
      </c>
      <c r="B956" s="582"/>
      <c r="C956" s="145"/>
      <c r="D956" s="163" t="str">
        <f>IF(ISERROR(VLOOKUP($B956,参加者名簿!$A:$D,2,FALSE))=TRUE,"",VLOOKUP($B956,参加者名簿!$A:$D,2,FALSE))</f>
        <v/>
      </c>
      <c r="E956" s="146"/>
      <c r="F956" s="584"/>
      <c r="G956" s="145"/>
      <c r="H956" s="163" t="str">
        <f>IF(ISERROR(VLOOKUP($F956,参加者名簿!$A:$D,2,FALSE))=TRUE,"",VLOOKUP($F956,参加者名簿!$A:$D,2,FALSE))</f>
        <v/>
      </c>
      <c r="I956" s="146"/>
      <c r="J956" s="195"/>
    </row>
    <row r="957" spans="1:10" ht="20.100000000000001" customHeight="1">
      <c r="A957" s="188">
        <f t="shared" si="158"/>
        <v>22</v>
      </c>
      <c r="B957" s="582"/>
      <c r="C957" s="145"/>
      <c r="D957" s="163" t="str">
        <f>IF(ISERROR(VLOOKUP($B957,参加者名簿!$A:$D,2,FALSE))=TRUE,"",VLOOKUP($B957,参加者名簿!$A:$D,2,FALSE))</f>
        <v/>
      </c>
      <c r="E957" s="146"/>
      <c r="F957" s="584"/>
      <c r="G957" s="145"/>
      <c r="H957" s="163" t="str">
        <f>IF(ISERROR(VLOOKUP($F957,参加者名簿!$A:$D,2,FALSE))=TRUE,"",VLOOKUP($F957,参加者名簿!$A:$D,2,FALSE))</f>
        <v/>
      </c>
      <c r="I957" s="146"/>
      <c r="J957" s="195"/>
    </row>
    <row r="958" spans="1:10" ht="20.100000000000001" customHeight="1" thickBot="1">
      <c r="A958" s="188">
        <f t="shared" si="158"/>
        <v>22</v>
      </c>
      <c r="B958" s="582"/>
      <c r="C958" s="145"/>
      <c r="D958" s="163" t="str">
        <f>IF(ISERROR(VLOOKUP($B958,参加者名簿!$A:$D,2,FALSE))=TRUE,"",VLOOKUP($B958,参加者名簿!$A:$D,2,FALSE))</f>
        <v/>
      </c>
      <c r="E958" s="146"/>
      <c r="F958" s="584"/>
      <c r="G958" s="145"/>
      <c r="H958" s="163" t="str">
        <f>IF(ISERROR(VLOOKUP($F958,参加者名簿!$A:$D,2,FALSE))=TRUE,"",VLOOKUP($F958,参加者名簿!$A:$D,2,FALSE))</f>
        <v/>
      </c>
      <c r="I958" s="146"/>
      <c r="J958" s="195"/>
    </row>
    <row r="959" spans="1:10" ht="20.100000000000001" customHeight="1" thickBot="1">
      <c r="B959" s="298" t="s">
        <v>476</v>
      </c>
      <c r="C959" s="164">
        <f t="shared" ref="C959" si="159">COUNTIFS(D938:D958,"農業者",E938:E958,"○")+COUNTIFS(H938:H958,"農業者",I938:I958,"○")</f>
        <v>0</v>
      </c>
      <c r="D959" s="601" t="s">
        <v>477</v>
      </c>
      <c r="E959" s="602"/>
      <c r="F959" s="164">
        <f t="shared" ref="F959" si="160">COUNTIFS(D938:D958,"農業者以外",E938:E958,"○")+COUNTIFS(H938:H958,"農業者以外",I938:I958,"○")</f>
        <v>0</v>
      </c>
      <c r="G959" s="571" t="s">
        <v>478</v>
      </c>
      <c r="H959" s="603">
        <f t="shared" ref="H959" si="161">SUMIF(E938:E958,"○",C938:C958)+SUMIF(I938:I958,"○",G938:G958)</f>
        <v>0</v>
      </c>
      <c r="I959" s="604"/>
      <c r="J959" s="194"/>
    </row>
    <row r="960" spans="1:10" ht="20.100000000000001" customHeight="1">
      <c r="B960" s="299" t="s">
        <v>479</v>
      </c>
      <c r="C960" s="151"/>
      <c r="D960" s="151"/>
      <c r="E960" s="151"/>
      <c r="F960" s="151"/>
      <c r="G960" s="151"/>
      <c r="H960" s="151"/>
      <c r="I960" s="152"/>
      <c r="J960" s="195"/>
    </row>
    <row r="961" spans="1:21" ht="20.100000000000001" customHeight="1">
      <c r="B961" s="300"/>
      <c r="C961" s="148"/>
      <c r="D961" s="148"/>
      <c r="E961" s="148"/>
      <c r="F961" s="148"/>
      <c r="G961" s="148"/>
      <c r="H961" s="148"/>
      <c r="I961" s="153"/>
      <c r="J961" s="195"/>
    </row>
    <row r="962" spans="1:21" ht="20.100000000000001" customHeight="1">
      <c r="B962" s="300"/>
      <c r="C962" s="148"/>
      <c r="D962" s="148"/>
      <c r="E962" s="148"/>
      <c r="F962" s="148"/>
      <c r="G962" s="148"/>
      <c r="H962" s="148"/>
      <c r="I962" s="153"/>
      <c r="J962" s="195"/>
    </row>
    <row r="963" spans="1:21" ht="20.100000000000001" customHeight="1">
      <c r="B963" s="300"/>
      <c r="C963" s="148"/>
      <c r="D963" s="148"/>
      <c r="E963" s="148"/>
      <c r="F963" s="148"/>
      <c r="G963" s="148"/>
      <c r="H963" s="148"/>
      <c r="I963" s="153"/>
      <c r="J963" s="195"/>
    </row>
    <row r="964" spans="1:21" ht="20.100000000000001" customHeight="1">
      <c r="B964" s="300"/>
      <c r="C964" s="148"/>
      <c r="D964" s="148"/>
      <c r="E964" s="148"/>
      <c r="F964" s="148"/>
      <c r="G964" s="148"/>
      <c r="H964" s="148"/>
      <c r="I964" s="153"/>
      <c r="J964" s="195"/>
    </row>
    <row r="965" spans="1:21" ht="20.100000000000001" customHeight="1">
      <c r="B965" s="300"/>
      <c r="C965" s="148"/>
      <c r="D965" s="148"/>
      <c r="E965" s="148"/>
      <c r="F965" s="148"/>
      <c r="G965" s="148"/>
      <c r="H965" s="148"/>
      <c r="I965" s="153"/>
      <c r="J965" s="195"/>
    </row>
    <row r="966" spans="1:21" ht="20.100000000000001" customHeight="1">
      <c r="B966" s="300"/>
      <c r="C966" s="148"/>
      <c r="D966" s="148"/>
      <c r="E966" s="148"/>
      <c r="F966" s="148"/>
      <c r="G966" s="148"/>
      <c r="H966" s="148"/>
      <c r="I966" s="153"/>
      <c r="J966" s="195"/>
    </row>
    <row r="967" spans="1:21" ht="20.100000000000001" customHeight="1" thickBot="1">
      <c r="B967" s="301"/>
      <c r="C967" s="154"/>
      <c r="D967" s="154"/>
      <c r="E967" s="154"/>
      <c r="F967" s="154"/>
      <c r="G967" s="154"/>
      <c r="H967" s="154"/>
      <c r="I967" s="155"/>
      <c r="J967" s="195"/>
    </row>
    <row r="968" spans="1:21" ht="20.100000000000001" customHeight="1" thickBot="1">
      <c r="B968" s="302" t="s">
        <v>480</v>
      </c>
      <c r="C968" s="156" t="s">
        <v>481</v>
      </c>
      <c r="D968" s="156" t="s">
        <v>482</v>
      </c>
      <c r="E968" s="157"/>
    </row>
    <row r="969" spans="1:21" ht="20.100000000000001" customHeight="1" thickBot="1">
      <c r="B969" s="289" t="s">
        <v>505</v>
      </c>
      <c r="C969" s="185">
        <f t="shared" ref="C969" si="162">C925</f>
        <v>4</v>
      </c>
      <c r="D969" s="608" t="s">
        <v>504</v>
      </c>
      <c r="E969" s="608"/>
      <c r="F969" s="608"/>
      <c r="G969" s="608"/>
      <c r="H969" s="141" t="s">
        <v>466</v>
      </c>
      <c r="I969" s="186">
        <f t="shared" ref="I969" si="163">I925+1</f>
        <v>23</v>
      </c>
      <c r="J969" s="189">
        <f t="shared" ref="J969" si="164">I969</f>
        <v>23</v>
      </c>
      <c r="K969" s="312">
        <f t="shared" ref="K969" si="165">G970</f>
        <v>0</v>
      </c>
      <c r="L969" s="313">
        <f t="shared" ref="L969" si="166">C971</f>
        <v>0</v>
      </c>
      <c r="M969" s="190" t="e">
        <f t="shared" ref="M969" si="167">G971-K972</f>
        <v>#VALUE!</v>
      </c>
      <c r="N969" s="190">
        <f t="shared" ref="N969" si="168">C1003</f>
        <v>0</v>
      </c>
      <c r="O969" s="190">
        <f t="shared" ref="O969" si="169">F1003</f>
        <v>0</v>
      </c>
      <c r="P969" s="190">
        <f t="shared" ref="P969" si="170">B974</f>
        <v>0</v>
      </c>
      <c r="Q969" s="190">
        <f t="shared" ref="Q969" si="171">B975</f>
        <v>0</v>
      </c>
      <c r="R969" s="190">
        <f t="shared" ref="R969" si="172">B976</f>
        <v>0</v>
      </c>
      <c r="S969" s="188">
        <f t="shared" ref="S969" si="173">B977</f>
        <v>0</v>
      </c>
      <c r="T969" s="188">
        <f t="shared" ref="T969" si="174">B978</f>
        <v>0</v>
      </c>
      <c r="U969" s="188">
        <f t="shared" ref="U969" si="175">B979</f>
        <v>0</v>
      </c>
    </row>
    <row r="970" spans="1:21" ht="20.100000000000001" customHeight="1" thickBot="1">
      <c r="B970" s="290" t="s">
        <v>467</v>
      </c>
      <c r="C970" s="609" t="str">
        <f t="shared" ref="C970" si="176">$C$2</f>
        <v>○○活動組織</v>
      </c>
      <c r="D970" s="609"/>
      <c r="E970" s="609"/>
      <c r="F970" s="143" t="s">
        <v>468</v>
      </c>
      <c r="G970" s="610"/>
      <c r="H970" s="611"/>
      <c r="I970" s="612"/>
      <c r="J970" s="191"/>
    </row>
    <row r="971" spans="1:21" ht="20.100000000000001" customHeight="1">
      <c r="B971" s="291" t="s">
        <v>8</v>
      </c>
      <c r="C971" s="128"/>
      <c r="D971" s="613" t="s">
        <v>469</v>
      </c>
      <c r="E971" s="613"/>
      <c r="F971" s="128"/>
      <c r="G971" s="161" t="str">
        <f t="shared" ref="G971:G972" si="177">IF((F971-C971)*24=0,"",(F971-C971)*24)</f>
        <v/>
      </c>
      <c r="H971" s="614" t="s">
        <v>470</v>
      </c>
      <c r="I971" s="615"/>
      <c r="J971" s="192"/>
    </row>
    <row r="972" spans="1:21" ht="20.100000000000001" customHeight="1" thickBot="1">
      <c r="B972" s="292" t="s">
        <v>483</v>
      </c>
      <c r="C972" s="129"/>
      <c r="D972" s="605" t="s">
        <v>469</v>
      </c>
      <c r="E972" s="605"/>
      <c r="F972" s="129"/>
      <c r="G972" s="162" t="str">
        <f t="shared" si="177"/>
        <v/>
      </c>
      <c r="H972" s="606" t="s">
        <v>470</v>
      </c>
      <c r="I972" s="607"/>
      <c r="J972" s="192"/>
      <c r="K972" s="188">
        <f t="shared" ref="K972" si="178">IF(G972="",0,G972)</f>
        <v>0</v>
      </c>
    </row>
    <row r="973" spans="1:21" ht="20.100000000000001" customHeight="1" thickBot="1">
      <c r="B973" s="306" t="s">
        <v>714</v>
      </c>
      <c r="C973" s="572" t="s">
        <v>712</v>
      </c>
      <c r="D973" s="616" t="s">
        <v>713</v>
      </c>
      <c r="E973" s="617"/>
      <c r="F973" s="618" t="s">
        <v>715</v>
      </c>
      <c r="G973" s="619"/>
      <c r="H973" s="618" t="s">
        <v>716</v>
      </c>
      <c r="I973" s="620"/>
      <c r="J973" s="193"/>
    </row>
    <row r="974" spans="1:21" ht="20.100000000000001" customHeight="1">
      <c r="A974" s="188" t="str">
        <f t="shared" ref="A974" si="179">CONCATENATE(I969,-1)</f>
        <v>23-1</v>
      </c>
      <c r="B974" s="309"/>
      <c r="C974" s="573" t="str">
        <f>IF(B974="","",VLOOKUP($B974,【選択肢】!$K:$O,2,FALSE))</f>
        <v/>
      </c>
      <c r="D974" s="621" t="str">
        <f>IF(C974="","",VLOOKUP($B974,【選択肢】!$K:$O,4,FALSE))</f>
        <v/>
      </c>
      <c r="E974" s="622" t="str">
        <f>IF(D974="","",VLOOKUP($B974,【選択肢】!$K:$O,2,FALSE))</f>
        <v/>
      </c>
      <c r="F974" s="623" t="str">
        <f>IF(E974="","",VLOOKUP($B974,【選択肢】!$K:$O,5,FALSE))</f>
        <v/>
      </c>
      <c r="G974" s="624"/>
      <c r="H974" s="625"/>
      <c r="I974" s="626"/>
      <c r="J974" s="193"/>
    </row>
    <row r="975" spans="1:21" ht="20.100000000000001" customHeight="1">
      <c r="A975" s="188" t="str">
        <f t="shared" ref="A975" si="180">CONCATENATE(I969,-2)</f>
        <v>23-2</v>
      </c>
      <c r="B975" s="293"/>
      <c r="C975" s="570" t="str">
        <f>IF(B975="","",VLOOKUP($B975,【選択肢】!$K:$O,2,FALSE))</f>
        <v/>
      </c>
      <c r="D975" s="627" t="str">
        <f>IF(C975="","",VLOOKUP($B975,【選択肢】!$K:$O,4,FALSE))</f>
        <v/>
      </c>
      <c r="E975" s="628" t="str">
        <f>IF(D975="","",VLOOKUP($B975,【選択肢】!$K:$O,2,FALSE))</f>
        <v/>
      </c>
      <c r="F975" s="629" t="str">
        <f>IF(E975="","",VLOOKUP($B975,【選択肢】!$K:$O,5,FALSE))</f>
        <v/>
      </c>
      <c r="G975" s="630"/>
      <c r="H975" s="631"/>
      <c r="I975" s="632"/>
      <c r="J975" s="193"/>
    </row>
    <row r="976" spans="1:21" ht="20.100000000000001" customHeight="1">
      <c r="A976" s="188" t="str">
        <f t="shared" ref="A976" si="181">CONCATENATE(I969,-3)</f>
        <v>23-3</v>
      </c>
      <c r="B976" s="294"/>
      <c r="C976" s="570" t="str">
        <f>IF(B976="","",VLOOKUP($B976,【選択肢】!$K:$O,2,FALSE))</f>
        <v/>
      </c>
      <c r="D976" s="627" t="str">
        <f>IF(C976="","",VLOOKUP($B976,【選択肢】!$K:$O,4,FALSE))</f>
        <v/>
      </c>
      <c r="E976" s="628" t="str">
        <f>IF(D976="","",VLOOKUP($B976,【選択肢】!$K:$O,2,FALSE))</f>
        <v/>
      </c>
      <c r="F976" s="629" t="str">
        <f>IF(E976="","",VLOOKUP($B976,【選択肢】!$K:$O,5,FALSE))</f>
        <v/>
      </c>
      <c r="G976" s="630"/>
      <c r="H976" s="631"/>
      <c r="I976" s="632"/>
      <c r="J976" s="193"/>
    </row>
    <row r="977" spans="1:10" ht="20.100000000000001" customHeight="1">
      <c r="A977" s="188" t="str">
        <f t="shared" ref="A977" si="182">CONCATENATE(I969,-4)</f>
        <v>23-4</v>
      </c>
      <c r="B977" s="294"/>
      <c r="C977" s="570" t="str">
        <f>IF(B977="","",VLOOKUP($B977,【選択肢】!$K:$O,2,FALSE))</f>
        <v/>
      </c>
      <c r="D977" s="627" t="str">
        <f>IF(C977="","",VLOOKUP($B977,【選択肢】!$K:$O,4,FALSE))</f>
        <v/>
      </c>
      <c r="E977" s="628" t="str">
        <f>IF(D977="","",VLOOKUP($B977,【選択肢】!$K:$O,2,FALSE))</f>
        <v/>
      </c>
      <c r="F977" s="629" t="str">
        <f>IF(E977="","",VLOOKUP($B977,【選択肢】!$K:$O,5,FALSE))</f>
        <v/>
      </c>
      <c r="G977" s="630"/>
      <c r="H977" s="631"/>
      <c r="I977" s="632"/>
      <c r="J977" s="193"/>
    </row>
    <row r="978" spans="1:10" ht="20.100000000000001" customHeight="1">
      <c r="A978" s="188" t="str">
        <f t="shared" ref="A978" si="183">CONCATENATE(I969,-5)</f>
        <v>23-5</v>
      </c>
      <c r="B978" s="294"/>
      <c r="C978" s="570" t="str">
        <f>IF(B978="","",VLOOKUP($B978,【選択肢】!$K:$O,2,FALSE))</f>
        <v/>
      </c>
      <c r="D978" s="627" t="str">
        <f>IF(C978="","",VLOOKUP($B978,【選択肢】!$K:$O,4,FALSE))</f>
        <v/>
      </c>
      <c r="E978" s="628" t="str">
        <f>IF(D978="","",VLOOKUP($B978,【選択肢】!$K:$O,2,FALSE))</f>
        <v/>
      </c>
      <c r="F978" s="629" t="str">
        <f>IF(E978="","",VLOOKUP($B978,【選択肢】!$K:$O,5,FALSE))</f>
        <v/>
      </c>
      <c r="G978" s="630"/>
      <c r="H978" s="631"/>
      <c r="I978" s="632"/>
      <c r="J978" s="193"/>
    </row>
    <row r="979" spans="1:10" ht="20.100000000000001" customHeight="1" thickBot="1">
      <c r="A979" s="188" t="str">
        <f t="shared" ref="A979" si="184">CONCATENATE(I969,-6)</f>
        <v>23-6</v>
      </c>
      <c r="B979" s="295"/>
      <c r="C979" s="569" t="str">
        <f>IF(B979="","",VLOOKUP($B979,【選択肢】!$K:$O,2,FALSE))</f>
        <v/>
      </c>
      <c r="D979" s="633" t="str">
        <f>IF(C979="","",VLOOKUP($B979,【選択肢】!$K:$O,4,FALSE))</f>
        <v/>
      </c>
      <c r="E979" s="634" t="str">
        <f>IF(D979="","",VLOOKUP($B979,【選択肢】!$K:$O,2,FALSE))</f>
        <v/>
      </c>
      <c r="F979" s="635" t="str">
        <f>IF(E979="","",VLOOKUP($B979,【選択肢】!$K:$O,5,FALSE))</f>
        <v/>
      </c>
      <c r="G979" s="636"/>
      <c r="H979" s="637"/>
      <c r="I979" s="638"/>
      <c r="J979" s="193"/>
    </row>
    <row r="980" spans="1:10" ht="20.100000000000001" customHeight="1">
      <c r="B980" s="639" t="s">
        <v>471</v>
      </c>
      <c r="C980" s="640"/>
      <c r="D980" s="640"/>
      <c r="E980" s="640"/>
      <c r="F980" s="640"/>
      <c r="G980" s="640"/>
      <c r="H980" s="640"/>
      <c r="I980" s="641"/>
      <c r="J980" s="194"/>
    </row>
    <row r="981" spans="1:10" ht="20.100000000000001" customHeight="1">
      <c r="B981" s="296" t="s">
        <v>472</v>
      </c>
      <c r="C981" s="167" t="s">
        <v>473</v>
      </c>
      <c r="D981" s="168" t="s">
        <v>462</v>
      </c>
      <c r="E981" s="169" t="s">
        <v>474</v>
      </c>
      <c r="F981" s="166" t="s">
        <v>472</v>
      </c>
      <c r="G981" s="167" t="s">
        <v>473</v>
      </c>
      <c r="H981" s="168" t="s">
        <v>462</v>
      </c>
      <c r="I981" s="169" t="s">
        <v>474</v>
      </c>
      <c r="J981" s="194"/>
    </row>
    <row r="982" spans="1:10" ht="20.100000000000001" customHeight="1">
      <c r="A982" s="188">
        <f t="shared" ref="A982" si="185">I969</f>
        <v>23</v>
      </c>
      <c r="B982" s="582"/>
      <c r="C982" s="145"/>
      <c r="D982" s="163" t="str">
        <f>IF(ISERROR(VLOOKUP($B982,参加者名簿!$A:$D,2,FALSE))=TRUE,"",VLOOKUP($B982,参加者名簿!$A:$D,2,FALSE))</f>
        <v/>
      </c>
      <c r="E982" s="146"/>
      <c r="F982" s="584"/>
      <c r="G982" s="145"/>
      <c r="H982" s="163" t="str">
        <f>IF(ISERROR(VLOOKUP($F982,参加者名簿!$A:$D,2,FALSE))=TRUE,"",VLOOKUP($F982,参加者名簿!$A:$D,2,FALSE))</f>
        <v/>
      </c>
      <c r="I982" s="146"/>
      <c r="J982" s="195"/>
    </row>
    <row r="983" spans="1:10" ht="20.100000000000001" customHeight="1">
      <c r="A983" s="188">
        <f t="shared" ref="A983:A1046" si="186">A982</f>
        <v>23</v>
      </c>
      <c r="B983" s="582"/>
      <c r="C983" s="145"/>
      <c r="D983" s="163" t="str">
        <f>IF(ISERROR(VLOOKUP($B983,参加者名簿!$A:$D,2,FALSE))=TRUE,"",VLOOKUP($B983,参加者名簿!$A:$D,2,FALSE))</f>
        <v/>
      </c>
      <c r="E983" s="146"/>
      <c r="F983" s="584"/>
      <c r="G983" s="145"/>
      <c r="H983" s="163" t="str">
        <f>IF(ISERROR(VLOOKUP($F983,参加者名簿!$A:$D,2,FALSE))=TRUE,"",VLOOKUP($F983,参加者名簿!$A:$D,2,FALSE))</f>
        <v/>
      </c>
      <c r="I983" s="146"/>
      <c r="J983" s="195"/>
    </row>
    <row r="984" spans="1:10" ht="20.100000000000001" customHeight="1">
      <c r="A984" s="188">
        <f t="shared" si="186"/>
        <v>23</v>
      </c>
      <c r="B984" s="582"/>
      <c r="C984" s="145"/>
      <c r="D984" s="163" t="str">
        <f>IF(ISERROR(VLOOKUP($B984,参加者名簿!$A:$D,2,FALSE))=TRUE,"",VLOOKUP($B984,参加者名簿!$A:$D,2,FALSE))</f>
        <v/>
      </c>
      <c r="E984" s="146"/>
      <c r="F984" s="584"/>
      <c r="G984" s="145"/>
      <c r="H984" s="163" t="str">
        <f>IF(ISERROR(VLOOKUP($F984,参加者名簿!$A:$D,2,FALSE))=TRUE,"",VLOOKUP($F984,参加者名簿!$A:$D,2,FALSE))</f>
        <v/>
      </c>
      <c r="I984" s="146"/>
      <c r="J984" s="195"/>
    </row>
    <row r="985" spans="1:10" ht="20.100000000000001" customHeight="1">
      <c r="A985" s="188">
        <f t="shared" si="186"/>
        <v>23</v>
      </c>
      <c r="B985" s="582"/>
      <c r="C985" s="145"/>
      <c r="D985" s="163" t="str">
        <f>IF(ISERROR(VLOOKUP($B985,参加者名簿!$A:$D,2,FALSE))=TRUE,"",VLOOKUP($B985,参加者名簿!$A:$D,2,FALSE))</f>
        <v/>
      </c>
      <c r="E985" s="146"/>
      <c r="F985" s="584"/>
      <c r="G985" s="145"/>
      <c r="H985" s="163" t="str">
        <f>IF(ISERROR(VLOOKUP($F985,参加者名簿!$A:$D,2,FALSE))=TRUE,"",VLOOKUP($F985,参加者名簿!$A:$D,2,FALSE))</f>
        <v/>
      </c>
      <c r="I985" s="146"/>
      <c r="J985" s="195"/>
    </row>
    <row r="986" spans="1:10" ht="20.100000000000001" customHeight="1">
      <c r="A986" s="188">
        <f t="shared" si="186"/>
        <v>23</v>
      </c>
      <c r="B986" s="582"/>
      <c r="C986" s="145"/>
      <c r="D986" s="163" t="str">
        <f>IF(ISERROR(VLOOKUP($B986,参加者名簿!$A:$D,2,FALSE))=TRUE,"",VLOOKUP($B986,参加者名簿!$A:$D,2,FALSE))</f>
        <v/>
      </c>
      <c r="E986" s="146"/>
      <c r="F986" s="584"/>
      <c r="G986" s="145"/>
      <c r="H986" s="163" t="str">
        <f>IF(ISERROR(VLOOKUP($F986,参加者名簿!$A:$D,2,FALSE))=TRUE,"",VLOOKUP($F986,参加者名簿!$A:$D,2,FALSE))</f>
        <v/>
      </c>
      <c r="I986" s="146"/>
      <c r="J986" s="195"/>
    </row>
    <row r="987" spans="1:10" ht="20.100000000000001" customHeight="1">
      <c r="A987" s="188">
        <f t="shared" si="186"/>
        <v>23</v>
      </c>
      <c r="B987" s="582"/>
      <c r="C987" s="145"/>
      <c r="D987" s="163" t="str">
        <f>IF(ISERROR(VLOOKUP($B987,参加者名簿!$A:$D,2,FALSE))=TRUE,"",VLOOKUP($B987,参加者名簿!$A:$D,2,FALSE))</f>
        <v/>
      </c>
      <c r="E987" s="146"/>
      <c r="F987" s="584"/>
      <c r="G987" s="145"/>
      <c r="H987" s="163" t="str">
        <f>IF(ISERROR(VLOOKUP($F987,参加者名簿!$A:$D,2,FALSE))=TRUE,"",VLOOKUP($F987,参加者名簿!$A:$D,2,FALSE))</f>
        <v/>
      </c>
      <c r="I987" s="146"/>
      <c r="J987" s="195"/>
    </row>
    <row r="988" spans="1:10" ht="20.100000000000001" customHeight="1">
      <c r="A988" s="188">
        <f t="shared" si="186"/>
        <v>23</v>
      </c>
      <c r="B988" s="582"/>
      <c r="C988" s="145"/>
      <c r="D988" s="163" t="str">
        <f>IF(ISERROR(VLOOKUP($B988,参加者名簿!$A:$D,2,FALSE))=TRUE,"",VLOOKUP($B988,参加者名簿!$A:$D,2,FALSE))</f>
        <v/>
      </c>
      <c r="E988" s="146"/>
      <c r="F988" s="584"/>
      <c r="G988" s="145"/>
      <c r="H988" s="163" t="str">
        <f>IF(ISERROR(VLOOKUP($F988,参加者名簿!$A:$D,2,FALSE))=TRUE,"",VLOOKUP($F988,参加者名簿!$A:$D,2,FALSE))</f>
        <v/>
      </c>
      <c r="I988" s="146"/>
      <c r="J988" s="195"/>
    </row>
    <row r="989" spans="1:10" ht="20.100000000000001" customHeight="1">
      <c r="A989" s="188">
        <f t="shared" si="186"/>
        <v>23</v>
      </c>
      <c r="B989" s="582"/>
      <c r="C989" s="145"/>
      <c r="D989" s="163" t="str">
        <f>IF(ISERROR(VLOOKUP($B989,参加者名簿!$A:$D,2,FALSE))=TRUE,"",VLOOKUP($B989,参加者名簿!$A:$D,2,FALSE))</f>
        <v/>
      </c>
      <c r="E989" s="146"/>
      <c r="F989" s="584"/>
      <c r="G989" s="145"/>
      <c r="H989" s="163" t="str">
        <f>IF(ISERROR(VLOOKUP($F989,参加者名簿!$A:$D,2,FALSE))=TRUE,"",VLOOKUP($F989,参加者名簿!$A:$D,2,FALSE))</f>
        <v/>
      </c>
      <c r="I989" s="146"/>
      <c r="J989" s="195"/>
    </row>
    <row r="990" spans="1:10" ht="20.100000000000001" customHeight="1">
      <c r="A990" s="188">
        <f t="shared" si="186"/>
        <v>23</v>
      </c>
      <c r="B990" s="582"/>
      <c r="C990" s="145"/>
      <c r="D990" s="163" t="str">
        <f>IF(ISERROR(VLOOKUP($B990,参加者名簿!$A:$D,2,FALSE))=TRUE,"",VLOOKUP($B990,参加者名簿!$A:$D,2,FALSE))</f>
        <v/>
      </c>
      <c r="E990" s="146"/>
      <c r="F990" s="584"/>
      <c r="G990" s="145"/>
      <c r="H990" s="163" t="str">
        <f>IF(ISERROR(VLOOKUP($F990,参加者名簿!$A:$D,2,FALSE))=TRUE,"",VLOOKUP($F990,参加者名簿!$A:$D,2,FALSE))</f>
        <v/>
      </c>
      <c r="I990" s="146"/>
      <c r="J990" s="195"/>
    </row>
    <row r="991" spans="1:10" ht="20.100000000000001" customHeight="1">
      <c r="A991" s="188">
        <f t="shared" si="186"/>
        <v>23</v>
      </c>
      <c r="B991" s="582"/>
      <c r="C991" s="145"/>
      <c r="D991" s="163" t="str">
        <f>IF(ISERROR(VLOOKUP($B991,参加者名簿!$A:$D,2,FALSE))=TRUE,"",VLOOKUP($B991,参加者名簿!$A:$D,2,FALSE))</f>
        <v/>
      </c>
      <c r="E991" s="146"/>
      <c r="F991" s="584"/>
      <c r="G991" s="145"/>
      <c r="H991" s="163" t="str">
        <f>IF(ISERROR(VLOOKUP($F991,参加者名簿!$A:$D,2,FALSE))=TRUE,"",VLOOKUP($F991,参加者名簿!$A:$D,2,FALSE))</f>
        <v/>
      </c>
      <c r="I991" s="146"/>
      <c r="J991" s="195"/>
    </row>
    <row r="992" spans="1:10" ht="20.100000000000001" customHeight="1">
      <c r="A992" s="188">
        <f t="shared" si="186"/>
        <v>23</v>
      </c>
      <c r="B992" s="582"/>
      <c r="C992" s="145"/>
      <c r="D992" s="163" t="str">
        <f>IF(ISERROR(VLOOKUP($B992,参加者名簿!$A:$D,2,FALSE))=TRUE,"",VLOOKUP($B992,参加者名簿!$A:$D,2,FALSE))</f>
        <v/>
      </c>
      <c r="E992" s="146"/>
      <c r="F992" s="584"/>
      <c r="G992" s="145"/>
      <c r="H992" s="163" t="str">
        <f>IF(ISERROR(VLOOKUP($F992,参加者名簿!$A:$D,2,FALSE))=TRUE,"",VLOOKUP($F992,参加者名簿!$A:$D,2,FALSE))</f>
        <v/>
      </c>
      <c r="I992" s="146"/>
      <c r="J992" s="195"/>
    </row>
    <row r="993" spans="1:10" ht="20.100000000000001" customHeight="1">
      <c r="A993" s="188">
        <f t="shared" si="186"/>
        <v>23</v>
      </c>
      <c r="B993" s="582"/>
      <c r="C993" s="145"/>
      <c r="D993" s="163" t="str">
        <f>IF(ISERROR(VLOOKUP($B993,参加者名簿!$A:$D,2,FALSE))=TRUE,"",VLOOKUP($B993,参加者名簿!$A:$D,2,FALSE))</f>
        <v/>
      </c>
      <c r="E993" s="146"/>
      <c r="F993" s="584"/>
      <c r="G993" s="145"/>
      <c r="H993" s="163" t="str">
        <f>IF(ISERROR(VLOOKUP($F993,参加者名簿!$A:$D,2,FALSE))=TRUE,"",VLOOKUP($F993,参加者名簿!$A:$D,2,FALSE))</f>
        <v/>
      </c>
      <c r="I993" s="146"/>
      <c r="J993" s="195"/>
    </row>
    <row r="994" spans="1:10" ht="20.100000000000001" customHeight="1">
      <c r="A994" s="188">
        <f t="shared" si="186"/>
        <v>23</v>
      </c>
      <c r="B994" s="582"/>
      <c r="C994" s="145"/>
      <c r="D994" s="163" t="str">
        <f>IF(ISERROR(VLOOKUP($B994,参加者名簿!$A:$D,2,FALSE))=TRUE,"",VLOOKUP($B994,参加者名簿!$A:$D,2,FALSE))</f>
        <v/>
      </c>
      <c r="E994" s="146"/>
      <c r="F994" s="584"/>
      <c r="G994" s="145"/>
      <c r="H994" s="163" t="str">
        <f>IF(ISERROR(VLOOKUP($F994,参加者名簿!$A:$D,2,FALSE))=TRUE,"",VLOOKUP($F994,参加者名簿!$A:$D,2,FALSE))</f>
        <v/>
      </c>
      <c r="I994" s="146"/>
      <c r="J994" s="195"/>
    </row>
    <row r="995" spans="1:10" ht="20.100000000000001" customHeight="1">
      <c r="A995" s="188">
        <f t="shared" si="186"/>
        <v>23</v>
      </c>
      <c r="B995" s="582"/>
      <c r="C995" s="145"/>
      <c r="D995" s="163" t="str">
        <f>IF(ISERROR(VLOOKUP($B995,参加者名簿!$A:$D,2,FALSE))=TRUE,"",VLOOKUP($B995,参加者名簿!$A:$D,2,FALSE))</f>
        <v/>
      </c>
      <c r="E995" s="146"/>
      <c r="F995" s="584"/>
      <c r="G995" s="145"/>
      <c r="H995" s="163" t="str">
        <f>IF(ISERROR(VLOOKUP($F995,参加者名簿!$A:$D,2,FALSE))=TRUE,"",VLOOKUP($F995,参加者名簿!$A:$D,2,FALSE))</f>
        <v/>
      </c>
      <c r="I995" s="146"/>
      <c r="J995" s="195"/>
    </row>
    <row r="996" spans="1:10" ht="20.100000000000001" customHeight="1">
      <c r="A996" s="188">
        <f t="shared" si="186"/>
        <v>23</v>
      </c>
      <c r="B996" s="582"/>
      <c r="C996" s="145"/>
      <c r="D996" s="163" t="str">
        <f>IF(ISERROR(VLOOKUP($B996,参加者名簿!$A:$D,2,FALSE))=TRUE,"",VLOOKUP($B996,参加者名簿!$A:$D,2,FALSE))</f>
        <v/>
      </c>
      <c r="E996" s="146"/>
      <c r="F996" s="584"/>
      <c r="G996" s="145"/>
      <c r="H996" s="163" t="str">
        <f>IF(ISERROR(VLOOKUP($F996,参加者名簿!$A:$D,2,FALSE))=TRUE,"",VLOOKUP($F996,参加者名簿!$A:$D,2,FALSE))</f>
        <v/>
      </c>
      <c r="I996" s="146"/>
      <c r="J996" s="195"/>
    </row>
    <row r="997" spans="1:10" ht="20.100000000000001" customHeight="1">
      <c r="A997" s="188">
        <f t="shared" si="186"/>
        <v>23</v>
      </c>
      <c r="B997" s="582"/>
      <c r="C997" s="145"/>
      <c r="D997" s="163" t="str">
        <f>IF(ISERROR(VLOOKUP($B997,参加者名簿!$A:$D,2,FALSE))=TRUE,"",VLOOKUP($B997,参加者名簿!$A:$D,2,FALSE))</f>
        <v/>
      </c>
      <c r="E997" s="146"/>
      <c r="F997" s="584"/>
      <c r="G997" s="145"/>
      <c r="H997" s="163" t="str">
        <f>IF(ISERROR(VLOOKUP($F997,参加者名簿!$A:$D,2,FALSE))=TRUE,"",VLOOKUP($F997,参加者名簿!$A:$D,2,FALSE))</f>
        <v/>
      </c>
      <c r="I997" s="146"/>
      <c r="J997" s="195"/>
    </row>
    <row r="998" spans="1:10" ht="20.100000000000001" customHeight="1">
      <c r="A998" s="188">
        <f t="shared" si="186"/>
        <v>23</v>
      </c>
      <c r="B998" s="582"/>
      <c r="C998" s="145"/>
      <c r="D998" s="163" t="str">
        <f>IF(ISERROR(VLOOKUP($B998,参加者名簿!$A:$D,2,FALSE))=TRUE,"",VLOOKUP($B998,参加者名簿!$A:$D,2,FALSE))</f>
        <v/>
      </c>
      <c r="E998" s="146"/>
      <c r="F998" s="584"/>
      <c r="G998" s="145"/>
      <c r="H998" s="163" t="str">
        <f>IF(ISERROR(VLOOKUP($F998,参加者名簿!$A:$D,2,FALSE))=TRUE,"",VLOOKUP($F998,参加者名簿!$A:$D,2,FALSE))</f>
        <v/>
      </c>
      <c r="I998" s="146"/>
      <c r="J998" s="195"/>
    </row>
    <row r="999" spans="1:10" ht="20.100000000000001" customHeight="1">
      <c r="A999" s="188">
        <f t="shared" si="186"/>
        <v>23</v>
      </c>
      <c r="B999" s="582"/>
      <c r="C999" s="145"/>
      <c r="D999" s="163" t="str">
        <f>IF(ISERROR(VLOOKUP($B999,参加者名簿!$A:$D,2,FALSE))=TRUE,"",VLOOKUP($B999,参加者名簿!$A:$D,2,FALSE))</f>
        <v/>
      </c>
      <c r="E999" s="146"/>
      <c r="F999" s="584"/>
      <c r="G999" s="145"/>
      <c r="H999" s="163" t="str">
        <f>IF(ISERROR(VLOOKUP($F999,参加者名簿!$A:$D,2,FALSE))=TRUE,"",VLOOKUP($F999,参加者名簿!$A:$D,2,FALSE))</f>
        <v/>
      </c>
      <c r="I999" s="146"/>
      <c r="J999" s="195"/>
    </row>
    <row r="1000" spans="1:10" ht="20.100000000000001" customHeight="1">
      <c r="A1000" s="188">
        <f t="shared" si="186"/>
        <v>23</v>
      </c>
      <c r="B1000" s="582"/>
      <c r="C1000" s="145"/>
      <c r="D1000" s="163" t="str">
        <f>IF(ISERROR(VLOOKUP($B1000,参加者名簿!$A:$D,2,FALSE))=TRUE,"",VLOOKUP($B1000,参加者名簿!$A:$D,2,FALSE))</f>
        <v/>
      </c>
      <c r="E1000" s="146"/>
      <c r="F1000" s="584"/>
      <c r="G1000" s="145"/>
      <c r="H1000" s="163" t="str">
        <f>IF(ISERROR(VLOOKUP($F1000,参加者名簿!$A:$D,2,FALSE))=TRUE,"",VLOOKUP($F1000,参加者名簿!$A:$D,2,FALSE))</f>
        <v/>
      </c>
      <c r="I1000" s="146"/>
      <c r="J1000" s="195"/>
    </row>
    <row r="1001" spans="1:10" ht="20.100000000000001" customHeight="1">
      <c r="A1001" s="188">
        <f t="shared" si="186"/>
        <v>23</v>
      </c>
      <c r="B1001" s="582"/>
      <c r="C1001" s="145"/>
      <c r="D1001" s="163" t="str">
        <f>IF(ISERROR(VLOOKUP($B1001,参加者名簿!$A:$D,2,FALSE))=TRUE,"",VLOOKUP($B1001,参加者名簿!$A:$D,2,FALSE))</f>
        <v/>
      </c>
      <c r="E1001" s="146"/>
      <c r="F1001" s="584"/>
      <c r="G1001" s="145"/>
      <c r="H1001" s="163" t="str">
        <f>IF(ISERROR(VLOOKUP($F1001,参加者名簿!$A:$D,2,FALSE))=TRUE,"",VLOOKUP($F1001,参加者名簿!$A:$D,2,FALSE))</f>
        <v/>
      </c>
      <c r="I1001" s="146"/>
      <c r="J1001" s="195"/>
    </row>
    <row r="1002" spans="1:10" ht="20.100000000000001" customHeight="1" thickBot="1">
      <c r="A1002" s="188">
        <f t="shared" si="186"/>
        <v>23</v>
      </c>
      <c r="B1002" s="582"/>
      <c r="C1002" s="145"/>
      <c r="D1002" s="163" t="str">
        <f>IF(ISERROR(VLOOKUP($B1002,参加者名簿!$A:$D,2,FALSE))=TRUE,"",VLOOKUP($B1002,参加者名簿!$A:$D,2,FALSE))</f>
        <v/>
      </c>
      <c r="E1002" s="146"/>
      <c r="F1002" s="584"/>
      <c r="G1002" s="145"/>
      <c r="H1002" s="163" t="str">
        <f>IF(ISERROR(VLOOKUP($F1002,参加者名簿!$A:$D,2,FALSE))=TRUE,"",VLOOKUP($F1002,参加者名簿!$A:$D,2,FALSE))</f>
        <v/>
      </c>
      <c r="I1002" s="146"/>
      <c r="J1002" s="195"/>
    </row>
    <row r="1003" spans="1:10" ht="20.100000000000001" customHeight="1" thickBot="1">
      <c r="B1003" s="298" t="s">
        <v>476</v>
      </c>
      <c r="C1003" s="164">
        <f t="shared" ref="C1003" si="187">COUNTIFS(D982:D1002,"農業者",E982:E1002,"○")+COUNTIFS(H982:H1002,"農業者",I982:I1002,"○")</f>
        <v>0</v>
      </c>
      <c r="D1003" s="601" t="s">
        <v>477</v>
      </c>
      <c r="E1003" s="602"/>
      <c r="F1003" s="164">
        <f t="shared" ref="F1003" si="188">COUNTIFS(D982:D1002,"農業者以外",E982:E1002,"○")+COUNTIFS(H982:H1002,"農業者以外",I982:I1002,"○")</f>
        <v>0</v>
      </c>
      <c r="G1003" s="571" t="s">
        <v>478</v>
      </c>
      <c r="H1003" s="603">
        <f t="shared" ref="H1003" si="189">SUMIF(E982:E1002,"○",C982:C1002)+SUMIF(I982:I1002,"○",G982:G1002)</f>
        <v>0</v>
      </c>
      <c r="I1003" s="604"/>
      <c r="J1003" s="194"/>
    </row>
    <row r="1004" spans="1:10" ht="20.100000000000001" customHeight="1">
      <c r="B1004" s="299" t="s">
        <v>479</v>
      </c>
      <c r="C1004" s="151"/>
      <c r="D1004" s="151"/>
      <c r="E1004" s="151"/>
      <c r="F1004" s="151"/>
      <c r="G1004" s="151"/>
      <c r="H1004" s="151"/>
      <c r="I1004" s="152"/>
      <c r="J1004" s="195"/>
    </row>
    <row r="1005" spans="1:10" ht="20.100000000000001" customHeight="1">
      <c r="B1005" s="300"/>
      <c r="C1005" s="148"/>
      <c r="D1005" s="148"/>
      <c r="E1005" s="148"/>
      <c r="F1005" s="148"/>
      <c r="G1005" s="148"/>
      <c r="H1005" s="148"/>
      <c r="I1005" s="153"/>
      <c r="J1005" s="195"/>
    </row>
    <row r="1006" spans="1:10" ht="20.100000000000001" customHeight="1">
      <c r="B1006" s="300"/>
      <c r="C1006" s="148"/>
      <c r="D1006" s="148"/>
      <c r="E1006" s="148"/>
      <c r="F1006" s="148"/>
      <c r="G1006" s="148"/>
      <c r="H1006" s="148"/>
      <c r="I1006" s="153"/>
      <c r="J1006" s="195"/>
    </row>
    <row r="1007" spans="1:10" ht="20.100000000000001" customHeight="1">
      <c r="B1007" s="300"/>
      <c r="C1007" s="148"/>
      <c r="D1007" s="148"/>
      <c r="E1007" s="148"/>
      <c r="F1007" s="148"/>
      <c r="G1007" s="148"/>
      <c r="H1007" s="148"/>
      <c r="I1007" s="153"/>
      <c r="J1007" s="195"/>
    </row>
    <row r="1008" spans="1:10" ht="20.100000000000001" customHeight="1">
      <c r="B1008" s="300"/>
      <c r="C1008" s="148"/>
      <c r="D1008" s="148"/>
      <c r="E1008" s="148"/>
      <c r="F1008" s="148"/>
      <c r="G1008" s="148"/>
      <c r="H1008" s="148"/>
      <c r="I1008" s="153"/>
      <c r="J1008" s="195"/>
    </row>
    <row r="1009" spans="1:21" ht="20.100000000000001" customHeight="1">
      <c r="B1009" s="300"/>
      <c r="C1009" s="148"/>
      <c r="D1009" s="148"/>
      <c r="E1009" s="148"/>
      <c r="F1009" s="148"/>
      <c r="G1009" s="148"/>
      <c r="H1009" s="148"/>
      <c r="I1009" s="153"/>
      <c r="J1009" s="195"/>
    </row>
    <row r="1010" spans="1:21" ht="20.100000000000001" customHeight="1">
      <c r="B1010" s="300"/>
      <c r="C1010" s="148"/>
      <c r="D1010" s="148"/>
      <c r="E1010" s="148"/>
      <c r="F1010" s="148"/>
      <c r="G1010" s="148"/>
      <c r="H1010" s="148"/>
      <c r="I1010" s="153"/>
      <c r="J1010" s="195"/>
    </row>
    <row r="1011" spans="1:21" ht="20.100000000000001" customHeight="1" thickBot="1">
      <c r="B1011" s="301"/>
      <c r="C1011" s="154"/>
      <c r="D1011" s="154"/>
      <c r="E1011" s="154"/>
      <c r="F1011" s="154"/>
      <c r="G1011" s="154"/>
      <c r="H1011" s="154"/>
      <c r="I1011" s="155"/>
      <c r="J1011" s="195"/>
    </row>
    <row r="1012" spans="1:21" ht="20.100000000000001" customHeight="1" thickBot="1">
      <c r="B1012" s="302" t="s">
        <v>480</v>
      </c>
      <c r="C1012" s="156" t="s">
        <v>481</v>
      </c>
      <c r="D1012" s="156" t="s">
        <v>482</v>
      </c>
      <c r="E1012" s="157"/>
    </row>
    <row r="1013" spans="1:21" ht="20.100000000000001" customHeight="1" thickBot="1">
      <c r="B1013" s="289" t="s">
        <v>505</v>
      </c>
      <c r="C1013" s="185">
        <f t="shared" ref="C1013" si="190">C969</f>
        <v>4</v>
      </c>
      <c r="D1013" s="608" t="s">
        <v>504</v>
      </c>
      <c r="E1013" s="608"/>
      <c r="F1013" s="608"/>
      <c r="G1013" s="608"/>
      <c r="H1013" s="141" t="s">
        <v>466</v>
      </c>
      <c r="I1013" s="186">
        <f t="shared" ref="I1013" si="191">I969+1</f>
        <v>24</v>
      </c>
      <c r="J1013" s="189">
        <f t="shared" ref="J1013" si="192">I1013</f>
        <v>24</v>
      </c>
      <c r="K1013" s="312">
        <f t="shared" ref="K1013" si="193">G1014</f>
        <v>0</v>
      </c>
      <c r="L1013" s="313">
        <f t="shared" ref="L1013" si="194">C1015</f>
        <v>0</v>
      </c>
      <c r="M1013" s="190" t="e">
        <f t="shared" ref="M1013" si="195">G1015-K1016</f>
        <v>#VALUE!</v>
      </c>
      <c r="N1013" s="190">
        <f t="shared" ref="N1013" si="196">C1047</f>
        <v>0</v>
      </c>
      <c r="O1013" s="190">
        <f t="shared" ref="O1013" si="197">F1047</f>
        <v>0</v>
      </c>
      <c r="P1013" s="190">
        <f t="shared" ref="P1013" si="198">B1018</f>
        <v>0</v>
      </c>
      <c r="Q1013" s="190">
        <f t="shared" ref="Q1013" si="199">B1019</f>
        <v>0</v>
      </c>
      <c r="R1013" s="190">
        <f t="shared" ref="R1013" si="200">B1020</f>
        <v>0</v>
      </c>
      <c r="S1013" s="188">
        <f t="shared" ref="S1013" si="201">B1021</f>
        <v>0</v>
      </c>
      <c r="T1013" s="188">
        <f t="shared" ref="T1013" si="202">B1022</f>
        <v>0</v>
      </c>
      <c r="U1013" s="188">
        <f t="shared" ref="U1013" si="203">B1023</f>
        <v>0</v>
      </c>
    </row>
    <row r="1014" spans="1:21" ht="20.100000000000001" customHeight="1" thickBot="1">
      <c r="B1014" s="290" t="s">
        <v>467</v>
      </c>
      <c r="C1014" s="609" t="str">
        <f t="shared" ref="C1014" si="204">$C$2</f>
        <v>○○活動組織</v>
      </c>
      <c r="D1014" s="609"/>
      <c r="E1014" s="609"/>
      <c r="F1014" s="143" t="s">
        <v>468</v>
      </c>
      <c r="G1014" s="610"/>
      <c r="H1014" s="611"/>
      <c r="I1014" s="612"/>
      <c r="J1014" s="191"/>
    </row>
    <row r="1015" spans="1:21" ht="20.100000000000001" customHeight="1">
      <c r="B1015" s="291" t="s">
        <v>8</v>
      </c>
      <c r="C1015" s="128"/>
      <c r="D1015" s="613" t="s">
        <v>469</v>
      </c>
      <c r="E1015" s="613"/>
      <c r="F1015" s="128"/>
      <c r="G1015" s="161" t="str">
        <f t="shared" ref="G1015:G1016" si="205">IF((F1015-C1015)*24=0,"",(F1015-C1015)*24)</f>
        <v/>
      </c>
      <c r="H1015" s="614" t="s">
        <v>470</v>
      </c>
      <c r="I1015" s="615"/>
      <c r="J1015" s="192"/>
    </row>
    <row r="1016" spans="1:21" ht="20.100000000000001" customHeight="1" thickBot="1">
      <c r="B1016" s="292" t="s">
        <v>483</v>
      </c>
      <c r="C1016" s="129"/>
      <c r="D1016" s="605" t="s">
        <v>469</v>
      </c>
      <c r="E1016" s="605"/>
      <c r="F1016" s="129"/>
      <c r="G1016" s="162" t="str">
        <f t="shared" si="205"/>
        <v/>
      </c>
      <c r="H1016" s="606" t="s">
        <v>470</v>
      </c>
      <c r="I1016" s="607"/>
      <c r="J1016" s="192"/>
      <c r="K1016" s="188">
        <f t="shared" ref="K1016" si="206">IF(G1016="",0,G1016)</f>
        <v>0</v>
      </c>
    </row>
    <row r="1017" spans="1:21" ht="20.100000000000001" customHeight="1" thickBot="1">
      <c r="B1017" s="306" t="s">
        <v>714</v>
      </c>
      <c r="C1017" s="572" t="s">
        <v>712</v>
      </c>
      <c r="D1017" s="616" t="s">
        <v>713</v>
      </c>
      <c r="E1017" s="617"/>
      <c r="F1017" s="618" t="s">
        <v>715</v>
      </c>
      <c r="G1017" s="619"/>
      <c r="H1017" s="618" t="s">
        <v>716</v>
      </c>
      <c r="I1017" s="620"/>
      <c r="J1017" s="193"/>
    </row>
    <row r="1018" spans="1:21" ht="20.100000000000001" customHeight="1">
      <c r="A1018" s="188" t="str">
        <f t="shared" ref="A1018" si="207">CONCATENATE(I1013,-1)</f>
        <v>24-1</v>
      </c>
      <c r="B1018" s="309"/>
      <c r="C1018" s="573" t="str">
        <f>IF(B1018="","",VLOOKUP($B1018,【選択肢】!$K:$O,2,FALSE))</f>
        <v/>
      </c>
      <c r="D1018" s="621" t="str">
        <f>IF(C1018="","",VLOOKUP($B1018,【選択肢】!$K:$O,4,FALSE))</f>
        <v/>
      </c>
      <c r="E1018" s="622" t="str">
        <f>IF(D1018="","",VLOOKUP($B1018,【選択肢】!$K:$O,2,FALSE))</f>
        <v/>
      </c>
      <c r="F1018" s="623" t="str">
        <f>IF(E1018="","",VLOOKUP($B1018,【選択肢】!$K:$O,5,FALSE))</f>
        <v/>
      </c>
      <c r="G1018" s="624"/>
      <c r="H1018" s="625"/>
      <c r="I1018" s="626"/>
      <c r="J1018" s="193"/>
    </row>
    <row r="1019" spans="1:21" ht="20.100000000000001" customHeight="1">
      <c r="A1019" s="188" t="str">
        <f t="shared" ref="A1019" si="208">CONCATENATE(I1013,-2)</f>
        <v>24-2</v>
      </c>
      <c r="B1019" s="293"/>
      <c r="C1019" s="570" t="str">
        <f>IF(B1019="","",VLOOKUP($B1019,【選択肢】!$K:$O,2,FALSE))</f>
        <v/>
      </c>
      <c r="D1019" s="627" t="str">
        <f>IF(C1019="","",VLOOKUP($B1019,【選択肢】!$K:$O,4,FALSE))</f>
        <v/>
      </c>
      <c r="E1019" s="628" t="str">
        <f>IF(D1019="","",VLOOKUP($B1019,【選択肢】!$K:$O,2,FALSE))</f>
        <v/>
      </c>
      <c r="F1019" s="629" t="str">
        <f>IF(E1019="","",VLOOKUP($B1019,【選択肢】!$K:$O,5,FALSE))</f>
        <v/>
      </c>
      <c r="G1019" s="630"/>
      <c r="H1019" s="631"/>
      <c r="I1019" s="632"/>
      <c r="J1019" s="193"/>
    </row>
    <row r="1020" spans="1:21" ht="20.100000000000001" customHeight="1">
      <c r="A1020" s="188" t="str">
        <f t="shared" ref="A1020" si="209">CONCATENATE(I1013,-3)</f>
        <v>24-3</v>
      </c>
      <c r="B1020" s="294"/>
      <c r="C1020" s="570" t="str">
        <f>IF(B1020="","",VLOOKUP($B1020,【選択肢】!$K:$O,2,FALSE))</f>
        <v/>
      </c>
      <c r="D1020" s="627" t="str">
        <f>IF(C1020="","",VLOOKUP($B1020,【選択肢】!$K:$O,4,FALSE))</f>
        <v/>
      </c>
      <c r="E1020" s="628" t="str">
        <f>IF(D1020="","",VLOOKUP($B1020,【選択肢】!$K:$O,2,FALSE))</f>
        <v/>
      </c>
      <c r="F1020" s="629" t="str">
        <f>IF(E1020="","",VLOOKUP($B1020,【選択肢】!$K:$O,5,FALSE))</f>
        <v/>
      </c>
      <c r="G1020" s="630"/>
      <c r="H1020" s="631"/>
      <c r="I1020" s="632"/>
      <c r="J1020" s="193"/>
    </row>
    <row r="1021" spans="1:21" ht="20.100000000000001" customHeight="1">
      <c r="A1021" s="188" t="str">
        <f t="shared" ref="A1021" si="210">CONCATENATE(I1013,-4)</f>
        <v>24-4</v>
      </c>
      <c r="B1021" s="294"/>
      <c r="C1021" s="570" t="str">
        <f>IF(B1021="","",VLOOKUP($B1021,【選択肢】!$K:$O,2,FALSE))</f>
        <v/>
      </c>
      <c r="D1021" s="627" t="str">
        <f>IF(C1021="","",VLOOKUP($B1021,【選択肢】!$K:$O,4,FALSE))</f>
        <v/>
      </c>
      <c r="E1021" s="628" t="str">
        <f>IF(D1021="","",VLOOKUP($B1021,【選択肢】!$K:$O,2,FALSE))</f>
        <v/>
      </c>
      <c r="F1021" s="629" t="str">
        <f>IF(E1021="","",VLOOKUP($B1021,【選択肢】!$K:$O,5,FALSE))</f>
        <v/>
      </c>
      <c r="G1021" s="630"/>
      <c r="H1021" s="631"/>
      <c r="I1021" s="632"/>
      <c r="J1021" s="193"/>
    </row>
    <row r="1022" spans="1:21" ht="20.100000000000001" customHeight="1">
      <c r="A1022" s="188" t="str">
        <f t="shared" ref="A1022" si="211">CONCATENATE(I1013,-5)</f>
        <v>24-5</v>
      </c>
      <c r="B1022" s="294"/>
      <c r="C1022" s="570" t="str">
        <f>IF(B1022="","",VLOOKUP($B1022,【選択肢】!$K:$O,2,FALSE))</f>
        <v/>
      </c>
      <c r="D1022" s="627" t="str">
        <f>IF(C1022="","",VLOOKUP($B1022,【選択肢】!$K:$O,4,FALSE))</f>
        <v/>
      </c>
      <c r="E1022" s="628" t="str">
        <f>IF(D1022="","",VLOOKUP($B1022,【選択肢】!$K:$O,2,FALSE))</f>
        <v/>
      </c>
      <c r="F1022" s="629" t="str">
        <f>IF(E1022="","",VLOOKUP($B1022,【選択肢】!$K:$O,5,FALSE))</f>
        <v/>
      </c>
      <c r="G1022" s="630"/>
      <c r="H1022" s="631"/>
      <c r="I1022" s="632"/>
      <c r="J1022" s="193"/>
    </row>
    <row r="1023" spans="1:21" ht="20.100000000000001" customHeight="1" thickBot="1">
      <c r="A1023" s="188" t="str">
        <f t="shared" ref="A1023" si="212">CONCATENATE(I1013,-6)</f>
        <v>24-6</v>
      </c>
      <c r="B1023" s="295"/>
      <c r="C1023" s="569" t="str">
        <f>IF(B1023="","",VLOOKUP($B1023,【選択肢】!$K:$O,2,FALSE))</f>
        <v/>
      </c>
      <c r="D1023" s="633" t="str">
        <f>IF(C1023="","",VLOOKUP($B1023,【選択肢】!$K:$O,4,FALSE))</f>
        <v/>
      </c>
      <c r="E1023" s="634" t="str">
        <f>IF(D1023="","",VLOOKUP($B1023,【選択肢】!$K:$O,2,FALSE))</f>
        <v/>
      </c>
      <c r="F1023" s="635" t="str">
        <f>IF(E1023="","",VLOOKUP($B1023,【選択肢】!$K:$O,5,FALSE))</f>
        <v/>
      </c>
      <c r="G1023" s="636"/>
      <c r="H1023" s="637"/>
      <c r="I1023" s="638"/>
      <c r="J1023" s="193"/>
    </row>
    <row r="1024" spans="1:21" ht="20.100000000000001" customHeight="1">
      <c r="B1024" s="639" t="s">
        <v>471</v>
      </c>
      <c r="C1024" s="640"/>
      <c r="D1024" s="640"/>
      <c r="E1024" s="640"/>
      <c r="F1024" s="640"/>
      <c r="G1024" s="640"/>
      <c r="H1024" s="640"/>
      <c r="I1024" s="641"/>
      <c r="J1024" s="194"/>
    </row>
    <row r="1025" spans="1:10" ht="20.100000000000001" customHeight="1">
      <c r="B1025" s="296" t="s">
        <v>472</v>
      </c>
      <c r="C1025" s="167" t="s">
        <v>473</v>
      </c>
      <c r="D1025" s="168" t="s">
        <v>462</v>
      </c>
      <c r="E1025" s="169" t="s">
        <v>474</v>
      </c>
      <c r="F1025" s="166" t="s">
        <v>472</v>
      </c>
      <c r="G1025" s="167" t="s">
        <v>473</v>
      </c>
      <c r="H1025" s="168" t="s">
        <v>462</v>
      </c>
      <c r="I1025" s="169" t="s">
        <v>474</v>
      </c>
      <c r="J1025" s="194"/>
    </row>
    <row r="1026" spans="1:10" ht="20.100000000000001" customHeight="1">
      <c r="A1026" s="188">
        <f t="shared" ref="A1026" si="213">I1013</f>
        <v>24</v>
      </c>
      <c r="B1026" s="582"/>
      <c r="C1026" s="145"/>
      <c r="D1026" s="163" t="str">
        <f>IF(ISERROR(VLOOKUP($B1026,参加者名簿!$A:$D,2,FALSE))=TRUE,"",VLOOKUP($B1026,参加者名簿!$A:$D,2,FALSE))</f>
        <v/>
      </c>
      <c r="E1026" s="146"/>
      <c r="F1026" s="584"/>
      <c r="G1026" s="145"/>
      <c r="H1026" s="163" t="str">
        <f>IF(ISERROR(VLOOKUP($F1026,参加者名簿!$A:$D,2,FALSE))=TRUE,"",VLOOKUP($F1026,参加者名簿!$A:$D,2,FALSE))</f>
        <v/>
      </c>
      <c r="I1026" s="146"/>
      <c r="J1026" s="195"/>
    </row>
    <row r="1027" spans="1:10" ht="20.100000000000001" customHeight="1">
      <c r="A1027" s="188">
        <f t="shared" ref="A1027" si="214">A1026</f>
        <v>24</v>
      </c>
      <c r="B1027" s="582"/>
      <c r="C1027" s="145"/>
      <c r="D1027" s="163" t="str">
        <f>IF(ISERROR(VLOOKUP($B1027,参加者名簿!$A:$D,2,FALSE))=TRUE,"",VLOOKUP($B1027,参加者名簿!$A:$D,2,FALSE))</f>
        <v/>
      </c>
      <c r="E1027" s="146"/>
      <c r="F1027" s="584"/>
      <c r="G1027" s="145"/>
      <c r="H1027" s="163" t="str">
        <f>IF(ISERROR(VLOOKUP($F1027,参加者名簿!$A:$D,2,FALSE))=TRUE,"",VLOOKUP($F1027,参加者名簿!$A:$D,2,FALSE))</f>
        <v/>
      </c>
      <c r="I1027" s="146"/>
      <c r="J1027" s="195"/>
    </row>
    <row r="1028" spans="1:10" ht="20.100000000000001" customHeight="1">
      <c r="A1028" s="188">
        <f t="shared" si="186"/>
        <v>24</v>
      </c>
      <c r="B1028" s="582"/>
      <c r="C1028" s="145"/>
      <c r="D1028" s="163" t="str">
        <f>IF(ISERROR(VLOOKUP($B1028,参加者名簿!$A:$D,2,FALSE))=TRUE,"",VLOOKUP($B1028,参加者名簿!$A:$D,2,FALSE))</f>
        <v/>
      </c>
      <c r="E1028" s="146"/>
      <c r="F1028" s="584"/>
      <c r="G1028" s="145"/>
      <c r="H1028" s="163" t="str">
        <f>IF(ISERROR(VLOOKUP($F1028,参加者名簿!$A:$D,2,FALSE))=TRUE,"",VLOOKUP($F1028,参加者名簿!$A:$D,2,FALSE))</f>
        <v/>
      </c>
      <c r="I1028" s="146"/>
      <c r="J1028" s="195"/>
    </row>
    <row r="1029" spans="1:10" ht="20.100000000000001" customHeight="1">
      <c r="A1029" s="188">
        <f t="shared" si="186"/>
        <v>24</v>
      </c>
      <c r="B1029" s="582"/>
      <c r="C1029" s="145"/>
      <c r="D1029" s="163" t="str">
        <f>IF(ISERROR(VLOOKUP($B1029,参加者名簿!$A:$D,2,FALSE))=TRUE,"",VLOOKUP($B1029,参加者名簿!$A:$D,2,FALSE))</f>
        <v/>
      </c>
      <c r="E1029" s="146"/>
      <c r="F1029" s="584"/>
      <c r="G1029" s="145"/>
      <c r="H1029" s="163" t="str">
        <f>IF(ISERROR(VLOOKUP($F1029,参加者名簿!$A:$D,2,FALSE))=TRUE,"",VLOOKUP($F1029,参加者名簿!$A:$D,2,FALSE))</f>
        <v/>
      </c>
      <c r="I1029" s="146"/>
      <c r="J1029" s="195"/>
    </row>
    <row r="1030" spans="1:10" ht="20.100000000000001" customHeight="1">
      <c r="A1030" s="188">
        <f t="shared" si="186"/>
        <v>24</v>
      </c>
      <c r="B1030" s="582"/>
      <c r="C1030" s="145"/>
      <c r="D1030" s="163" t="str">
        <f>IF(ISERROR(VLOOKUP($B1030,参加者名簿!$A:$D,2,FALSE))=TRUE,"",VLOOKUP($B1030,参加者名簿!$A:$D,2,FALSE))</f>
        <v/>
      </c>
      <c r="E1030" s="146"/>
      <c r="F1030" s="584"/>
      <c r="G1030" s="145"/>
      <c r="H1030" s="163" t="str">
        <f>IF(ISERROR(VLOOKUP($F1030,参加者名簿!$A:$D,2,FALSE))=TRUE,"",VLOOKUP($F1030,参加者名簿!$A:$D,2,FALSE))</f>
        <v/>
      </c>
      <c r="I1030" s="146"/>
      <c r="J1030" s="195"/>
    </row>
    <row r="1031" spans="1:10" ht="20.100000000000001" customHeight="1">
      <c r="A1031" s="188">
        <f t="shared" si="186"/>
        <v>24</v>
      </c>
      <c r="B1031" s="582"/>
      <c r="C1031" s="145"/>
      <c r="D1031" s="163" t="str">
        <f>IF(ISERROR(VLOOKUP($B1031,参加者名簿!$A:$D,2,FALSE))=TRUE,"",VLOOKUP($B1031,参加者名簿!$A:$D,2,FALSE))</f>
        <v/>
      </c>
      <c r="E1031" s="146"/>
      <c r="F1031" s="584"/>
      <c r="G1031" s="145"/>
      <c r="H1031" s="163" t="str">
        <f>IF(ISERROR(VLOOKUP($F1031,参加者名簿!$A:$D,2,FALSE))=TRUE,"",VLOOKUP($F1031,参加者名簿!$A:$D,2,FALSE))</f>
        <v/>
      </c>
      <c r="I1031" s="146"/>
      <c r="J1031" s="195"/>
    </row>
    <row r="1032" spans="1:10" ht="20.100000000000001" customHeight="1">
      <c r="A1032" s="188">
        <f t="shared" si="186"/>
        <v>24</v>
      </c>
      <c r="B1032" s="582"/>
      <c r="C1032" s="145"/>
      <c r="D1032" s="163" t="str">
        <f>IF(ISERROR(VLOOKUP($B1032,参加者名簿!$A:$D,2,FALSE))=TRUE,"",VLOOKUP($B1032,参加者名簿!$A:$D,2,FALSE))</f>
        <v/>
      </c>
      <c r="E1032" s="146"/>
      <c r="F1032" s="584"/>
      <c r="G1032" s="145"/>
      <c r="H1032" s="163" t="str">
        <f>IF(ISERROR(VLOOKUP($F1032,参加者名簿!$A:$D,2,FALSE))=TRUE,"",VLOOKUP($F1032,参加者名簿!$A:$D,2,FALSE))</f>
        <v/>
      </c>
      <c r="I1032" s="146"/>
      <c r="J1032" s="195"/>
    </row>
    <row r="1033" spans="1:10" ht="20.100000000000001" customHeight="1">
      <c r="A1033" s="188">
        <f t="shared" si="186"/>
        <v>24</v>
      </c>
      <c r="B1033" s="582"/>
      <c r="C1033" s="145"/>
      <c r="D1033" s="163" t="str">
        <f>IF(ISERROR(VLOOKUP($B1033,参加者名簿!$A:$D,2,FALSE))=TRUE,"",VLOOKUP($B1033,参加者名簿!$A:$D,2,FALSE))</f>
        <v/>
      </c>
      <c r="E1033" s="146"/>
      <c r="F1033" s="584"/>
      <c r="G1033" s="145"/>
      <c r="H1033" s="163" t="str">
        <f>IF(ISERROR(VLOOKUP($F1033,参加者名簿!$A:$D,2,FALSE))=TRUE,"",VLOOKUP($F1033,参加者名簿!$A:$D,2,FALSE))</f>
        <v/>
      </c>
      <c r="I1033" s="146"/>
      <c r="J1033" s="195"/>
    </row>
    <row r="1034" spans="1:10" ht="20.100000000000001" customHeight="1">
      <c r="A1034" s="188">
        <f t="shared" si="186"/>
        <v>24</v>
      </c>
      <c r="B1034" s="582"/>
      <c r="C1034" s="145"/>
      <c r="D1034" s="163" t="str">
        <f>IF(ISERROR(VLOOKUP($B1034,参加者名簿!$A:$D,2,FALSE))=TRUE,"",VLOOKUP($B1034,参加者名簿!$A:$D,2,FALSE))</f>
        <v/>
      </c>
      <c r="E1034" s="146"/>
      <c r="F1034" s="584"/>
      <c r="G1034" s="145"/>
      <c r="H1034" s="163" t="str">
        <f>IF(ISERROR(VLOOKUP($F1034,参加者名簿!$A:$D,2,FALSE))=TRUE,"",VLOOKUP($F1034,参加者名簿!$A:$D,2,FALSE))</f>
        <v/>
      </c>
      <c r="I1034" s="146"/>
      <c r="J1034" s="195"/>
    </row>
    <row r="1035" spans="1:10" ht="20.100000000000001" customHeight="1">
      <c r="A1035" s="188">
        <f t="shared" si="186"/>
        <v>24</v>
      </c>
      <c r="B1035" s="582"/>
      <c r="C1035" s="145"/>
      <c r="D1035" s="163" t="str">
        <f>IF(ISERROR(VLOOKUP($B1035,参加者名簿!$A:$D,2,FALSE))=TRUE,"",VLOOKUP($B1035,参加者名簿!$A:$D,2,FALSE))</f>
        <v/>
      </c>
      <c r="E1035" s="146"/>
      <c r="F1035" s="584"/>
      <c r="G1035" s="145"/>
      <c r="H1035" s="163" t="str">
        <f>IF(ISERROR(VLOOKUP($F1035,参加者名簿!$A:$D,2,FALSE))=TRUE,"",VLOOKUP($F1035,参加者名簿!$A:$D,2,FALSE))</f>
        <v/>
      </c>
      <c r="I1035" s="146"/>
      <c r="J1035" s="195"/>
    </row>
    <row r="1036" spans="1:10" ht="20.100000000000001" customHeight="1">
      <c r="A1036" s="188">
        <f t="shared" si="186"/>
        <v>24</v>
      </c>
      <c r="B1036" s="582"/>
      <c r="C1036" s="145"/>
      <c r="D1036" s="163" t="str">
        <f>IF(ISERROR(VLOOKUP($B1036,参加者名簿!$A:$D,2,FALSE))=TRUE,"",VLOOKUP($B1036,参加者名簿!$A:$D,2,FALSE))</f>
        <v/>
      </c>
      <c r="E1036" s="146"/>
      <c r="F1036" s="584"/>
      <c r="G1036" s="145"/>
      <c r="H1036" s="163" t="str">
        <f>IF(ISERROR(VLOOKUP($F1036,参加者名簿!$A:$D,2,FALSE))=TRUE,"",VLOOKUP($F1036,参加者名簿!$A:$D,2,FALSE))</f>
        <v/>
      </c>
      <c r="I1036" s="146"/>
      <c r="J1036" s="195"/>
    </row>
    <row r="1037" spans="1:10" ht="20.100000000000001" customHeight="1">
      <c r="A1037" s="188">
        <f t="shared" si="186"/>
        <v>24</v>
      </c>
      <c r="B1037" s="582"/>
      <c r="C1037" s="145"/>
      <c r="D1037" s="163" t="str">
        <f>IF(ISERROR(VLOOKUP($B1037,参加者名簿!$A:$D,2,FALSE))=TRUE,"",VLOOKUP($B1037,参加者名簿!$A:$D,2,FALSE))</f>
        <v/>
      </c>
      <c r="E1037" s="146"/>
      <c r="F1037" s="584"/>
      <c r="G1037" s="145"/>
      <c r="H1037" s="163" t="str">
        <f>IF(ISERROR(VLOOKUP($F1037,参加者名簿!$A:$D,2,FALSE))=TRUE,"",VLOOKUP($F1037,参加者名簿!$A:$D,2,FALSE))</f>
        <v/>
      </c>
      <c r="I1037" s="146"/>
      <c r="J1037" s="195"/>
    </row>
    <row r="1038" spans="1:10" ht="20.100000000000001" customHeight="1">
      <c r="A1038" s="188">
        <f t="shared" si="186"/>
        <v>24</v>
      </c>
      <c r="B1038" s="582"/>
      <c r="C1038" s="145"/>
      <c r="D1038" s="163" t="str">
        <f>IF(ISERROR(VLOOKUP($B1038,参加者名簿!$A:$D,2,FALSE))=TRUE,"",VLOOKUP($B1038,参加者名簿!$A:$D,2,FALSE))</f>
        <v/>
      </c>
      <c r="E1038" s="146"/>
      <c r="F1038" s="584"/>
      <c r="G1038" s="145"/>
      <c r="H1038" s="163" t="str">
        <f>IF(ISERROR(VLOOKUP($F1038,参加者名簿!$A:$D,2,FALSE))=TRUE,"",VLOOKUP($F1038,参加者名簿!$A:$D,2,FALSE))</f>
        <v/>
      </c>
      <c r="I1038" s="146"/>
      <c r="J1038" s="195"/>
    </row>
    <row r="1039" spans="1:10" ht="20.100000000000001" customHeight="1">
      <c r="A1039" s="188">
        <f t="shared" si="186"/>
        <v>24</v>
      </c>
      <c r="B1039" s="582"/>
      <c r="C1039" s="145"/>
      <c r="D1039" s="163" t="str">
        <f>IF(ISERROR(VLOOKUP($B1039,参加者名簿!$A:$D,2,FALSE))=TRUE,"",VLOOKUP($B1039,参加者名簿!$A:$D,2,FALSE))</f>
        <v/>
      </c>
      <c r="E1039" s="146"/>
      <c r="F1039" s="584"/>
      <c r="G1039" s="145"/>
      <c r="H1039" s="163" t="str">
        <f>IF(ISERROR(VLOOKUP($F1039,参加者名簿!$A:$D,2,FALSE))=TRUE,"",VLOOKUP($F1039,参加者名簿!$A:$D,2,FALSE))</f>
        <v/>
      </c>
      <c r="I1039" s="146"/>
      <c r="J1039" s="195"/>
    </row>
    <row r="1040" spans="1:10" ht="20.100000000000001" customHeight="1">
      <c r="A1040" s="188">
        <f t="shared" si="186"/>
        <v>24</v>
      </c>
      <c r="B1040" s="582"/>
      <c r="C1040" s="145"/>
      <c r="D1040" s="163" t="str">
        <f>IF(ISERROR(VLOOKUP($B1040,参加者名簿!$A:$D,2,FALSE))=TRUE,"",VLOOKUP($B1040,参加者名簿!$A:$D,2,FALSE))</f>
        <v/>
      </c>
      <c r="E1040" s="146"/>
      <c r="F1040" s="584"/>
      <c r="G1040" s="145"/>
      <c r="H1040" s="163" t="str">
        <f>IF(ISERROR(VLOOKUP($F1040,参加者名簿!$A:$D,2,FALSE))=TRUE,"",VLOOKUP($F1040,参加者名簿!$A:$D,2,FALSE))</f>
        <v/>
      </c>
      <c r="I1040" s="146"/>
      <c r="J1040" s="195"/>
    </row>
    <row r="1041" spans="1:10" ht="20.100000000000001" customHeight="1">
      <c r="A1041" s="188">
        <f t="shared" si="186"/>
        <v>24</v>
      </c>
      <c r="B1041" s="582"/>
      <c r="C1041" s="145"/>
      <c r="D1041" s="163" t="str">
        <f>IF(ISERROR(VLOOKUP($B1041,参加者名簿!$A:$D,2,FALSE))=TRUE,"",VLOOKUP($B1041,参加者名簿!$A:$D,2,FALSE))</f>
        <v/>
      </c>
      <c r="E1041" s="146"/>
      <c r="F1041" s="584"/>
      <c r="G1041" s="145"/>
      <c r="H1041" s="163" t="str">
        <f>IF(ISERROR(VLOOKUP($F1041,参加者名簿!$A:$D,2,FALSE))=TRUE,"",VLOOKUP($F1041,参加者名簿!$A:$D,2,FALSE))</f>
        <v/>
      </c>
      <c r="I1041" s="146"/>
      <c r="J1041" s="195"/>
    </row>
    <row r="1042" spans="1:10" ht="20.100000000000001" customHeight="1">
      <c r="A1042" s="188">
        <f t="shared" si="186"/>
        <v>24</v>
      </c>
      <c r="B1042" s="582"/>
      <c r="C1042" s="145"/>
      <c r="D1042" s="163" t="str">
        <f>IF(ISERROR(VLOOKUP($B1042,参加者名簿!$A:$D,2,FALSE))=TRUE,"",VLOOKUP($B1042,参加者名簿!$A:$D,2,FALSE))</f>
        <v/>
      </c>
      <c r="E1042" s="146"/>
      <c r="F1042" s="584"/>
      <c r="G1042" s="145"/>
      <c r="H1042" s="163" t="str">
        <f>IF(ISERROR(VLOOKUP($F1042,参加者名簿!$A:$D,2,FALSE))=TRUE,"",VLOOKUP($F1042,参加者名簿!$A:$D,2,FALSE))</f>
        <v/>
      </c>
      <c r="I1042" s="146"/>
      <c r="J1042" s="195"/>
    </row>
    <row r="1043" spans="1:10" ht="20.100000000000001" customHeight="1">
      <c r="A1043" s="188">
        <f t="shared" si="186"/>
        <v>24</v>
      </c>
      <c r="B1043" s="582"/>
      <c r="C1043" s="145"/>
      <c r="D1043" s="163" t="str">
        <f>IF(ISERROR(VLOOKUP($B1043,参加者名簿!$A:$D,2,FALSE))=TRUE,"",VLOOKUP($B1043,参加者名簿!$A:$D,2,FALSE))</f>
        <v/>
      </c>
      <c r="E1043" s="146"/>
      <c r="F1043" s="584"/>
      <c r="G1043" s="145"/>
      <c r="H1043" s="163" t="str">
        <f>IF(ISERROR(VLOOKUP($F1043,参加者名簿!$A:$D,2,FALSE))=TRUE,"",VLOOKUP($F1043,参加者名簿!$A:$D,2,FALSE))</f>
        <v/>
      </c>
      <c r="I1043" s="146"/>
      <c r="J1043" s="195"/>
    </row>
    <row r="1044" spans="1:10" ht="20.100000000000001" customHeight="1">
      <c r="A1044" s="188">
        <f t="shared" si="186"/>
        <v>24</v>
      </c>
      <c r="B1044" s="582"/>
      <c r="C1044" s="145"/>
      <c r="D1044" s="163" t="str">
        <f>IF(ISERROR(VLOOKUP($B1044,参加者名簿!$A:$D,2,FALSE))=TRUE,"",VLOOKUP($B1044,参加者名簿!$A:$D,2,FALSE))</f>
        <v/>
      </c>
      <c r="E1044" s="146"/>
      <c r="F1044" s="584"/>
      <c r="G1044" s="145"/>
      <c r="H1044" s="163" t="str">
        <f>IF(ISERROR(VLOOKUP($F1044,参加者名簿!$A:$D,2,FALSE))=TRUE,"",VLOOKUP($F1044,参加者名簿!$A:$D,2,FALSE))</f>
        <v/>
      </c>
      <c r="I1044" s="146"/>
      <c r="J1044" s="195"/>
    </row>
    <row r="1045" spans="1:10" ht="20.100000000000001" customHeight="1">
      <c r="A1045" s="188">
        <f t="shared" si="186"/>
        <v>24</v>
      </c>
      <c r="B1045" s="582"/>
      <c r="C1045" s="145"/>
      <c r="D1045" s="163" t="str">
        <f>IF(ISERROR(VLOOKUP($B1045,参加者名簿!$A:$D,2,FALSE))=TRUE,"",VLOOKUP($B1045,参加者名簿!$A:$D,2,FALSE))</f>
        <v/>
      </c>
      <c r="E1045" s="146"/>
      <c r="F1045" s="584"/>
      <c r="G1045" s="145"/>
      <c r="H1045" s="163" t="str">
        <f>IF(ISERROR(VLOOKUP($F1045,参加者名簿!$A:$D,2,FALSE))=TRUE,"",VLOOKUP($F1045,参加者名簿!$A:$D,2,FALSE))</f>
        <v/>
      </c>
      <c r="I1045" s="146"/>
      <c r="J1045" s="195"/>
    </row>
    <row r="1046" spans="1:10" ht="20.100000000000001" customHeight="1" thickBot="1">
      <c r="A1046" s="188">
        <f t="shared" si="186"/>
        <v>24</v>
      </c>
      <c r="B1046" s="582"/>
      <c r="C1046" s="145"/>
      <c r="D1046" s="163" t="str">
        <f>IF(ISERROR(VLOOKUP($B1046,参加者名簿!$A:$D,2,FALSE))=TRUE,"",VLOOKUP($B1046,参加者名簿!$A:$D,2,FALSE))</f>
        <v/>
      </c>
      <c r="E1046" s="146"/>
      <c r="F1046" s="584"/>
      <c r="G1046" s="145"/>
      <c r="H1046" s="163" t="str">
        <f>IF(ISERROR(VLOOKUP($F1046,参加者名簿!$A:$D,2,FALSE))=TRUE,"",VLOOKUP($F1046,参加者名簿!$A:$D,2,FALSE))</f>
        <v/>
      </c>
      <c r="I1046" s="146"/>
      <c r="J1046" s="195"/>
    </row>
    <row r="1047" spans="1:10" ht="20.100000000000001" customHeight="1" thickBot="1">
      <c r="B1047" s="298" t="s">
        <v>476</v>
      </c>
      <c r="C1047" s="164">
        <f t="shared" ref="C1047" si="215">COUNTIFS(D1026:D1046,"農業者",E1026:E1046,"○")+COUNTIFS(H1026:H1046,"農業者",I1026:I1046,"○")</f>
        <v>0</v>
      </c>
      <c r="D1047" s="601" t="s">
        <v>477</v>
      </c>
      <c r="E1047" s="602"/>
      <c r="F1047" s="164">
        <f t="shared" ref="F1047" si="216">COUNTIFS(D1026:D1046,"農業者以外",E1026:E1046,"○")+COUNTIFS(H1026:H1046,"農業者以外",I1026:I1046,"○")</f>
        <v>0</v>
      </c>
      <c r="G1047" s="571" t="s">
        <v>478</v>
      </c>
      <c r="H1047" s="603">
        <f t="shared" ref="H1047" si="217">SUMIF(E1026:E1046,"○",C1026:C1046)+SUMIF(I1026:I1046,"○",G1026:G1046)</f>
        <v>0</v>
      </c>
      <c r="I1047" s="604"/>
      <c r="J1047" s="194"/>
    </row>
    <row r="1048" spans="1:10" ht="20.100000000000001" customHeight="1">
      <c r="B1048" s="299" t="s">
        <v>479</v>
      </c>
      <c r="C1048" s="151"/>
      <c r="D1048" s="151"/>
      <c r="E1048" s="151"/>
      <c r="F1048" s="151"/>
      <c r="G1048" s="151"/>
      <c r="H1048" s="151"/>
      <c r="I1048" s="152"/>
      <c r="J1048" s="195"/>
    </row>
    <row r="1049" spans="1:10" ht="20.100000000000001" customHeight="1">
      <c r="B1049" s="300"/>
      <c r="C1049" s="148"/>
      <c r="D1049" s="148"/>
      <c r="E1049" s="148"/>
      <c r="F1049" s="148"/>
      <c r="G1049" s="148"/>
      <c r="H1049" s="148"/>
      <c r="I1049" s="153"/>
      <c r="J1049" s="195"/>
    </row>
    <row r="1050" spans="1:10" ht="20.100000000000001" customHeight="1">
      <c r="B1050" s="300"/>
      <c r="C1050" s="148"/>
      <c r="D1050" s="148"/>
      <c r="E1050" s="148"/>
      <c r="F1050" s="148"/>
      <c r="G1050" s="148"/>
      <c r="H1050" s="148"/>
      <c r="I1050" s="153"/>
      <c r="J1050" s="195"/>
    </row>
    <row r="1051" spans="1:10" ht="20.100000000000001" customHeight="1">
      <c r="B1051" s="300"/>
      <c r="C1051" s="148"/>
      <c r="D1051" s="148"/>
      <c r="E1051" s="148"/>
      <c r="F1051" s="148"/>
      <c r="G1051" s="148"/>
      <c r="H1051" s="148"/>
      <c r="I1051" s="153"/>
      <c r="J1051" s="195"/>
    </row>
    <row r="1052" spans="1:10" ht="20.100000000000001" customHeight="1">
      <c r="B1052" s="300"/>
      <c r="C1052" s="148"/>
      <c r="D1052" s="148"/>
      <c r="E1052" s="148"/>
      <c r="F1052" s="148"/>
      <c r="G1052" s="148"/>
      <c r="H1052" s="148"/>
      <c r="I1052" s="153"/>
      <c r="J1052" s="195"/>
    </row>
    <row r="1053" spans="1:10" ht="20.100000000000001" customHeight="1">
      <c r="B1053" s="300"/>
      <c r="C1053" s="148"/>
      <c r="D1053" s="148"/>
      <c r="E1053" s="148"/>
      <c r="F1053" s="148"/>
      <c r="G1053" s="148"/>
      <c r="H1053" s="148"/>
      <c r="I1053" s="153"/>
      <c r="J1053" s="195"/>
    </row>
    <row r="1054" spans="1:10" ht="20.100000000000001" customHeight="1">
      <c r="B1054" s="300"/>
      <c r="C1054" s="148"/>
      <c r="D1054" s="148"/>
      <c r="E1054" s="148"/>
      <c r="F1054" s="148"/>
      <c r="G1054" s="148"/>
      <c r="H1054" s="148"/>
      <c r="I1054" s="153"/>
      <c r="J1054" s="195"/>
    </row>
    <row r="1055" spans="1:10" ht="20.100000000000001" customHeight="1" thickBot="1">
      <c r="B1055" s="301"/>
      <c r="C1055" s="154"/>
      <c r="D1055" s="154"/>
      <c r="E1055" s="154"/>
      <c r="F1055" s="154"/>
      <c r="G1055" s="154"/>
      <c r="H1055" s="154"/>
      <c r="I1055" s="155"/>
      <c r="J1055" s="195"/>
    </row>
    <row r="1056" spans="1:10" ht="20.100000000000001" customHeight="1" thickBot="1">
      <c r="B1056" s="302" t="s">
        <v>480</v>
      </c>
      <c r="C1056" s="156" t="s">
        <v>481</v>
      </c>
      <c r="D1056" s="156" t="s">
        <v>482</v>
      </c>
      <c r="E1056" s="157"/>
    </row>
    <row r="1057" spans="1:21" ht="20.100000000000001" customHeight="1" thickBot="1">
      <c r="B1057" s="289" t="s">
        <v>505</v>
      </c>
      <c r="C1057" s="185">
        <f t="shared" ref="C1057" si="218">C1013</f>
        <v>4</v>
      </c>
      <c r="D1057" s="608" t="s">
        <v>504</v>
      </c>
      <c r="E1057" s="608"/>
      <c r="F1057" s="608"/>
      <c r="G1057" s="608"/>
      <c r="H1057" s="141" t="s">
        <v>466</v>
      </c>
      <c r="I1057" s="186">
        <f t="shared" ref="I1057" si="219">I1013+1</f>
        <v>25</v>
      </c>
      <c r="J1057" s="189">
        <f t="shared" ref="J1057" si="220">I1057</f>
        <v>25</v>
      </c>
      <c r="K1057" s="312">
        <f t="shared" ref="K1057" si="221">G1058</f>
        <v>0</v>
      </c>
      <c r="L1057" s="313">
        <f t="shared" ref="L1057" si="222">C1059</f>
        <v>0</v>
      </c>
      <c r="M1057" s="190" t="e">
        <f t="shared" ref="M1057" si="223">G1059-K1060</f>
        <v>#VALUE!</v>
      </c>
      <c r="N1057" s="190">
        <f t="shared" ref="N1057" si="224">C1091</f>
        <v>0</v>
      </c>
      <c r="O1057" s="190">
        <f t="shared" ref="O1057" si="225">F1091</f>
        <v>0</v>
      </c>
      <c r="P1057" s="190">
        <f t="shared" ref="P1057" si="226">B1062</f>
        <v>0</v>
      </c>
      <c r="Q1057" s="190">
        <f t="shared" ref="Q1057" si="227">B1063</f>
        <v>0</v>
      </c>
      <c r="R1057" s="190">
        <f t="shared" ref="R1057" si="228">B1064</f>
        <v>0</v>
      </c>
      <c r="S1057" s="188">
        <f t="shared" ref="S1057" si="229">B1065</f>
        <v>0</v>
      </c>
      <c r="T1057" s="188">
        <f t="shared" ref="T1057" si="230">B1066</f>
        <v>0</v>
      </c>
      <c r="U1057" s="188">
        <f t="shared" ref="U1057" si="231">B1067</f>
        <v>0</v>
      </c>
    </row>
    <row r="1058" spans="1:21" ht="20.100000000000001" customHeight="1" thickBot="1">
      <c r="B1058" s="290" t="s">
        <v>467</v>
      </c>
      <c r="C1058" s="609" t="str">
        <f t="shared" ref="C1058" si="232">$C$2</f>
        <v>○○活動組織</v>
      </c>
      <c r="D1058" s="609"/>
      <c r="E1058" s="609"/>
      <c r="F1058" s="143" t="s">
        <v>468</v>
      </c>
      <c r="G1058" s="610"/>
      <c r="H1058" s="611"/>
      <c r="I1058" s="612"/>
      <c r="J1058" s="191"/>
    </row>
    <row r="1059" spans="1:21" ht="20.100000000000001" customHeight="1">
      <c r="B1059" s="291" t="s">
        <v>8</v>
      </c>
      <c r="C1059" s="128"/>
      <c r="D1059" s="613" t="s">
        <v>469</v>
      </c>
      <c r="E1059" s="613"/>
      <c r="F1059" s="128"/>
      <c r="G1059" s="161" t="str">
        <f t="shared" ref="G1059:G1060" si="233">IF((F1059-C1059)*24=0,"",(F1059-C1059)*24)</f>
        <v/>
      </c>
      <c r="H1059" s="614" t="s">
        <v>470</v>
      </c>
      <c r="I1059" s="615"/>
      <c r="J1059" s="192"/>
    </row>
    <row r="1060" spans="1:21" ht="20.100000000000001" customHeight="1" thickBot="1">
      <c r="B1060" s="292" t="s">
        <v>483</v>
      </c>
      <c r="C1060" s="129"/>
      <c r="D1060" s="605" t="s">
        <v>469</v>
      </c>
      <c r="E1060" s="605"/>
      <c r="F1060" s="129"/>
      <c r="G1060" s="162" t="str">
        <f t="shared" si="233"/>
        <v/>
      </c>
      <c r="H1060" s="606" t="s">
        <v>470</v>
      </c>
      <c r="I1060" s="607"/>
      <c r="J1060" s="192"/>
      <c r="K1060" s="188">
        <f t="shared" ref="K1060" si="234">IF(G1060="",0,G1060)</f>
        <v>0</v>
      </c>
    </row>
    <row r="1061" spans="1:21" ht="20.100000000000001" customHeight="1" thickBot="1">
      <c r="B1061" s="306" t="s">
        <v>714</v>
      </c>
      <c r="C1061" s="572" t="s">
        <v>712</v>
      </c>
      <c r="D1061" s="616" t="s">
        <v>713</v>
      </c>
      <c r="E1061" s="617"/>
      <c r="F1061" s="618" t="s">
        <v>715</v>
      </c>
      <c r="G1061" s="619"/>
      <c r="H1061" s="618" t="s">
        <v>716</v>
      </c>
      <c r="I1061" s="620"/>
      <c r="J1061" s="193"/>
    </row>
    <row r="1062" spans="1:21" ht="20.100000000000001" customHeight="1">
      <c r="A1062" s="188" t="str">
        <f t="shared" ref="A1062" si="235">CONCATENATE(I1057,-1)</f>
        <v>25-1</v>
      </c>
      <c r="B1062" s="309"/>
      <c r="C1062" s="573" t="str">
        <f>IF(B1062="","",VLOOKUP($B1062,【選択肢】!$K:$O,2,FALSE))</f>
        <v/>
      </c>
      <c r="D1062" s="621" t="str">
        <f>IF(C1062="","",VLOOKUP($B1062,【選択肢】!$K:$O,4,FALSE))</f>
        <v/>
      </c>
      <c r="E1062" s="622" t="str">
        <f>IF(D1062="","",VLOOKUP($B1062,【選択肢】!$K:$O,2,FALSE))</f>
        <v/>
      </c>
      <c r="F1062" s="623" t="str">
        <f>IF(E1062="","",VLOOKUP($B1062,【選択肢】!$K:$O,5,FALSE))</f>
        <v/>
      </c>
      <c r="G1062" s="624"/>
      <c r="H1062" s="625"/>
      <c r="I1062" s="626"/>
      <c r="J1062" s="193"/>
    </row>
    <row r="1063" spans="1:21" ht="20.100000000000001" customHeight="1">
      <c r="A1063" s="188" t="str">
        <f t="shared" ref="A1063" si="236">CONCATENATE(I1057,-2)</f>
        <v>25-2</v>
      </c>
      <c r="B1063" s="293"/>
      <c r="C1063" s="570" t="str">
        <f>IF(B1063="","",VLOOKUP($B1063,【選択肢】!$K:$O,2,FALSE))</f>
        <v/>
      </c>
      <c r="D1063" s="627" t="str">
        <f>IF(C1063="","",VLOOKUP($B1063,【選択肢】!$K:$O,4,FALSE))</f>
        <v/>
      </c>
      <c r="E1063" s="628" t="str">
        <f>IF(D1063="","",VLOOKUP($B1063,【選択肢】!$K:$O,2,FALSE))</f>
        <v/>
      </c>
      <c r="F1063" s="629" t="str">
        <f>IF(E1063="","",VLOOKUP($B1063,【選択肢】!$K:$O,5,FALSE))</f>
        <v/>
      </c>
      <c r="G1063" s="630"/>
      <c r="H1063" s="631"/>
      <c r="I1063" s="632"/>
      <c r="J1063" s="193"/>
    </row>
    <row r="1064" spans="1:21" ht="20.100000000000001" customHeight="1">
      <c r="A1064" s="188" t="str">
        <f t="shared" ref="A1064" si="237">CONCATENATE(I1057,-3)</f>
        <v>25-3</v>
      </c>
      <c r="B1064" s="294"/>
      <c r="C1064" s="570" t="str">
        <f>IF(B1064="","",VLOOKUP($B1064,【選択肢】!$K:$O,2,FALSE))</f>
        <v/>
      </c>
      <c r="D1064" s="627" t="str">
        <f>IF(C1064="","",VLOOKUP($B1064,【選択肢】!$K:$O,4,FALSE))</f>
        <v/>
      </c>
      <c r="E1064" s="628" t="str">
        <f>IF(D1064="","",VLOOKUP($B1064,【選択肢】!$K:$O,2,FALSE))</f>
        <v/>
      </c>
      <c r="F1064" s="629" t="str">
        <f>IF(E1064="","",VLOOKUP($B1064,【選択肢】!$K:$O,5,FALSE))</f>
        <v/>
      </c>
      <c r="G1064" s="630"/>
      <c r="H1064" s="631"/>
      <c r="I1064" s="632"/>
      <c r="J1064" s="193"/>
    </row>
    <row r="1065" spans="1:21" ht="20.100000000000001" customHeight="1">
      <c r="A1065" s="188" t="str">
        <f t="shared" ref="A1065" si="238">CONCATENATE(I1057,-4)</f>
        <v>25-4</v>
      </c>
      <c r="B1065" s="294"/>
      <c r="C1065" s="570" t="str">
        <f>IF(B1065="","",VLOOKUP($B1065,【選択肢】!$K:$O,2,FALSE))</f>
        <v/>
      </c>
      <c r="D1065" s="627" t="str">
        <f>IF(C1065="","",VLOOKUP($B1065,【選択肢】!$K:$O,4,FALSE))</f>
        <v/>
      </c>
      <c r="E1065" s="628" t="str">
        <f>IF(D1065="","",VLOOKUP($B1065,【選択肢】!$K:$O,2,FALSE))</f>
        <v/>
      </c>
      <c r="F1065" s="629" t="str">
        <f>IF(E1065="","",VLOOKUP($B1065,【選択肢】!$K:$O,5,FALSE))</f>
        <v/>
      </c>
      <c r="G1065" s="630"/>
      <c r="H1065" s="631"/>
      <c r="I1065" s="632"/>
      <c r="J1065" s="193"/>
    </row>
    <row r="1066" spans="1:21" ht="20.100000000000001" customHeight="1">
      <c r="A1066" s="188" t="str">
        <f t="shared" ref="A1066" si="239">CONCATENATE(I1057,-5)</f>
        <v>25-5</v>
      </c>
      <c r="B1066" s="294"/>
      <c r="C1066" s="570" t="str">
        <f>IF(B1066="","",VLOOKUP($B1066,【選択肢】!$K:$O,2,FALSE))</f>
        <v/>
      </c>
      <c r="D1066" s="627" t="str">
        <f>IF(C1066="","",VLOOKUP($B1066,【選択肢】!$K:$O,4,FALSE))</f>
        <v/>
      </c>
      <c r="E1066" s="628" t="str">
        <f>IF(D1066="","",VLOOKUP($B1066,【選択肢】!$K:$O,2,FALSE))</f>
        <v/>
      </c>
      <c r="F1066" s="629" t="str">
        <f>IF(E1066="","",VLOOKUP($B1066,【選択肢】!$K:$O,5,FALSE))</f>
        <v/>
      </c>
      <c r="G1066" s="630"/>
      <c r="H1066" s="631"/>
      <c r="I1066" s="632"/>
      <c r="J1066" s="193"/>
    </row>
    <row r="1067" spans="1:21" ht="20.100000000000001" customHeight="1" thickBot="1">
      <c r="A1067" s="188" t="str">
        <f t="shared" ref="A1067" si="240">CONCATENATE(I1057,-6)</f>
        <v>25-6</v>
      </c>
      <c r="B1067" s="295"/>
      <c r="C1067" s="569" t="str">
        <f>IF(B1067="","",VLOOKUP($B1067,【選択肢】!$K:$O,2,FALSE))</f>
        <v/>
      </c>
      <c r="D1067" s="633" t="str">
        <f>IF(C1067="","",VLOOKUP($B1067,【選択肢】!$K:$O,4,FALSE))</f>
        <v/>
      </c>
      <c r="E1067" s="634" t="str">
        <f>IF(D1067="","",VLOOKUP($B1067,【選択肢】!$K:$O,2,FALSE))</f>
        <v/>
      </c>
      <c r="F1067" s="635" t="str">
        <f>IF(E1067="","",VLOOKUP($B1067,【選択肢】!$K:$O,5,FALSE))</f>
        <v/>
      </c>
      <c r="G1067" s="636"/>
      <c r="H1067" s="637"/>
      <c r="I1067" s="638"/>
      <c r="J1067" s="193"/>
    </row>
    <row r="1068" spans="1:21" ht="20.100000000000001" customHeight="1">
      <c r="B1068" s="639" t="s">
        <v>471</v>
      </c>
      <c r="C1068" s="640"/>
      <c r="D1068" s="640"/>
      <c r="E1068" s="640"/>
      <c r="F1068" s="640"/>
      <c r="G1068" s="640"/>
      <c r="H1068" s="640"/>
      <c r="I1068" s="641"/>
      <c r="J1068" s="194"/>
    </row>
    <row r="1069" spans="1:21" ht="20.100000000000001" customHeight="1">
      <c r="B1069" s="296" t="s">
        <v>472</v>
      </c>
      <c r="C1069" s="167" t="s">
        <v>473</v>
      </c>
      <c r="D1069" s="168" t="s">
        <v>462</v>
      </c>
      <c r="E1069" s="169" t="s">
        <v>474</v>
      </c>
      <c r="F1069" s="166" t="s">
        <v>472</v>
      </c>
      <c r="G1069" s="167" t="s">
        <v>473</v>
      </c>
      <c r="H1069" s="168" t="s">
        <v>462</v>
      </c>
      <c r="I1069" s="169" t="s">
        <v>474</v>
      </c>
      <c r="J1069" s="194"/>
    </row>
    <row r="1070" spans="1:21" ht="20.100000000000001" customHeight="1">
      <c r="A1070" s="188">
        <f t="shared" ref="A1070" si="241">I1057</f>
        <v>25</v>
      </c>
      <c r="B1070" s="582"/>
      <c r="C1070" s="145"/>
      <c r="D1070" s="163" t="str">
        <f>IF(ISERROR(VLOOKUP($B1070,参加者名簿!$A:$D,2,FALSE))=TRUE,"",VLOOKUP($B1070,参加者名簿!$A:$D,2,FALSE))</f>
        <v/>
      </c>
      <c r="E1070" s="146"/>
      <c r="F1070" s="584"/>
      <c r="G1070" s="145"/>
      <c r="H1070" s="163" t="str">
        <f>IF(ISERROR(VLOOKUP($F1070,参加者名簿!$A:$D,2,FALSE))=TRUE,"",VLOOKUP($F1070,参加者名簿!$A:$D,2,FALSE))</f>
        <v/>
      </c>
      <c r="I1070" s="146"/>
      <c r="J1070" s="195"/>
    </row>
    <row r="1071" spans="1:21" ht="20.100000000000001" customHeight="1">
      <c r="A1071" s="188">
        <f t="shared" ref="A1071:A1134" si="242">A1070</f>
        <v>25</v>
      </c>
      <c r="B1071" s="582"/>
      <c r="C1071" s="145"/>
      <c r="D1071" s="163" t="str">
        <f>IF(ISERROR(VLOOKUP($B1071,参加者名簿!$A:$D,2,FALSE))=TRUE,"",VLOOKUP($B1071,参加者名簿!$A:$D,2,FALSE))</f>
        <v/>
      </c>
      <c r="E1071" s="146"/>
      <c r="F1071" s="584"/>
      <c r="G1071" s="145"/>
      <c r="H1071" s="163" t="str">
        <f>IF(ISERROR(VLOOKUP($F1071,参加者名簿!$A:$D,2,FALSE))=TRUE,"",VLOOKUP($F1071,参加者名簿!$A:$D,2,FALSE))</f>
        <v/>
      </c>
      <c r="I1071" s="146"/>
      <c r="J1071" s="195"/>
    </row>
    <row r="1072" spans="1:21" ht="20.100000000000001" customHeight="1">
      <c r="A1072" s="188">
        <f t="shared" si="242"/>
        <v>25</v>
      </c>
      <c r="B1072" s="582"/>
      <c r="C1072" s="145"/>
      <c r="D1072" s="163" t="str">
        <f>IF(ISERROR(VLOOKUP($B1072,参加者名簿!$A:$D,2,FALSE))=TRUE,"",VLOOKUP($B1072,参加者名簿!$A:$D,2,FALSE))</f>
        <v/>
      </c>
      <c r="E1072" s="146"/>
      <c r="F1072" s="584"/>
      <c r="G1072" s="145"/>
      <c r="H1072" s="163" t="str">
        <f>IF(ISERROR(VLOOKUP($F1072,参加者名簿!$A:$D,2,FALSE))=TRUE,"",VLOOKUP($F1072,参加者名簿!$A:$D,2,FALSE))</f>
        <v/>
      </c>
      <c r="I1072" s="146"/>
      <c r="J1072" s="195"/>
    </row>
    <row r="1073" spans="1:10" ht="20.100000000000001" customHeight="1">
      <c r="A1073" s="188">
        <f t="shared" si="242"/>
        <v>25</v>
      </c>
      <c r="B1073" s="582"/>
      <c r="C1073" s="145"/>
      <c r="D1073" s="163" t="str">
        <f>IF(ISERROR(VLOOKUP($B1073,参加者名簿!$A:$D,2,FALSE))=TRUE,"",VLOOKUP($B1073,参加者名簿!$A:$D,2,FALSE))</f>
        <v/>
      </c>
      <c r="E1073" s="146"/>
      <c r="F1073" s="584"/>
      <c r="G1073" s="145"/>
      <c r="H1073" s="163" t="str">
        <f>IF(ISERROR(VLOOKUP($F1073,参加者名簿!$A:$D,2,FALSE))=TRUE,"",VLOOKUP($F1073,参加者名簿!$A:$D,2,FALSE))</f>
        <v/>
      </c>
      <c r="I1073" s="146"/>
      <c r="J1073" s="195"/>
    </row>
    <row r="1074" spans="1:10" ht="20.100000000000001" customHeight="1">
      <c r="A1074" s="188">
        <f t="shared" si="242"/>
        <v>25</v>
      </c>
      <c r="B1074" s="582"/>
      <c r="C1074" s="145"/>
      <c r="D1074" s="163" t="str">
        <f>IF(ISERROR(VLOOKUP($B1074,参加者名簿!$A:$D,2,FALSE))=TRUE,"",VLOOKUP($B1074,参加者名簿!$A:$D,2,FALSE))</f>
        <v/>
      </c>
      <c r="E1074" s="146"/>
      <c r="F1074" s="584"/>
      <c r="G1074" s="145"/>
      <c r="H1074" s="163" t="str">
        <f>IF(ISERROR(VLOOKUP($F1074,参加者名簿!$A:$D,2,FALSE))=TRUE,"",VLOOKUP($F1074,参加者名簿!$A:$D,2,FALSE))</f>
        <v/>
      </c>
      <c r="I1074" s="146"/>
      <c r="J1074" s="195"/>
    </row>
    <row r="1075" spans="1:10" ht="20.100000000000001" customHeight="1">
      <c r="A1075" s="188">
        <f t="shared" si="242"/>
        <v>25</v>
      </c>
      <c r="B1075" s="582"/>
      <c r="C1075" s="145"/>
      <c r="D1075" s="163" t="str">
        <f>IF(ISERROR(VLOOKUP($B1075,参加者名簿!$A:$D,2,FALSE))=TRUE,"",VLOOKUP($B1075,参加者名簿!$A:$D,2,FALSE))</f>
        <v/>
      </c>
      <c r="E1075" s="146"/>
      <c r="F1075" s="584"/>
      <c r="G1075" s="145"/>
      <c r="H1075" s="163" t="str">
        <f>IF(ISERROR(VLOOKUP($F1075,参加者名簿!$A:$D,2,FALSE))=TRUE,"",VLOOKUP($F1075,参加者名簿!$A:$D,2,FALSE))</f>
        <v/>
      </c>
      <c r="I1075" s="146"/>
      <c r="J1075" s="195"/>
    </row>
    <row r="1076" spans="1:10" ht="20.100000000000001" customHeight="1">
      <c r="A1076" s="188">
        <f t="shared" si="242"/>
        <v>25</v>
      </c>
      <c r="B1076" s="582"/>
      <c r="C1076" s="145"/>
      <c r="D1076" s="163" t="str">
        <f>IF(ISERROR(VLOOKUP($B1076,参加者名簿!$A:$D,2,FALSE))=TRUE,"",VLOOKUP($B1076,参加者名簿!$A:$D,2,FALSE))</f>
        <v/>
      </c>
      <c r="E1076" s="146"/>
      <c r="F1076" s="584"/>
      <c r="G1076" s="145"/>
      <c r="H1076" s="163" t="str">
        <f>IF(ISERROR(VLOOKUP($F1076,参加者名簿!$A:$D,2,FALSE))=TRUE,"",VLOOKUP($F1076,参加者名簿!$A:$D,2,FALSE))</f>
        <v/>
      </c>
      <c r="I1076" s="146"/>
      <c r="J1076" s="195"/>
    </row>
    <row r="1077" spans="1:10" ht="20.100000000000001" customHeight="1">
      <c r="A1077" s="188">
        <f t="shared" si="242"/>
        <v>25</v>
      </c>
      <c r="B1077" s="582"/>
      <c r="C1077" s="145"/>
      <c r="D1077" s="163" t="str">
        <f>IF(ISERROR(VLOOKUP($B1077,参加者名簿!$A:$D,2,FALSE))=TRUE,"",VLOOKUP($B1077,参加者名簿!$A:$D,2,FALSE))</f>
        <v/>
      </c>
      <c r="E1077" s="146"/>
      <c r="F1077" s="584"/>
      <c r="G1077" s="145"/>
      <c r="H1077" s="163" t="str">
        <f>IF(ISERROR(VLOOKUP($F1077,参加者名簿!$A:$D,2,FALSE))=TRUE,"",VLOOKUP($F1077,参加者名簿!$A:$D,2,FALSE))</f>
        <v/>
      </c>
      <c r="I1077" s="146"/>
      <c r="J1077" s="195"/>
    </row>
    <row r="1078" spans="1:10" ht="20.100000000000001" customHeight="1">
      <c r="A1078" s="188">
        <f t="shared" si="242"/>
        <v>25</v>
      </c>
      <c r="B1078" s="582"/>
      <c r="C1078" s="145"/>
      <c r="D1078" s="163" t="str">
        <f>IF(ISERROR(VLOOKUP($B1078,参加者名簿!$A:$D,2,FALSE))=TRUE,"",VLOOKUP($B1078,参加者名簿!$A:$D,2,FALSE))</f>
        <v/>
      </c>
      <c r="E1078" s="146"/>
      <c r="F1078" s="584"/>
      <c r="G1078" s="145"/>
      <c r="H1078" s="163" t="str">
        <f>IF(ISERROR(VLOOKUP($F1078,参加者名簿!$A:$D,2,FALSE))=TRUE,"",VLOOKUP($F1078,参加者名簿!$A:$D,2,FALSE))</f>
        <v/>
      </c>
      <c r="I1078" s="146"/>
      <c r="J1078" s="195"/>
    </row>
    <row r="1079" spans="1:10" ht="20.100000000000001" customHeight="1">
      <c r="A1079" s="188">
        <f t="shared" si="242"/>
        <v>25</v>
      </c>
      <c r="B1079" s="582"/>
      <c r="C1079" s="145"/>
      <c r="D1079" s="163" t="str">
        <f>IF(ISERROR(VLOOKUP($B1079,参加者名簿!$A:$D,2,FALSE))=TRUE,"",VLOOKUP($B1079,参加者名簿!$A:$D,2,FALSE))</f>
        <v/>
      </c>
      <c r="E1079" s="146"/>
      <c r="F1079" s="584"/>
      <c r="G1079" s="145"/>
      <c r="H1079" s="163" t="str">
        <f>IF(ISERROR(VLOOKUP($F1079,参加者名簿!$A:$D,2,FALSE))=TRUE,"",VLOOKUP($F1079,参加者名簿!$A:$D,2,FALSE))</f>
        <v/>
      </c>
      <c r="I1079" s="146"/>
      <c r="J1079" s="195"/>
    </row>
    <row r="1080" spans="1:10" ht="20.100000000000001" customHeight="1">
      <c r="A1080" s="188">
        <f t="shared" si="242"/>
        <v>25</v>
      </c>
      <c r="B1080" s="582"/>
      <c r="C1080" s="145"/>
      <c r="D1080" s="163" t="str">
        <f>IF(ISERROR(VLOOKUP($B1080,参加者名簿!$A:$D,2,FALSE))=TRUE,"",VLOOKUP($B1080,参加者名簿!$A:$D,2,FALSE))</f>
        <v/>
      </c>
      <c r="E1080" s="146"/>
      <c r="F1080" s="584"/>
      <c r="G1080" s="145"/>
      <c r="H1080" s="163" t="str">
        <f>IF(ISERROR(VLOOKUP($F1080,参加者名簿!$A:$D,2,FALSE))=TRUE,"",VLOOKUP($F1080,参加者名簿!$A:$D,2,FALSE))</f>
        <v/>
      </c>
      <c r="I1080" s="146"/>
      <c r="J1080" s="195"/>
    </row>
    <row r="1081" spans="1:10" ht="20.100000000000001" customHeight="1">
      <c r="A1081" s="188">
        <f t="shared" si="242"/>
        <v>25</v>
      </c>
      <c r="B1081" s="582"/>
      <c r="C1081" s="145"/>
      <c r="D1081" s="163" t="str">
        <f>IF(ISERROR(VLOOKUP($B1081,参加者名簿!$A:$D,2,FALSE))=TRUE,"",VLOOKUP($B1081,参加者名簿!$A:$D,2,FALSE))</f>
        <v/>
      </c>
      <c r="E1081" s="146"/>
      <c r="F1081" s="584"/>
      <c r="G1081" s="145"/>
      <c r="H1081" s="163" t="str">
        <f>IF(ISERROR(VLOOKUP($F1081,参加者名簿!$A:$D,2,FALSE))=TRUE,"",VLOOKUP($F1081,参加者名簿!$A:$D,2,FALSE))</f>
        <v/>
      </c>
      <c r="I1081" s="146"/>
      <c r="J1081" s="195"/>
    </row>
    <row r="1082" spans="1:10" ht="20.100000000000001" customHeight="1">
      <c r="A1082" s="188">
        <f t="shared" si="242"/>
        <v>25</v>
      </c>
      <c r="B1082" s="582"/>
      <c r="C1082" s="145"/>
      <c r="D1082" s="163" t="str">
        <f>IF(ISERROR(VLOOKUP($B1082,参加者名簿!$A:$D,2,FALSE))=TRUE,"",VLOOKUP($B1082,参加者名簿!$A:$D,2,FALSE))</f>
        <v/>
      </c>
      <c r="E1082" s="146"/>
      <c r="F1082" s="584"/>
      <c r="G1082" s="145"/>
      <c r="H1082" s="163" t="str">
        <f>IF(ISERROR(VLOOKUP($F1082,参加者名簿!$A:$D,2,FALSE))=TRUE,"",VLOOKUP($F1082,参加者名簿!$A:$D,2,FALSE))</f>
        <v/>
      </c>
      <c r="I1082" s="146"/>
      <c r="J1082" s="195"/>
    </row>
    <row r="1083" spans="1:10" ht="20.100000000000001" customHeight="1">
      <c r="A1083" s="188">
        <f t="shared" si="242"/>
        <v>25</v>
      </c>
      <c r="B1083" s="582"/>
      <c r="C1083" s="145"/>
      <c r="D1083" s="163" t="str">
        <f>IF(ISERROR(VLOOKUP($B1083,参加者名簿!$A:$D,2,FALSE))=TRUE,"",VLOOKUP($B1083,参加者名簿!$A:$D,2,FALSE))</f>
        <v/>
      </c>
      <c r="E1083" s="146"/>
      <c r="F1083" s="584"/>
      <c r="G1083" s="145"/>
      <c r="H1083" s="163" t="str">
        <f>IF(ISERROR(VLOOKUP($F1083,参加者名簿!$A:$D,2,FALSE))=TRUE,"",VLOOKUP($F1083,参加者名簿!$A:$D,2,FALSE))</f>
        <v/>
      </c>
      <c r="I1083" s="146"/>
      <c r="J1083" s="195"/>
    </row>
    <row r="1084" spans="1:10" ht="20.100000000000001" customHeight="1">
      <c r="A1084" s="188">
        <f t="shared" si="242"/>
        <v>25</v>
      </c>
      <c r="B1084" s="582"/>
      <c r="C1084" s="145"/>
      <c r="D1084" s="163" t="str">
        <f>IF(ISERROR(VLOOKUP($B1084,参加者名簿!$A:$D,2,FALSE))=TRUE,"",VLOOKUP($B1084,参加者名簿!$A:$D,2,FALSE))</f>
        <v/>
      </c>
      <c r="E1084" s="146"/>
      <c r="F1084" s="584"/>
      <c r="G1084" s="145"/>
      <c r="H1084" s="163" t="str">
        <f>IF(ISERROR(VLOOKUP($F1084,参加者名簿!$A:$D,2,FALSE))=TRUE,"",VLOOKUP($F1084,参加者名簿!$A:$D,2,FALSE))</f>
        <v/>
      </c>
      <c r="I1084" s="146"/>
      <c r="J1084" s="195"/>
    </row>
    <row r="1085" spans="1:10" ht="20.100000000000001" customHeight="1">
      <c r="A1085" s="188">
        <f t="shared" si="242"/>
        <v>25</v>
      </c>
      <c r="B1085" s="582"/>
      <c r="C1085" s="145"/>
      <c r="D1085" s="163" t="str">
        <f>IF(ISERROR(VLOOKUP($B1085,参加者名簿!$A:$D,2,FALSE))=TRUE,"",VLOOKUP($B1085,参加者名簿!$A:$D,2,FALSE))</f>
        <v/>
      </c>
      <c r="E1085" s="146"/>
      <c r="F1085" s="584"/>
      <c r="G1085" s="145"/>
      <c r="H1085" s="163" t="str">
        <f>IF(ISERROR(VLOOKUP($F1085,参加者名簿!$A:$D,2,FALSE))=TRUE,"",VLOOKUP($F1085,参加者名簿!$A:$D,2,FALSE))</f>
        <v/>
      </c>
      <c r="I1085" s="146"/>
      <c r="J1085" s="195"/>
    </row>
    <row r="1086" spans="1:10" ht="20.100000000000001" customHeight="1">
      <c r="A1086" s="188">
        <f t="shared" si="242"/>
        <v>25</v>
      </c>
      <c r="B1086" s="582"/>
      <c r="C1086" s="145"/>
      <c r="D1086" s="163" t="str">
        <f>IF(ISERROR(VLOOKUP($B1086,参加者名簿!$A:$D,2,FALSE))=TRUE,"",VLOOKUP($B1086,参加者名簿!$A:$D,2,FALSE))</f>
        <v/>
      </c>
      <c r="E1086" s="146"/>
      <c r="F1086" s="584"/>
      <c r="G1086" s="145"/>
      <c r="H1086" s="163" t="str">
        <f>IF(ISERROR(VLOOKUP($F1086,参加者名簿!$A:$D,2,FALSE))=TRUE,"",VLOOKUP($F1086,参加者名簿!$A:$D,2,FALSE))</f>
        <v/>
      </c>
      <c r="I1086" s="146"/>
      <c r="J1086" s="195"/>
    </row>
    <row r="1087" spans="1:10" ht="20.100000000000001" customHeight="1">
      <c r="A1087" s="188">
        <f t="shared" si="242"/>
        <v>25</v>
      </c>
      <c r="B1087" s="582"/>
      <c r="C1087" s="145"/>
      <c r="D1087" s="163" t="str">
        <f>IF(ISERROR(VLOOKUP($B1087,参加者名簿!$A:$D,2,FALSE))=TRUE,"",VLOOKUP($B1087,参加者名簿!$A:$D,2,FALSE))</f>
        <v/>
      </c>
      <c r="E1087" s="146"/>
      <c r="F1087" s="584"/>
      <c r="G1087" s="145"/>
      <c r="H1087" s="163" t="str">
        <f>IF(ISERROR(VLOOKUP($F1087,参加者名簿!$A:$D,2,FALSE))=TRUE,"",VLOOKUP($F1087,参加者名簿!$A:$D,2,FALSE))</f>
        <v/>
      </c>
      <c r="I1087" s="146"/>
      <c r="J1087" s="195"/>
    </row>
    <row r="1088" spans="1:10" ht="20.100000000000001" customHeight="1">
      <c r="A1088" s="188">
        <f t="shared" si="242"/>
        <v>25</v>
      </c>
      <c r="B1088" s="582"/>
      <c r="C1088" s="145"/>
      <c r="D1088" s="163" t="str">
        <f>IF(ISERROR(VLOOKUP($B1088,参加者名簿!$A:$D,2,FALSE))=TRUE,"",VLOOKUP($B1088,参加者名簿!$A:$D,2,FALSE))</f>
        <v/>
      </c>
      <c r="E1088" s="146"/>
      <c r="F1088" s="584"/>
      <c r="G1088" s="145"/>
      <c r="H1088" s="163" t="str">
        <f>IF(ISERROR(VLOOKUP($F1088,参加者名簿!$A:$D,2,FALSE))=TRUE,"",VLOOKUP($F1088,参加者名簿!$A:$D,2,FALSE))</f>
        <v/>
      </c>
      <c r="I1088" s="146"/>
      <c r="J1088" s="195"/>
    </row>
    <row r="1089" spans="1:21" ht="20.100000000000001" customHeight="1">
      <c r="A1089" s="188">
        <f t="shared" si="242"/>
        <v>25</v>
      </c>
      <c r="B1089" s="582"/>
      <c r="C1089" s="145"/>
      <c r="D1089" s="163" t="str">
        <f>IF(ISERROR(VLOOKUP($B1089,参加者名簿!$A:$D,2,FALSE))=TRUE,"",VLOOKUP($B1089,参加者名簿!$A:$D,2,FALSE))</f>
        <v/>
      </c>
      <c r="E1089" s="146"/>
      <c r="F1089" s="584"/>
      <c r="G1089" s="145"/>
      <c r="H1089" s="163" t="str">
        <f>IF(ISERROR(VLOOKUP($F1089,参加者名簿!$A:$D,2,FALSE))=TRUE,"",VLOOKUP($F1089,参加者名簿!$A:$D,2,FALSE))</f>
        <v/>
      </c>
      <c r="I1089" s="146"/>
      <c r="J1089" s="195"/>
    </row>
    <row r="1090" spans="1:21" ht="20.100000000000001" customHeight="1" thickBot="1">
      <c r="A1090" s="188">
        <f t="shared" si="242"/>
        <v>25</v>
      </c>
      <c r="B1090" s="582"/>
      <c r="C1090" s="145"/>
      <c r="D1090" s="163" t="str">
        <f>IF(ISERROR(VLOOKUP($B1090,参加者名簿!$A:$D,2,FALSE))=TRUE,"",VLOOKUP($B1090,参加者名簿!$A:$D,2,FALSE))</f>
        <v/>
      </c>
      <c r="E1090" s="146"/>
      <c r="F1090" s="584"/>
      <c r="G1090" s="145"/>
      <c r="H1090" s="163" t="str">
        <f>IF(ISERROR(VLOOKUP($F1090,参加者名簿!$A:$D,2,FALSE))=TRUE,"",VLOOKUP($F1090,参加者名簿!$A:$D,2,FALSE))</f>
        <v/>
      </c>
      <c r="I1090" s="146"/>
      <c r="J1090" s="195"/>
    </row>
    <row r="1091" spans="1:21" ht="20.100000000000001" customHeight="1" thickBot="1">
      <c r="B1091" s="298" t="s">
        <v>476</v>
      </c>
      <c r="C1091" s="164">
        <f t="shared" ref="C1091" si="243">COUNTIFS(D1070:D1090,"農業者",E1070:E1090,"○")+COUNTIFS(H1070:H1090,"農業者",I1070:I1090,"○")</f>
        <v>0</v>
      </c>
      <c r="D1091" s="601" t="s">
        <v>477</v>
      </c>
      <c r="E1091" s="602"/>
      <c r="F1091" s="164">
        <f t="shared" ref="F1091" si="244">COUNTIFS(D1070:D1090,"農業者以外",E1070:E1090,"○")+COUNTIFS(H1070:H1090,"農業者以外",I1070:I1090,"○")</f>
        <v>0</v>
      </c>
      <c r="G1091" s="571" t="s">
        <v>478</v>
      </c>
      <c r="H1091" s="603">
        <f t="shared" ref="H1091" si="245">SUMIF(E1070:E1090,"○",C1070:C1090)+SUMIF(I1070:I1090,"○",G1070:G1090)</f>
        <v>0</v>
      </c>
      <c r="I1091" s="604"/>
      <c r="J1091" s="194"/>
    </row>
    <row r="1092" spans="1:21" ht="20.100000000000001" customHeight="1">
      <c r="B1092" s="299" t="s">
        <v>479</v>
      </c>
      <c r="C1092" s="151"/>
      <c r="D1092" s="151"/>
      <c r="E1092" s="151"/>
      <c r="F1092" s="151"/>
      <c r="G1092" s="151"/>
      <c r="H1092" s="151"/>
      <c r="I1092" s="152"/>
      <c r="J1092" s="195"/>
    </row>
    <row r="1093" spans="1:21" ht="20.100000000000001" customHeight="1">
      <c r="B1093" s="300"/>
      <c r="C1093" s="148"/>
      <c r="D1093" s="148"/>
      <c r="E1093" s="148"/>
      <c r="F1093" s="148"/>
      <c r="G1093" s="148"/>
      <c r="H1093" s="148"/>
      <c r="I1093" s="153"/>
      <c r="J1093" s="195"/>
    </row>
    <row r="1094" spans="1:21" ht="20.100000000000001" customHeight="1">
      <c r="B1094" s="300"/>
      <c r="C1094" s="148"/>
      <c r="D1094" s="148"/>
      <c r="E1094" s="148"/>
      <c r="F1094" s="148"/>
      <c r="G1094" s="148"/>
      <c r="H1094" s="148"/>
      <c r="I1094" s="153"/>
      <c r="J1094" s="195"/>
    </row>
    <row r="1095" spans="1:21" ht="20.100000000000001" customHeight="1">
      <c r="B1095" s="300"/>
      <c r="C1095" s="148"/>
      <c r="D1095" s="148"/>
      <c r="E1095" s="148"/>
      <c r="F1095" s="148"/>
      <c r="G1095" s="148"/>
      <c r="H1095" s="148"/>
      <c r="I1095" s="153"/>
      <c r="J1095" s="195"/>
    </row>
    <row r="1096" spans="1:21" ht="20.100000000000001" customHeight="1">
      <c r="B1096" s="300"/>
      <c r="C1096" s="148"/>
      <c r="D1096" s="148"/>
      <c r="E1096" s="148"/>
      <c r="F1096" s="148"/>
      <c r="G1096" s="148"/>
      <c r="H1096" s="148"/>
      <c r="I1096" s="153"/>
      <c r="J1096" s="195"/>
    </row>
    <row r="1097" spans="1:21" ht="20.100000000000001" customHeight="1">
      <c r="B1097" s="300"/>
      <c r="C1097" s="148"/>
      <c r="D1097" s="148"/>
      <c r="E1097" s="148"/>
      <c r="F1097" s="148"/>
      <c r="G1097" s="148"/>
      <c r="H1097" s="148"/>
      <c r="I1097" s="153"/>
      <c r="J1097" s="195"/>
    </row>
    <row r="1098" spans="1:21" ht="20.100000000000001" customHeight="1">
      <c r="B1098" s="300"/>
      <c r="C1098" s="148"/>
      <c r="D1098" s="148"/>
      <c r="E1098" s="148"/>
      <c r="F1098" s="148"/>
      <c r="G1098" s="148"/>
      <c r="H1098" s="148"/>
      <c r="I1098" s="153"/>
      <c r="J1098" s="195"/>
    </row>
    <row r="1099" spans="1:21" ht="20.100000000000001" customHeight="1" thickBot="1">
      <c r="B1099" s="301"/>
      <c r="C1099" s="154"/>
      <c r="D1099" s="154"/>
      <c r="E1099" s="154"/>
      <c r="F1099" s="154"/>
      <c r="G1099" s="154"/>
      <c r="H1099" s="154"/>
      <c r="I1099" s="155"/>
      <c r="J1099" s="195"/>
    </row>
    <row r="1100" spans="1:21" ht="20.100000000000001" customHeight="1" thickBot="1">
      <c r="B1100" s="302" t="s">
        <v>480</v>
      </c>
      <c r="C1100" s="156" t="s">
        <v>481</v>
      </c>
      <c r="D1100" s="156" t="s">
        <v>482</v>
      </c>
      <c r="E1100" s="157"/>
    </row>
    <row r="1101" spans="1:21" ht="20.100000000000001" customHeight="1" thickBot="1">
      <c r="B1101" s="289" t="s">
        <v>505</v>
      </c>
      <c r="C1101" s="185">
        <f t="shared" ref="C1101" si="246">C1057</f>
        <v>4</v>
      </c>
      <c r="D1101" s="608" t="s">
        <v>504</v>
      </c>
      <c r="E1101" s="608"/>
      <c r="F1101" s="608"/>
      <c r="G1101" s="608"/>
      <c r="H1101" s="141" t="s">
        <v>466</v>
      </c>
      <c r="I1101" s="186">
        <f t="shared" ref="I1101" si="247">I1057+1</f>
        <v>26</v>
      </c>
      <c r="J1101" s="189">
        <f t="shared" ref="J1101" si="248">I1101</f>
        <v>26</v>
      </c>
      <c r="K1101" s="312">
        <f t="shared" ref="K1101" si="249">G1102</f>
        <v>0</v>
      </c>
      <c r="L1101" s="313">
        <f t="shared" ref="L1101" si="250">C1103</f>
        <v>0</v>
      </c>
      <c r="M1101" s="190" t="e">
        <f t="shared" ref="M1101" si="251">G1103-K1104</f>
        <v>#VALUE!</v>
      </c>
      <c r="N1101" s="190">
        <f t="shared" ref="N1101" si="252">C1135</f>
        <v>0</v>
      </c>
      <c r="O1101" s="190">
        <f t="shared" ref="O1101" si="253">F1135</f>
        <v>0</v>
      </c>
      <c r="P1101" s="190">
        <f t="shared" ref="P1101" si="254">B1106</f>
        <v>0</v>
      </c>
      <c r="Q1101" s="190">
        <f t="shared" ref="Q1101" si="255">B1107</f>
        <v>0</v>
      </c>
      <c r="R1101" s="190">
        <f t="shared" ref="R1101" si="256">B1108</f>
        <v>0</v>
      </c>
      <c r="S1101" s="188">
        <f t="shared" ref="S1101" si="257">B1109</f>
        <v>0</v>
      </c>
      <c r="T1101" s="188">
        <f t="shared" ref="T1101" si="258">B1110</f>
        <v>0</v>
      </c>
      <c r="U1101" s="188">
        <f t="shared" ref="U1101" si="259">B1111</f>
        <v>0</v>
      </c>
    </row>
    <row r="1102" spans="1:21" ht="20.100000000000001" customHeight="1" thickBot="1">
      <c r="B1102" s="290" t="s">
        <v>467</v>
      </c>
      <c r="C1102" s="609" t="str">
        <f t="shared" ref="C1102" si="260">$C$2</f>
        <v>○○活動組織</v>
      </c>
      <c r="D1102" s="609"/>
      <c r="E1102" s="609"/>
      <c r="F1102" s="143" t="s">
        <v>468</v>
      </c>
      <c r="G1102" s="610"/>
      <c r="H1102" s="611"/>
      <c r="I1102" s="612"/>
      <c r="J1102" s="191"/>
    </row>
    <row r="1103" spans="1:21" ht="20.100000000000001" customHeight="1">
      <c r="B1103" s="291" t="s">
        <v>8</v>
      </c>
      <c r="C1103" s="128"/>
      <c r="D1103" s="613" t="s">
        <v>469</v>
      </c>
      <c r="E1103" s="613"/>
      <c r="F1103" s="128"/>
      <c r="G1103" s="161" t="str">
        <f t="shared" ref="G1103:G1104" si="261">IF((F1103-C1103)*24=0,"",(F1103-C1103)*24)</f>
        <v/>
      </c>
      <c r="H1103" s="614" t="s">
        <v>470</v>
      </c>
      <c r="I1103" s="615"/>
      <c r="J1103" s="192"/>
    </row>
    <row r="1104" spans="1:21" ht="20.100000000000001" customHeight="1" thickBot="1">
      <c r="B1104" s="292" t="s">
        <v>483</v>
      </c>
      <c r="C1104" s="129"/>
      <c r="D1104" s="605" t="s">
        <v>469</v>
      </c>
      <c r="E1104" s="605"/>
      <c r="F1104" s="129"/>
      <c r="G1104" s="162" t="str">
        <f t="shared" si="261"/>
        <v/>
      </c>
      <c r="H1104" s="606" t="s">
        <v>470</v>
      </c>
      <c r="I1104" s="607"/>
      <c r="J1104" s="192"/>
      <c r="K1104" s="188">
        <f t="shared" ref="K1104" si="262">IF(G1104="",0,G1104)</f>
        <v>0</v>
      </c>
    </row>
    <row r="1105" spans="1:10" ht="20.100000000000001" customHeight="1" thickBot="1">
      <c r="B1105" s="306" t="s">
        <v>714</v>
      </c>
      <c r="C1105" s="572" t="s">
        <v>712</v>
      </c>
      <c r="D1105" s="616" t="s">
        <v>713</v>
      </c>
      <c r="E1105" s="617"/>
      <c r="F1105" s="618" t="s">
        <v>715</v>
      </c>
      <c r="G1105" s="619"/>
      <c r="H1105" s="618" t="s">
        <v>716</v>
      </c>
      <c r="I1105" s="620"/>
      <c r="J1105" s="193"/>
    </row>
    <row r="1106" spans="1:10" ht="20.100000000000001" customHeight="1">
      <c r="A1106" s="188" t="str">
        <f t="shared" ref="A1106" si="263">CONCATENATE(I1101,-1)</f>
        <v>26-1</v>
      </c>
      <c r="B1106" s="309"/>
      <c r="C1106" s="573" t="str">
        <f>IF(B1106="","",VLOOKUP($B1106,【選択肢】!$K:$O,2,FALSE))</f>
        <v/>
      </c>
      <c r="D1106" s="621" t="str">
        <f>IF(C1106="","",VLOOKUP($B1106,【選択肢】!$K:$O,4,FALSE))</f>
        <v/>
      </c>
      <c r="E1106" s="622" t="str">
        <f>IF(D1106="","",VLOOKUP($B1106,【選択肢】!$K:$O,2,FALSE))</f>
        <v/>
      </c>
      <c r="F1106" s="623" t="str">
        <f>IF(E1106="","",VLOOKUP($B1106,【選択肢】!$K:$O,5,FALSE))</f>
        <v/>
      </c>
      <c r="G1106" s="624"/>
      <c r="H1106" s="625"/>
      <c r="I1106" s="626"/>
      <c r="J1106" s="193"/>
    </row>
    <row r="1107" spans="1:10" ht="20.100000000000001" customHeight="1">
      <c r="A1107" s="188" t="str">
        <f t="shared" ref="A1107" si="264">CONCATENATE(I1101,-2)</f>
        <v>26-2</v>
      </c>
      <c r="B1107" s="293"/>
      <c r="C1107" s="570" t="str">
        <f>IF(B1107="","",VLOOKUP($B1107,【選択肢】!$K:$O,2,FALSE))</f>
        <v/>
      </c>
      <c r="D1107" s="627" t="str">
        <f>IF(C1107="","",VLOOKUP($B1107,【選択肢】!$K:$O,4,FALSE))</f>
        <v/>
      </c>
      <c r="E1107" s="628" t="str">
        <f>IF(D1107="","",VLOOKUP($B1107,【選択肢】!$K:$O,2,FALSE))</f>
        <v/>
      </c>
      <c r="F1107" s="629" t="str">
        <f>IF(E1107="","",VLOOKUP($B1107,【選択肢】!$K:$O,5,FALSE))</f>
        <v/>
      </c>
      <c r="G1107" s="630"/>
      <c r="H1107" s="631"/>
      <c r="I1107" s="632"/>
      <c r="J1107" s="193"/>
    </row>
    <row r="1108" spans="1:10" ht="20.100000000000001" customHeight="1">
      <c r="A1108" s="188" t="str">
        <f t="shared" ref="A1108" si="265">CONCATENATE(I1101,-3)</f>
        <v>26-3</v>
      </c>
      <c r="B1108" s="294"/>
      <c r="C1108" s="570" t="str">
        <f>IF(B1108="","",VLOOKUP($B1108,【選択肢】!$K:$O,2,FALSE))</f>
        <v/>
      </c>
      <c r="D1108" s="627" t="str">
        <f>IF(C1108="","",VLOOKUP($B1108,【選択肢】!$K:$O,4,FALSE))</f>
        <v/>
      </c>
      <c r="E1108" s="628" t="str">
        <f>IF(D1108="","",VLOOKUP($B1108,【選択肢】!$K:$O,2,FALSE))</f>
        <v/>
      </c>
      <c r="F1108" s="629" t="str">
        <f>IF(E1108="","",VLOOKUP($B1108,【選択肢】!$K:$O,5,FALSE))</f>
        <v/>
      </c>
      <c r="G1108" s="630"/>
      <c r="H1108" s="631"/>
      <c r="I1108" s="632"/>
      <c r="J1108" s="193"/>
    </row>
    <row r="1109" spans="1:10" ht="20.100000000000001" customHeight="1">
      <c r="A1109" s="188" t="str">
        <f t="shared" ref="A1109" si="266">CONCATENATE(I1101,-4)</f>
        <v>26-4</v>
      </c>
      <c r="B1109" s="294"/>
      <c r="C1109" s="570" t="str">
        <f>IF(B1109="","",VLOOKUP($B1109,【選択肢】!$K:$O,2,FALSE))</f>
        <v/>
      </c>
      <c r="D1109" s="627" t="str">
        <f>IF(C1109="","",VLOOKUP($B1109,【選択肢】!$K:$O,4,FALSE))</f>
        <v/>
      </c>
      <c r="E1109" s="628" t="str">
        <f>IF(D1109="","",VLOOKUP($B1109,【選択肢】!$K:$O,2,FALSE))</f>
        <v/>
      </c>
      <c r="F1109" s="629" t="str">
        <f>IF(E1109="","",VLOOKUP($B1109,【選択肢】!$K:$O,5,FALSE))</f>
        <v/>
      </c>
      <c r="G1109" s="630"/>
      <c r="H1109" s="631"/>
      <c r="I1109" s="632"/>
      <c r="J1109" s="193"/>
    </row>
    <row r="1110" spans="1:10" ht="20.100000000000001" customHeight="1">
      <c r="A1110" s="188" t="str">
        <f t="shared" ref="A1110" si="267">CONCATENATE(I1101,-5)</f>
        <v>26-5</v>
      </c>
      <c r="B1110" s="294"/>
      <c r="C1110" s="570" t="str">
        <f>IF(B1110="","",VLOOKUP($B1110,【選択肢】!$K:$O,2,FALSE))</f>
        <v/>
      </c>
      <c r="D1110" s="627" t="str">
        <f>IF(C1110="","",VLOOKUP($B1110,【選択肢】!$K:$O,4,FALSE))</f>
        <v/>
      </c>
      <c r="E1110" s="628" t="str">
        <f>IF(D1110="","",VLOOKUP($B1110,【選択肢】!$K:$O,2,FALSE))</f>
        <v/>
      </c>
      <c r="F1110" s="629" t="str">
        <f>IF(E1110="","",VLOOKUP($B1110,【選択肢】!$K:$O,5,FALSE))</f>
        <v/>
      </c>
      <c r="G1110" s="630"/>
      <c r="H1110" s="631"/>
      <c r="I1110" s="632"/>
      <c r="J1110" s="193"/>
    </row>
    <row r="1111" spans="1:10" ht="20.100000000000001" customHeight="1" thickBot="1">
      <c r="A1111" s="188" t="str">
        <f t="shared" ref="A1111" si="268">CONCATENATE(I1101,-6)</f>
        <v>26-6</v>
      </c>
      <c r="B1111" s="295"/>
      <c r="C1111" s="569" t="str">
        <f>IF(B1111="","",VLOOKUP($B1111,【選択肢】!$K:$O,2,FALSE))</f>
        <v/>
      </c>
      <c r="D1111" s="633" t="str">
        <f>IF(C1111="","",VLOOKUP($B1111,【選択肢】!$K:$O,4,FALSE))</f>
        <v/>
      </c>
      <c r="E1111" s="634" t="str">
        <f>IF(D1111="","",VLOOKUP($B1111,【選択肢】!$K:$O,2,FALSE))</f>
        <v/>
      </c>
      <c r="F1111" s="635" t="str">
        <f>IF(E1111="","",VLOOKUP($B1111,【選択肢】!$K:$O,5,FALSE))</f>
        <v/>
      </c>
      <c r="G1111" s="636"/>
      <c r="H1111" s="637"/>
      <c r="I1111" s="638"/>
      <c r="J1111" s="193"/>
    </row>
    <row r="1112" spans="1:10" ht="20.100000000000001" customHeight="1">
      <c r="B1112" s="639" t="s">
        <v>471</v>
      </c>
      <c r="C1112" s="640"/>
      <c r="D1112" s="640"/>
      <c r="E1112" s="640"/>
      <c r="F1112" s="640"/>
      <c r="G1112" s="640"/>
      <c r="H1112" s="640"/>
      <c r="I1112" s="641"/>
      <c r="J1112" s="194"/>
    </row>
    <row r="1113" spans="1:10" ht="20.100000000000001" customHeight="1">
      <c r="B1113" s="296" t="s">
        <v>472</v>
      </c>
      <c r="C1113" s="167" t="s">
        <v>473</v>
      </c>
      <c r="D1113" s="168" t="s">
        <v>462</v>
      </c>
      <c r="E1113" s="169" t="s">
        <v>474</v>
      </c>
      <c r="F1113" s="166" t="s">
        <v>472</v>
      </c>
      <c r="G1113" s="167" t="s">
        <v>473</v>
      </c>
      <c r="H1113" s="168" t="s">
        <v>462</v>
      </c>
      <c r="I1113" s="169" t="s">
        <v>474</v>
      </c>
      <c r="J1113" s="194"/>
    </row>
    <row r="1114" spans="1:10" ht="20.100000000000001" customHeight="1">
      <c r="A1114" s="188">
        <f t="shared" ref="A1114" si="269">I1101</f>
        <v>26</v>
      </c>
      <c r="B1114" s="582"/>
      <c r="C1114" s="145"/>
      <c r="D1114" s="163" t="str">
        <f>IF(ISERROR(VLOOKUP($B1114,参加者名簿!$A:$D,2,FALSE))=TRUE,"",VLOOKUP($B1114,参加者名簿!$A:$D,2,FALSE))</f>
        <v/>
      </c>
      <c r="E1114" s="146"/>
      <c r="F1114" s="584"/>
      <c r="G1114" s="145"/>
      <c r="H1114" s="163" t="str">
        <f>IF(ISERROR(VLOOKUP($F1114,参加者名簿!$A:$D,2,FALSE))=TRUE,"",VLOOKUP($F1114,参加者名簿!$A:$D,2,FALSE))</f>
        <v/>
      </c>
      <c r="I1114" s="146"/>
      <c r="J1114" s="195"/>
    </row>
    <row r="1115" spans="1:10" ht="20.100000000000001" customHeight="1">
      <c r="A1115" s="188">
        <f t="shared" ref="A1115" si="270">A1114</f>
        <v>26</v>
      </c>
      <c r="B1115" s="582"/>
      <c r="C1115" s="145"/>
      <c r="D1115" s="163" t="str">
        <f>IF(ISERROR(VLOOKUP($B1115,参加者名簿!$A:$D,2,FALSE))=TRUE,"",VLOOKUP($B1115,参加者名簿!$A:$D,2,FALSE))</f>
        <v/>
      </c>
      <c r="E1115" s="146"/>
      <c r="F1115" s="584"/>
      <c r="G1115" s="145"/>
      <c r="H1115" s="163" t="str">
        <f>IF(ISERROR(VLOOKUP($F1115,参加者名簿!$A:$D,2,FALSE))=TRUE,"",VLOOKUP($F1115,参加者名簿!$A:$D,2,FALSE))</f>
        <v/>
      </c>
      <c r="I1115" s="146"/>
      <c r="J1115" s="195"/>
    </row>
    <row r="1116" spans="1:10" ht="20.100000000000001" customHeight="1">
      <c r="A1116" s="188">
        <f t="shared" si="242"/>
        <v>26</v>
      </c>
      <c r="B1116" s="582"/>
      <c r="C1116" s="145"/>
      <c r="D1116" s="163" t="str">
        <f>IF(ISERROR(VLOOKUP($B1116,参加者名簿!$A:$D,2,FALSE))=TRUE,"",VLOOKUP($B1116,参加者名簿!$A:$D,2,FALSE))</f>
        <v/>
      </c>
      <c r="E1116" s="146"/>
      <c r="F1116" s="584"/>
      <c r="G1116" s="145"/>
      <c r="H1116" s="163" t="str">
        <f>IF(ISERROR(VLOOKUP($F1116,参加者名簿!$A:$D,2,FALSE))=TRUE,"",VLOOKUP($F1116,参加者名簿!$A:$D,2,FALSE))</f>
        <v/>
      </c>
      <c r="I1116" s="146"/>
      <c r="J1116" s="195"/>
    </row>
    <row r="1117" spans="1:10" ht="20.100000000000001" customHeight="1">
      <c r="A1117" s="188">
        <f t="shared" si="242"/>
        <v>26</v>
      </c>
      <c r="B1117" s="582"/>
      <c r="C1117" s="145"/>
      <c r="D1117" s="163" t="str">
        <f>IF(ISERROR(VLOOKUP($B1117,参加者名簿!$A:$D,2,FALSE))=TRUE,"",VLOOKUP($B1117,参加者名簿!$A:$D,2,FALSE))</f>
        <v/>
      </c>
      <c r="E1117" s="146"/>
      <c r="F1117" s="584"/>
      <c r="G1117" s="145"/>
      <c r="H1117" s="163" t="str">
        <f>IF(ISERROR(VLOOKUP($F1117,参加者名簿!$A:$D,2,FALSE))=TRUE,"",VLOOKUP($F1117,参加者名簿!$A:$D,2,FALSE))</f>
        <v/>
      </c>
      <c r="I1117" s="146"/>
      <c r="J1117" s="195"/>
    </row>
    <row r="1118" spans="1:10" ht="20.100000000000001" customHeight="1">
      <c r="A1118" s="188">
        <f t="shared" si="242"/>
        <v>26</v>
      </c>
      <c r="B1118" s="582"/>
      <c r="C1118" s="145"/>
      <c r="D1118" s="163" t="str">
        <f>IF(ISERROR(VLOOKUP($B1118,参加者名簿!$A:$D,2,FALSE))=TRUE,"",VLOOKUP($B1118,参加者名簿!$A:$D,2,FALSE))</f>
        <v/>
      </c>
      <c r="E1118" s="146"/>
      <c r="F1118" s="584"/>
      <c r="G1118" s="145"/>
      <c r="H1118" s="163" t="str">
        <f>IF(ISERROR(VLOOKUP($F1118,参加者名簿!$A:$D,2,FALSE))=TRUE,"",VLOOKUP($F1118,参加者名簿!$A:$D,2,FALSE))</f>
        <v/>
      </c>
      <c r="I1118" s="146"/>
      <c r="J1118" s="195"/>
    </row>
    <row r="1119" spans="1:10" ht="20.100000000000001" customHeight="1">
      <c r="A1119" s="188">
        <f t="shared" si="242"/>
        <v>26</v>
      </c>
      <c r="B1119" s="582"/>
      <c r="C1119" s="145"/>
      <c r="D1119" s="163" t="str">
        <f>IF(ISERROR(VLOOKUP($B1119,参加者名簿!$A:$D,2,FALSE))=TRUE,"",VLOOKUP($B1119,参加者名簿!$A:$D,2,FALSE))</f>
        <v/>
      </c>
      <c r="E1119" s="146"/>
      <c r="F1119" s="584"/>
      <c r="G1119" s="145"/>
      <c r="H1119" s="163" t="str">
        <f>IF(ISERROR(VLOOKUP($F1119,参加者名簿!$A:$D,2,FALSE))=TRUE,"",VLOOKUP($F1119,参加者名簿!$A:$D,2,FALSE))</f>
        <v/>
      </c>
      <c r="I1119" s="146"/>
      <c r="J1119" s="195"/>
    </row>
    <row r="1120" spans="1:10" ht="20.100000000000001" customHeight="1">
      <c r="A1120" s="188">
        <f t="shared" si="242"/>
        <v>26</v>
      </c>
      <c r="B1120" s="582"/>
      <c r="C1120" s="145"/>
      <c r="D1120" s="163" t="str">
        <f>IF(ISERROR(VLOOKUP($B1120,参加者名簿!$A:$D,2,FALSE))=TRUE,"",VLOOKUP($B1120,参加者名簿!$A:$D,2,FALSE))</f>
        <v/>
      </c>
      <c r="E1120" s="146"/>
      <c r="F1120" s="584"/>
      <c r="G1120" s="145"/>
      <c r="H1120" s="163" t="str">
        <f>IF(ISERROR(VLOOKUP($F1120,参加者名簿!$A:$D,2,FALSE))=TRUE,"",VLOOKUP($F1120,参加者名簿!$A:$D,2,FALSE))</f>
        <v/>
      </c>
      <c r="I1120" s="146"/>
      <c r="J1120" s="195"/>
    </row>
    <row r="1121" spans="1:10" ht="20.100000000000001" customHeight="1">
      <c r="A1121" s="188">
        <f t="shared" si="242"/>
        <v>26</v>
      </c>
      <c r="B1121" s="582"/>
      <c r="C1121" s="145"/>
      <c r="D1121" s="163" t="str">
        <f>IF(ISERROR(VLOOKUP($B1121,参加者名簿!$A:$D,2,FALSE))=TRUE,"",VLOOKUP($B1121,参加者名簿!$A:$D,2,FALSE))</f>
        <v/>
      </c>
      <c r="E1121" s="146"/>
      <c r="F1121" s="584"/>
      <c r="G1121" s="145"/>
      <c r="H1121" s="163" t="str">
        <f>IF(ISERROR(VLOOKUP($F1121,参加者名簿!$A:$D,2,FALSE))=TRUE,"",VLOOKUP($F1121,参加者名簿!$A:$D,2,FALSE))</f>
        <v/>
      </c>
      <c r="I1121" s="146"/>
      <c r="J1121" s="195"/>
    </row>
    <row r="1122" spans="1:10" ht="20.100000000000001" customHeight="1">
      <c r="A1122" s="188">
        <f t="shared" si="242"/>
        <v>26</v>
      </c>
      <c r="B1122" s="582"/>
      <c r="C1122" s="145"/>
      <c r="D1122" s="163" t="str">
        <f>IF(ISERROR(VLOOKUP($B1122,参加者名簿!$A:$D,2,FALSE))=TRUE,"",VLOOKUP($B1122,参加者名簿!$A:$D,2,FALSE))</f>
        <v/>
      </c>
      <c r="E1122" s="146"/>
      <c r="F1122" s="584"/>
      <c r="G1122" s="145"/>
      <c r="H1122" s="163" t="str">
        <f>IF(ISERROR(VLOOKUP($F1122,参加者名簿!$A:$D,2,FALSE))=TRUE,"",VLOOKUP($F1122,参加者名簿!$A:$D,2,FALSE))</f>
        <v/>
      </c>
      <c r="I1122" s="146"/>
      <c r="J1122" s="195"/>
    </row>
    <row r="1123" spans="1:10" ht="20.100000000000001" customHeight="1">
      <c r="A1123" s="188">
        <f t="shared" si="242"/>
        <v>26</v>
      </c>
      <c r="B1123" s="582"/>
      <c r="C1123" s="145"/>
      <c r="D1123" s="163" t="str">
        <f>IF(ISERROR(VLOOKUP($B1123,参加者名簿!$A:$D,2,FALSE))=TRUE,"",VLOOKUP($B1123,参加者名簿!$A:$D,2,FALSE))</f>
        <v/>
      </c>
      <c r="E1123" s="146"/>
      <c r="F1123" s="584"/>
      <c r="G1123" s="145"/>
      <c r="H1123" s="163" t="str">
        <f>IF(ISERROR(VLOOKUP($F1123,参加者名簿!$A:$D,2,FALSE))=TRUE,"",VLOOKUP($F1123,参加者名簿!$A:$D,2,FALSE))</f>
        <v/>
      </c>
      <c r="I1123" s="146"/>
      <c r="J1123" s="195"/>
    </row>
    <row r="1124" spans="1:10" ht="20.100000000000001" customHeight="1">
      <c r="A1124" s="188">
        <f t="shared" si="242"/>
        <v>26</v>
      </c>
      <c r="B1124" s="582"/>
      <c r="C1124" s="145"/>
      <c r="D1124" s="163" t="str">
        <f>IF(ISERROR(VLOOKUP($B1124,参加者名簿!$A:$D,2,FALSE))=TRUE,"",VLOOKUP($B1124,参加者名簿!$A:$D,2,FALSE))</f>
        <v/>
      </c>
      <c r="E1124" s="146"/>
      <c r="F1124" s="584"/>
      <c r="G1124" s="145"/>
      <c r="H1124" s="163" t="str">
        <f>IF(ISERROR(VLOOKUP($F1124,参加者名簿!$A:$D,2,FALSE))=TRUE,"",VLOOKUP($F1124,参加者名簿!$A:$D,2,FALSE))</f>
        <v/>
      </c>
      <c r="I1124" s="146"/>
      <c r="J1124" s="195"/>
    </row>
    <row r="1125" spans="1:10" ht="20.100000000000001" customHeight="1">
      <c r="A1125" s="188">
        <f t="shared" si="242"/>
        <v>26</v>
      </c>
      <c r="B1125" s="582"/>
      <c r="C1125" s="145"/>
      <c r="D1125" s="163" t="str">
        <f>IF(ISERROR(VLOOKUP($B1125,参加者名簿!$A:$D,2,FALSE))=TRUE,"",VLOOKUP($B1125,参加者名簿!$A:$D,2,FALSE))</f>
        <v/>
      </c>
      <c r="E1125" s="146"/>
      <c r="F1125" s="584"/>
      <c r="G1125" s="145"/>
      <c r="H1125" s="163" t="str">
        <f>IF(ISERROR(VLOOKUP($F1125,参加者名簿!$A:$D,2,FALSE))=TRUE,"",VLOOKUP($F1125,参加者名簿!$A:$D,2,FALSE))</f>
        <v/>
      </c>
      <c r="I1125" s="146"/>
      <c r="J1125" s="195"/>
    </row>
    <row r="1126" spans="1:10" ht="20.100000000000001" customHeight="1">
      <c r="A1126" s="188">
        <f t="shared" si="242"/>
        <v>26</v>
      </c>
      <c r="B1126" s="582"/>
      <c r="C1126" s="145"/>
      <c r="D1126" s="163" t="str">
        <f>IF(ISERROR(VLOOKUP($B1126,参加者名簿!$A:$D,2,FALSE))=TRUE,"",VLOOKUP($B1126,参加者名簿!$A:$D,2,FALSE))</f>
        <v/>
      </c>
      <c r="E1126" s="146"/>
      <c r="F1126" s="584"/>
      <c r="G1126" s="145"/>
      <c r="H1126" s="163" t="str">
        <f>IF(ISERROR(VLOOKUP($F1126,参加者名簿!$A:$D,2,FALSE))=TRUE,"",VLOOKUP($F1126,参加者名簿!$A:$D,2,FALSE))</f>
        <v/>
      </c>
      <c r="I1126" s="146"/>
      <c r="J1126" s="195"/>
    </row>
    <row r="1127" spans="1:10" ht="20.100000000000001" customHeight="1">
      <c r="A1127" s="188">
        <f t="shared" si="242"/>
        <v>26</v>
      </c>
      <c r="B1127" s="582"/>
      <c r="C1127" s="145"/>
      <c r="D1127" s="163" t="str">
        <f>IF(ISERROR(VLOOKUP($B1127,参加者名簿!$A:$D,2,FALSE))=TRUE,"",VLOOKUP($B1127,参加者名簿!$A:$D,2,FALSE))</f>
        <v/>
      </c>
      <c r="E1127" s="146"/>
      <c r="F1127" s="584"/>
      <c r="G1127" s="145"/>
      <c r="H1127" s="163" t="str">
        <f>IF(ISERROR(VLOOKUP($F1127,参加者名簿!$A:$D,2,FALSE))=TRUE,"",VLOOKUP($F1127,参加者名簿!$A:$D,2,FALSE))</f>
        <v/>
      </c>
      <c r="I1127" s="146"/>
      <c r="J1127" s="195"/>
    </row>
    <row r="1128" spans="1:10" ht="20.100000000000001" customHeight="1">
      <c r="A1128" s="188">
        <f t="shared" si="242"/>
        <v>26</v>
      </c>
      <c r="B1128" s="582"/>
      <c r="C1128" s="145"/>
      <c r="D1128" s="163" t="str">
        <f>IF(ISERROR(VLOOKUP($B1128,参加者名簿!$A:$D,2,FALSE))=TRUE,"",VLOOKUP($B1128,参加者名簿!$A:$D,2,FALSE))</f>
        <v/>
      </c>
      <c r="E1128" s="146"/>
      <c r="F1128" s="584"/>
      <c r="G1128" s="145"/>
      <c r="H1128" s="163" t="str">
        <f>IF(ISERROR(VLOOKUP($F1128,参加者名簿!$A:$D,2,FALSE))=TRUE,"",VLOOKUP($F1128,参加者名簿!$A:$D,2,FALSE))</f>
        <v/>
      </c>
      <c r="I1128" s="146"/>
      <c r="J1128" s="195"/>
    </row>
    <row r="1129" spans="1:10" ht="20.100000000000001" customHeight="1">
      <c r="A1129" s="188">
        <f t="shared" si="242"/>
        <v>26</v>
      </c>
      <c r="B1129" s="582"/>
      <c r="C1129" s="145"/>
      <c r="D1129" s="163" t="str">
        <f>IF(ISERROR(VLOOKUP($B1129,参加者名簿!$A:$D,2,FALSE))=TRUE,"",VLOOKUP($B1129,参加者名簿!$A:$D,2,FALSE))</f>
        <v/>
      </c>
      <c r="E1129" s="146"/>
      <c r="F1129" s="584"/>
      <c r="G1129" s="145"/>
      <c r="H1129" s="163" t="str">
        <f>IF(ISERROR(VLOOKUP($F1129,参加者名簿!$A:$D,2,FALSE))=TRUE,"",VLOOKUP($F1129,参加者名簿!$A:$D,2,FALSE))</f>
        <v/>
      </c>
      <c r="I1129" s="146"/>
      <c r="J1129" s="195"/>
    </row>
    <row r="1130" spans="1:10" ht="20.100000000000001" customHeight="1">
      <c r="A1130" s="188">
        <f t="shared" si="242"/>
        <v>26</v>
      </c>
      <c r="B1130" s="582"/>
      <c r="C1130" s="145"/>
      <c r="D1130" s="163" t="str">
        <f>IF(ISERROR(VLOOKUP($B1130,参加者名簿!$A:$D,2,FALSE))=TRUE,"",VLOOKUP($B1130,参加者名簿!$A:$D,2,FALSE))</f>
        <v/>
      </c>
      <c r="E1130" s="146"/>
      <c r="F1130" s="584"/>
      <c r="G1130" s="145"/>
      <c r="H1130" s="163" t="str">
        <f>IF(ISERROR(VLOOKUP($F1130,参加者名簿!$A:$D,2,FALSE))=TRUE,"",VLOOKUP($F1130,参加者名簿!$A:$D,2,FALSE))</f>
        <v/>
      </c>
      <c r="I1130" s="146"/>
      <c r="J1130" s="195"/>
    </row>
    <row r="1131" spans="1:10" ht="20.100000000000001" customHeight="1">
      <c r="A1131" s="188">
        <f t="shared" si="242"/>
        <v>26</v>
      </c>
      <c r="B1131" s="582"/>
      <c r="C1131" s="145"/>
      <c r="D1131" s="163" t="str">
        <f>IF(ISERROR(VLOOKUP($B1131,参加者名簿!$A:$D,2,FALSE))=TRUE,"",VLOOKUP($B1131,参加者名簿!$A:$D,2,FALSE))</f>
        <v/>
      </c>
      <c r="E1131" s="146"/>
      <c r="F1131" s="584"/>
      <c r="G1131" s="145"/>
      <c r="H1131" s="163" t="str">
        <f>IF(ISERROR(VLOOKUP($F1131,参加者名簿!$A:$D,2,FALSE))=TRUE,"",VLOOKUP($F1131,参加者名簿!$A:$D,2,FALSE))</f>
        <v/>
      </c>
      <c r="I1131" s="146"/>
      <c r="J1131" s="195"/>
    </row>
    <row r="1132" spans="1:10" ht="20.100000000000001" customHeight="1">
      <c r="A1132" s="188">
        <f t="shared" si="242"/>
        <v>26</v>
      </c>
      <c r="B1132" s="582"/>
      <c r="C1132" s="145"/>
      <c r="D1132" s="163" t="str">
        <f>IF(ISERROR(VLOOKUP($B1132,参加者名簿!$A:$D,2,FALSE))=TRUE,"",VLOOKUP($B1132,参加者名簿!$A:$D,2,FALSE))</f>
        <v/>
      </c>
      <c r="E1132" s="146"/>
      <c r="F1132" s="584"/>
      <c r="G1132" s="145"/>
      <c r="H1132" s="163" t="str">
        <f>IF(ISERROR(VLOOKUP($F1132,参加者名簿!$A:$D,2,FALSE))=TRUE,"",VLOOKUP($F1132,参加者名簿!$A:$D,2,FALSE))</f>
        <v/>
      </c>
      <c r="I1132" s="146"/>
      <c r="J1132" s="195"/>
    </row>
    <row r="1133" spans="1:10" ht="20.100000000000001" customHeight="1">
      <c r="A1133" s="188">
        <f t="shared" si="242"/>
        <v>26</v>
      </c>
      <c r="B1133" s="582"/>
      <c r="C1133" s="145"/>
      <c r="D1133" s="163" t="str">
        <f>IF(ISERROR(VLOOKUP($B1133,参加者名簿!$A:$D,2,FALSE))=TRUE,"",VLOOKUP($B1133,参加者名簿!$A:$D,2,FALSE))</f>
        <v/>
      </c>
      <c r="E1133" s="146"/>
      <c r="F1133" s="584"/>
      <c r="G1133" s="145"/>
      <c r="H1133" s="163" t="str">
        <f>IF(ISERROR(VLOOKUP($F1133,参加者名簿!$A:$D,2,FALSE))=TRUE,"",VLOOKUP($F1133,参加者名簿!$A:$D,2,FALSE))</f>
        <v/>
      </c>
      <c r="I1133" s="146"/>
      <c r="J1133" s="195"/>
    </row>
    <row r="1134" spans="1:10" ht="20.100000000000001" customHeight="1" thickBot="1">
      <c r="A1134" s="188">
        <f t="shared" si="242"/>
        <v>26</v>
      </c>
      <c r="B1134" s="582"/>
      <c r="C1134" s="145"/>
      <c r="D1134" s="163" t="str">
        <f>IF(ISERROR(VLOOKUP($B1134,参加者名簿!$A:$D,2,FALSE))=TRUE,"",VLOOKUP($B1134,参加者名簿!$A:$D,2,FALSE))</f>
        <v/>
      </c>
      <c r="E1134" s="146"/>
      <c r="F1134" s="584"/>
      <c r="G1134" s="145"/>
      <c r="H1134" s="163" t="str">
        <f>IF(ISERROR(VLOOKUP($F1134,参加者名簿!$A:$D,2,FALSE))=TRUE,"",VLOOKUP($F1134,参加者名簿!$A:$D,2,FALSE))</f>
        <v/>
      </c>
      <c r="I1134" s="146"/>
      <c r="J1134" s="195"/>
    </row>
    <row r="1135" spans="1:10" ht="20.100000000000001" customHeight="1" thickBot="1">
      <c r="B1135" s="298" t="s">
        <v>476</v>
      </c>
      <c r="C1135" s="164">
        <f t="shared" ref="C1135" si="271">COUNTIFS(D1114:D1134,"農業者",E1114:E1134,"○")+COUNTIFS(H1114:H1134,"農業者",I1114:I1134,"○")</f>
        <v>0</v>
      </c>
      <c r="D1135" s="601" t="s">
        <v>477</v>
      </c>
      <c r="E1135" s="602"/>
      <c r="F1135" s="164">
        <f t="shared" ref="F1135" si="272">COUNTIFS(D1114:D1134,"農業者以外",E1114:E1134,"○")+COUNTIFS(H1114:H1134,"農業者以外",I1114:I1134,"○")</f>
        <v>0</v>
      </c>
      <c r="G1135" s="571" t="s">
        <v>478</v>
      </c>
      <c r="H1135" s="603">
        <f t="shared" ref="H1135" si="273">SUMIF(E1114:E1134,"○",C1114:C1134)+SUMIF(I1114:I1134,"○",G1114:G1134)</f>
        <v>0</v>
      </c>
      <c r="I1135" s="604"/>
      <c r="J1135" s="194"/>
    </row>
    <row r="1136" spans="1:10" ht="20.100000000000001" customHeight="1">
      <c r="B1136" s="299" t="s">
        <v>479</v>
      </c>
      <c r="C1136" s="151"/>
      <c r="D1136" s="151"/>
      <c r="E1136" s="151"/>
      <c r="F1136" s="151"/>
      <c r="G1136" s="151"/>
      <c r="H1136" s="151"/>
      <c r="I1136" s="152"/>
      <c r="J1136" s="195"/>
    </row>
    <row r="1137" spans="1:21" ht="20.100000000000001" customHeight="1">
      <c r="B1137" s="300"/>
      <c r="C1137" s="148"/>
      <c r="D1137" s="148"/>
      <c r="E1137" s="148"/>
      <c r="F1137" s="148"/>
      <c r="G1137" s="148"/>
      <c r="H1137" s="148"/>
      <c r="I1137" s="153"/>
      <c r="J1137" s="195"/>
    </row>
    <row r="1138" spans="1:21" ht="20.100000000000001" customHeight="1">
      <c r="B1138" s="300"/>
      <c r="C1138" s="148"/>
      <c r="D1138" s="148"/>
      <c r="E1138" s="148"/>
      <c r="F1138" s="148"/>
      <c r="G1138" s="148"/>
      <c r="H1138" s="148"/>
      <c r="I1138" s="153"/>
      <c r="J1138" s="195"/>
    </row>
    <row r="1139" spans="1:21" ht="20.100000000000001" customHeight="1">
      <c r="B1139" s="300"/>
      <c r="C1139" s="148"/>
      <c r="D1139" s="148"/>
      <c r="E1139" s="148"/>
      <c r="F1139" s="148"/>
      <c r="G1139" s="148"/>
      <c r="H1139" s="148"/>
      <c r="I1139" s="153"/>
      <c r="J1139" s="195"/>
    </row>
    <row r="1140" spans="1:21" ht="20.100000000000001" customHeight="1">
      <c r="B1140" s="300"/>
      <c r="C1140" s="148"/>
      <c r="D1140" s="148"/>
      <c r="E1140" s="148"/>
      <c r="F1140" s="148"/>
      <c r="G1140" s="148"/>
      <c r="H1140" s="148"/>
      <c r="I1140" s="153"/>
      <c r="J1140" s="195"/>
    </row>
    <row r="1141" spans="1:21" ht="20.100000000000001" customHeight="1">
      <c r="B1141" s="300"/>
      <c r="C1141" s="148"/>
      <c r="D1141" s="148"/>
      <c r="E1141" s="148"/>
      <c r="F1141" s="148"/>
      <c r="G1141" s="148"/>
      <c r="H1141" s="148"/>
      <c r="I1141" s="153"/>
      <c r="J1141" s="195"/>
    </row>
    <row r="1142" spans="1:21" ht="20.100000000000001" customHeight="1">
      <c r="B1142" s="300"/>
      <c r="C1142" s="148"/>
      <c r="D1142" s="148"/>
      <c r="E1142" s="148"/>
      <c r="F1142" s="148"/>
      <c r="G1142" s="148"/>
      <c r="H1142" s="148"/>
      <c r="I1142" s="153"/>
      <c r="J1142" s="195"/>
    </row>
    <row r="1143" spans="1:21" ht="20.100000000000001" customHeight="1" thickBot="1">
      <c r="B1143" s="301"/>
      <c r="C1143" s="154"/>
      <c r="D1143" s="154"/>
      <c r="E1143" s="154"/>
      <c r="F1143" s="154"/>
      <c r="G1143" s="154"/>
      <c r="H1143" s="154"/>
      <c r="I1143" s="155"/>
      <c r="J1143" s="195"/>
    </row>
    <row r="1144" spans="1:21" ht="20.100000000000001" customHeight="1" thickBot="1">
      <c r="B1144" s="302" t="s">
        <v>480</v>
      </c>
      <c r="C1144" s="156" t="s">
        <v>481</v>
      </c>
      <c r="D1144" s="156" t="s">
        <v>482</v>
      </c>
      <c r="E1144" s="157"/>
    </row>
    <row r="1145" spans="1:21" ht="20.100000000000001" customHeight="1" thickBot="1">
      <c r="B1145" s="289" t="s">
        <v>505</v>
      </c>
      <c r="C1145" s="185">
        <f t="shared" ref="C1145" si="274">C1101</f>
        <v>4</v>
      </c>
      <c r="D1145" s="608" t="s">
        <v>504</v>
      </c>
      <c r="E1145" s="608"/>
      <c r="F1145" s="608"/>
      <c r="G1145" s="608"/>
      <c r="H1145" s="141" t="s">
        <v>466</v>
      </c>
      <c r="I1145" s="186">
        <f t="shared" ref="I1145" si="275">I1101+1</f>
        <v>27</v>
      </c>
      <c r="J1145" s="189">
        <f t="shared" ref="J1145" si="276">I1145</f>
        <v>27</v>
      </c>
      <c r="K1145" s="312">
        <f t="shared" ref="K1145" si="277">G1146</f>
        <v>0</v>
      </c>
      <c r="L1145" s="313">
        <f t="shared" ref="L1145" si="278">C1147</f>
        <v>0</v>
      </c>
      <c r="M1145" s="190" t="e">
        <f t="shared" ref="M1145" si="279">G1147-K1148</f>
        <v>#VALUE!</v>
      </c>
      <c r="N1145" s="190">
        <f t="shared" ref="N1145" si="280">C1179</f>
        <v>0</v>
      </c>
      <c r="O1145" s="190">
        <f t="shared" ref="O1145" si="281">F1179</f>
        <v>0</v>
      </c>
      <c r="P1145" s="190">
        <f t="shared" ref="P1145" si="282">B1150</f>
        <v>0</v>
      </c>
      <c r="Q1145" s="190">
        <f t="shared" ref="Q1145" si="283">B1151</f>
        <v>0</v>
      </c>
      <c r="R1145" s="190">
        <f t="shared" ref="R1145" si="284">B1152</f>
        <v>0</v>
      </c>
      <c r="S1145" s="188">
        <f t="shared" ref="S1145" si="285">B1153</f>
        <v>0</v>
      </c>
      <c r="T1145" s="188">
        <f t="shared" ref="T1145" si="286">B1154</f>
        <v>0</v>
      </c>
      <c r="U1145" s="188">
        <f t="shared" ref="U1145" si="287">B1155</f>
        <v>0</v>
      </c>
    </row>
    <row r="1146" spans="1:21" ht="20.100000000000001" customHeight="1" thickBot="1">
      <c r="B1146" s="290" t="s">
        <v>467</v>
      </c>
      <c r="C1146" s="609" t="str">
        <f t="shared" ref="C1146" si="288">$C$2</f>
        <v>○○活動組織</v>
      </c>
      <c r="D1146" s="609"/>
      <c r="E1146" s="609"/>
      <c r="F1146" s="143" t="s">
        <v>468</v>
      </c>
      <c r="G1146" s="610"/>
      <c r="H1146" s="611"/>
      <c r="I1146" s="612"/>
      <c r="J1146" s="191"/>
    </row>
    <row r="1147" spans="1:21" ht="20.100000000000001" customHeight="1">
      <c r="B1147" s="291" t="s">
        <v>8</v>
      </c>
      <c r="C1147" s="128"/>
      <c r="D1147" s="613" t="s">
        <v>469</v>
      </c>
      <c r="E1147" s="613"/>
      <c r="F1147" s="128"/>
      <c r="G1147" s="161" t="str">
        <f t="shared" ref="G1147:G1148" si="289">IF((F1147-C1147)*24=0,"",(F1147-C1147)*24)</f>
        <v/>
      </c>
      <c r="H1147" s="614" t="s">
        <v>470</v>
      </c>
      <c r="I1147" s="615"/>
      <c r="J1147" s="192"/>
    </row>
    <row r="1148" spans="1:21" ht="20.100000000000001" customHeight="1" thickBot="1">
      <c r="B1148" s="292" t="s">
        <v>483</v>
      </c>
      <c r="C1148" s="129"/>
      <c r="D1148" s="605" t="s">
        <v>469</v>
      </c>
      <c r="E1148" s="605"/>
      <c r="F1148" s="129"/>
      <c r="G1148" s="162" t="str">
        <f t="shared" si="289"/>
        <v/>
      </c>
      <c r="H1148" s="606" t="s">
        <v>470</v>
      </c>
      <c r="I1148" s="607"/>
      <c r="J1148" s="192"/>
      <c r="K1148" s="188">
        <f t="shared" ref="K1148" si="290">IF(G1148="",0,G1148)</f>
        <v>0</v>
      </c>
    </row>
    <row r="1149" spans="1:21" ht="20.100000000000001" customHeight="1" thickBot="1">
      <c r="B1149" s="306" t="s">
        <v>714</v>
      </c>
      <c r="C1149" s="572" t="s">
        <v>712</v>
      </c>
      <c r="D1149" s="616" t="s">
        <v>713</v>
      </c>
      <c r="E1149" s="617"/>
      <c r="F1149" s="618" t="s">
        <v>715</v>
      </c>
      <c r="G1149" s="619"/>
      <c r="H1149" s="618" t="s">
        <v>716</v>
      </c>
      <c r="I1149" s="620"/>
      <c r="J1149" s="193"/>
    </row>
    <row r="1150" spans="1:21" ht="20.100000000000001" customHeight="1">
      <c r="A1150" s="188" t="str">
        <f t="shared" ref="A1150" si="291">CONCATENATE(I1145,-1)</f>
        <v>27-1</v>
      </c>
      <c r="B1150" s="309"/>
      <c r="C1150" s="573" t="str">
        <f>IF(B1150="","",VLOOKUP($B1150,【選択肢】!$K:$O,2,FALSE))</f>
        <v/>
      </c>
      <c r="D1150" s="621" t="str">
        <f>IF(C1150="","",VLOOKUP($B1150,【選択肢】!$K:$O,4,FALSE))</f>
        <v/>
      </c>
      <c r="E1150" s="622" t="str">
        <f>IF(D1150="","",VLOOKUP($B1150,【選択肢】!$K:$O,2,FALSE))</f>
        <v/>
      </c>
      <c r="F1150" s="623" t="str">
        <f>IF(E1150="","",VLOOKUP($B1150,【選択肢】!$K:$O,5,FALSE))</f>
        <v/>
      </c>
      <c r="G1150" s="624"/>
      <c r="H1150" s="625"/>
      <c r="I1150" s="626"/>
      <c r="J1150" s="193"/>
    </row>
    <row r="1151" spans="1:21" ht="20.100000000000001" customHeight="1">
      <c r="A1151" s="188" t="str">
        <f t="shared" ref="A1151" si="292">CONCATENATE(I1145,-2)</f>
        <v>27-2</v>
      </c>
      <c r="B1151" s="293"/>
      <c r="C1151" s="570" t="str">
        <f>IF(B1151="","",VLOOKUP($B1151,【選択肢】!$K:$O,2,FALSE))</f>
        <v/>
      </c>
      <c r="D1151" s="627" t="str">
        <f>IF(C1151="","",VLOOKUP($B1151,【選択肢】!$K:$O,4,FALSE))</f>
        <v/>
      </c>
      <c r="E1151" s="628" t="str">
        <f>IF(D1151="","",VLOOKUP($B1151,【選択肢】!$K:$O,2,FALSE))</f>
        <v/>
      </c>
      <c r="F1151" s="629" t="str">
        <f>IF(E1151="","",VLOOKUP($B1151,【選択肢】!$K:$O,5,FALSE))</f>
        <v/>
      </c>
      <c r="G1151" s="630"/>
      <c r="H1151" s="631"/>
      <c r="I1151" s="632"/>
      <c r="J1151" s="193"/>
    </row>
    <row r="1152" spans="1:21" ht="20.100000000000001" customHeight="1">
      <c r="A1152" s="188" t="str">
        <f t="shared" ref="A1152" si="293">CONCATENATE(I1145,-3)</f>
        <v>27-3</v>
      </c>
      <c r="B1152" s="294"/>
      <c r="C1152" s="570" t="str">
        <f>IF(B1152="","",VLOOKUP($B1152,【選択肢】!$K:$O,2,FALSE))</f>
        <v/>
      </c>
      <c r="D1152" s="627" t="str">
        <f>IF(C1152="","",VLOOKUP($B1152,【選択肢】!$K:$O,4,FALSE))</f>
        <v/>
      </c>
      <c r="E1152" s="628" t="str">
        <f>IF(D1152="","",VLOOKUP($B1152,【選択肢】!$K:$O,2,FALSE))</f>
        <v/>
      </c>
      <c r="F1152" s="629" t="str">
        <f>IF(E1152="","",VLOOKUP($B1152,【選択肢】!$K:$O,5,FALSE))</f>
        <v/>
      </c>
      <c r="G1152" s="630"/>
      <c r="H1152" s="631"/>
      <c r="I1152" s="632"/>
      <c r="J1152" s="193"/>
    </row>
    <row r="1153" spans="1:10" ht="20.100000000000001" customHeight="1">
      <c r="A1153" s="188" t="str">
        <f t="shared" ref="A1153" si="294">CONCATENATE(I1145,-4)</f>
        <v>27-4</v>
      </c>
      <c r="B1153" s="294"/>
      <c r="C1153" s="570" t="str">
        <f>IF(B1153="","",VLOOKUP($B1153,【選択肢】!$K:$O,2,FALSE))</f>
        <v/>
      </c>
      <c r="D1153" s="627" t="str">
        <f>IF(C1153="","",VLOOKUP($B1153,【選択肢】!$K:$O,4,FALSE))</f>
        <v/>
      </c>
      <c r="E1153" s="628" t="str">
        <f>IF(D1153="","",VLOOKUP($B1153,【選択肢】!$K:$O,2,FALSE))</f>
        <v/>
      </c>
      <c r="F1153" s="629" t="str">
        <f>IF(E1153="","",VLOOKUP($B1153,【選択肢】!$K:$O,5,FALSE))</f>
        <v/>
      </c>
      <c r="G1153" s="630"/>
      <c r="H1153" s="631"/>
      <c r="I1153" s="632"/>
      <c r="J1153" s="193"/>
    </row>
    <row r="1154" spans="1:10" ht="20.100000000000001" customHeight="1">
      <c r="A1154" s="188" t="str">
        <f t="shared" ref="A1154" si="295">CONCATENATE(I1145,-5)</f>
        <v>27-5</v>
      </c>
      <c r="B1154" s="294"/>
      <c r="C1154" s="570" t="str">
        <f>IF(B1154="","",VLOOKUP($B1154,【選択肢】!$K:$O,2,FALSE))</f>
        <v/>
      </c>
      <c r="D1154" s="627" t="str">
        <f>IF(C1154="","",VLOOKUP($B1154,【選択肢】!$K:$O,4,FALSE))</f>
        <v/>
      </c>
      <c r="E1154" s="628" t="str">
        <f>IF(D1154="","",VLOOKUP($B1154,【選択肢】!$K:$O,2,FALSE))</f>
        <v/>
      </c>
      <c r="F1154" s="629" t="str">
        <f>IF(E1154="","",VLOOKUP($B1154,【選択肢】!$K:$O,5,FALSE))</f>
        <v/>
      </c>
      <c r="G1154" s="630"/>
      <c r="H1154" s="631"/>
      <c r="I1154" s="632"/>
      <c r="J1154" s="193"/>
    </row>
    <row r="1155" spans="1:10" ht="20.100000000000001" customHeight="1" thickBot="1">
      <c r="A1155" s="188" t="str">
        <f t="shared" ref="A1155" si="296">CONCATENATE(I1145,-6)</f>
        <v>27-6</v>
      </c>
      <c r="B1155" s="295"/>
      <c r="C1155" s="569" t="str">
        <f>IF(B1155="","",VLOOKUP($B1155,【選択肢】!$K:$O,2,FALSE))</f>
        <v/>
      </c>
      <c r="D1155" s="633" t="str">
        <f>IF(C1155="","",VLOOKUP($B1155,【選択肢】!$K:$O,4,FALSE))</f>
        <v/>
      </c>
      <c r="E1155" s="634" t="str">
        <f>IF(D1155="","",VLOOKUP($B1155,【選択肢】!$K:$O,2,FALSE))</f>
        <v/>
      </c>
      <c r="F1155" s="635" t="str">
        <f>IF(E1155="","",VLOOKUP($B1155,【選択肢】!$K:$O,5,FALSE))</f>
        <v/>
      </c>
      <c r="G1155" s="636"/>
      <c r="H1155" s="637"/>
      <c r="I1155" s="638"/>
      <c r="J1155" s="193"/>
    </row>
    <row r="1156" spans="1:10" ht="20.100000000000001" customHeight="1">
      <c r="B1156" s="639" t="s">
        <v>471</v>
      </c>
      <c r="C1156" s="640"/>
      <c r="D1156" s="640"/>
      <c r="E1156" s="640"/>
      <c r="F1156" s="640"/>
      <c r="G1156" s="640"/>
      <c r="H1156" s="640"/>
      <c r="I1156" s="641"/>
      <c r="J1156" s="194"/>
    </row>
    <row r="1157" spans="1:10" ht="20.100000000000001" customHeight="1">
      <c r="B1157" s="296" t="s">
        <v>472</v>
      </c>
      <c r="C1157" s="167" t="s">
        <v>473</v>
      </c>
      <c r="D1157" s="168" t="s">
        <v>462</v>
      </c>
      <c r="E1157" s="169" t="s">
        <v>474</v>
      </c>
      <c r="F1157" s="166" t="s">
        <v>472</v>
      </c>
      <c r="G1157" s="167" t="s">
        <v>473</v>
      </c>
      <c r="H1157" s="168" t="s">
        <v>462</v>
      </c>
      <c r="I1157" s="169" t="s">
        <v>474</v>
      </c>
      <c r="J1157" s="194"/>
    </row>
    <row r="1158" spans="1:10" ht="20.100000000000001" customHeight="1">
      <c r="A1158" s="188">
        <f t="shared" ref="A1158" si="297">I1145</f>
        <v>27</v>
      </c>
      <c r="B1158" s="582"/>
      <c r="C1158" s="145"/>
      <c r="D1158" s="163" t="str">
        <f>IF(ISERROR(VLOOKUP($B1158,参加者名簿!$A:$D,2,FALSE))=TRUE,"",VLOOKUP($B1158,参加者名簿!$A:$D,2,FALSE))</f>
        <v/>
      </c>
      <c r="E1158" s="146"/>
      <c r="F1158" s="584"/>
      <c r="G1158" s="145"/>
      <c r="H1158" s="163" t="str">
        <f>IF(ISERROR(VLOOKUP($F1158,参加者名簿!$A:$D,2,FALSE))=TRUE,"",VLOOKUP($F1158,参加者名簿!$A:$D,2,FALSE))</f>
        <v/>
      </c>
      <c r="I1158" s="146"/>
      <c r="J1158" s="195"/>
    </row>
    <row r="1159" spans="1:10" ht="20.100000000000001" customHeight="1">
      <c r="A1159" s="188">
        <f t="shared" ref="A1159:A1222" si="298">A1158</f>
        <v>27</v>
      </c>
      <c r="B1159" s="582"/>
      <c r="C1159" s="145"/>
      <c r="D1159" s="163" t="str">
        <f>IF(ISERROR(VLOOKUP($B1159,参加者名簿!$A:$D,2,FALSE))=TRUE,"",VLOOKUP($B1159,参加者名簿!$A:$D,2,FALSE))</f>
        <v/>
      </c>
      <c r="E1159" s="146"/>
      <c r="F1159" s="584"/>
      <c r="G1159" s="145"/>
      <c r="H1159" s="163" t="str">
        <f>IF(ISERROR(VLOOKUP($F1159,参加者名簿!$A:$D,2,FALSE))=TRUE,"",VLOOKUP($F1159,参加者名簿!$A:$D,2,FALSE))</f>
        <v/>
      </c>
      <c r="I1159" s="146"/>
      <c r="J1159" s="195"/>
    </row>
    <row r="1160" spans="1:10" ht="20.100000000000001" customHeight="1">
      <c r="A1160" s="188">
        <f t="shared" si="298"/>
        <v>27</v>
      </c>
      <c r="B1160" s="582"/>
      <c r="C1160" s="145"/>
      <c r="D1160" s="163" t="str">
        <f>IF(ISERROR(VLOOKUP($B1160,参加者名簿!$A:$D,2,FALSE))=TRUE,"",VLOOKUP($B1160,参加者名簿!$A:$D,2,FALSE))</f>
        <v/>
      </c>
      <c r="E1160" s="146"/>
      <c r="F1160" s="584"/>
      <c r="G1160" s="145"/>
      <c r="H1160" s="163" t="str">
        <f>IF(ISERROR(VLOOKUP($F1160,参加者名簿!$A:$D,2,FALSE))=TRUE,"",VLOOKUP($F1160,参加者名簿!$A:$D,2,FALSE))</f>
        <v/>
      </c>
      <c r="I1160" s="146"/>
      <c r="J1160" s="195"/>
    </row>
    <row r="1161" spans="1:10" ht="20.100000000000001" customHeight="1">
      <c r="A1161" s="188">
        <f t="shared" si="298"/>
        <v>27</v>
      </c>
      <c r="B1161" s="582"/>
      <c r="C1161" s="145"/>
      <c r="D1161" s="163" t="str">
        <f>IF(ISERROR(VLOOKUP($B1161,参加者名簿!$A:$D,2,FALSE))=TRUE,"",VLOOKUP($B1161,参加者名簿!$A:$D,2,FALSE))</f>
        <v/>
      </c>
      <c r="E1161" s="146"/>
      <c r="F1161" s="584"/>
      <c r="G1161" s="145"/>
      <c r="H1161" s="163" t="str">
        <f>IF(ISERROR(VLOOKUP($F1161,参加者名簿!$A:$D,2,FALSE))=TRUE,"",VLOOKUP($F1161,参加者名簿!$A:$D,2,FALSE))</f>
        <v/>
      </c>
      <c r="I1161" s="146"/>
      <c r="J1161" s="195"/>
    </row>
    <row r="1162" spans="1:10" ht="20.100000000000001" customHeight="1">
      <c r="A1162" s="188">
        <f t="shared" si="298"/>
        <v>27</v>
      </c>
      <c r="B1162" s="582"/>
      <c r="C1162" s="145"/>
      <c r="D1162" s="163" t="str">
        <f>IF(ISERROR(VLOOKUP($B1162,参加者名簿!$A:$D,2,FALSE))=TRUE,"",VLOOKUP($B1162,参加者名簿!$A:$D,2,FALSE))</f>
        <v/>
      </c>
      <c r="E1162" s="146"/>
      <c r="F1162" s="584"/>
      <c r="G1162" s="145"/>
      <c r="H1162" s="163" t="str">
        <f>IF(ISERROR(VLOOKUP($F1162,参加者名簿!$A:$D,2,FALSE))=TRUE,"",VLOOKUP($F1162,参加者名簿!$A:$D,2,FALSE))</f>
        <v/>
      </c>
      <c r="I1162" s="146"/>
      <c r="J1162" s="195"/>
    </row>
    <row r="1163" spans="1:10" ht="20.100000000000001" customHeight="1">
      <c r="A1163" s="188">
        <f t="shared" si="298"/>
        <v>27</v>
      </c>
      <c r="B1163" s="582"/>
      <c r="C1163" s="145"/>
      <c r="D1163" s="163" t="str">
        <f>IF(ISERROR(VLOOKUP($B1163,参加者名簿!$A:$D,2,FALSE))=TRUE,"",VLOOKUP($B1163,参加者名簿!$A:$D,2,FALSE))</f>
        <v/>
      </c>
      <c r="E1163" s="146"/>
      <c r="F1163" s="584"/>
      <c r="G1163" s="145"/>
      <c r="H1163" s="163" t="str">
        <f>IF(ISERROR(VLOOKUP($F1163,参加者名簿!$A:$D,2,FALSE))=TRUE,"",VLOOKUP($F1163,参加者名簿!$A:$D,2,FALSE))</f>
        <v/>
      </c>
      <c r="I1163" s="146"/>
      <c r="J1163" s="195"/>
    </row>
    <row r="1164" spans="1:10" ht="20.100000000000001" customHeight="1">
      <c r="A1164" s="188">
        <f t="shared" si="298"/>
        <v>27</v>
      </c>
      <c r="B1164" s="582"/>
      <c r="C1164" s="145"/>
      <c r="D1164" s="163" t="str">
        <f>IF(ISERROR(VLOOKUP($B1164,参加者名簿!$A:$D,2,FALSE))=TRUE,"",VLOOKUP($B1164,参加者名簿!$A:$D,2,FALSE))</f>
        <v/>
      </c>
      <c r="E1164" s="146"/>
      <c r="F1164" s="584"/>
      <c r="G1164" s="145"/>
      <c r="H1164" s="163" t="str">
        <f>IF(ISERROR(VLOOKUP($F1164,参加者名簿!$A:$D,2,FALSE))=TRUE,"",VLOOKUP($F1164,参加者名簿!$A:$D,2,FALSE))</f>
        <v/>
      </c>
      <c r="I1164" s="146"/>
      <c r="J1164" s="195"/>
    </row>
    <row r="1165" spans="1:10" ht="20.100000000000001" customHeight="1">
      <c r="A1165" s="188">
        <f t="shared" si="298"/>
        <v>27</v>
      </c>
      <c r="B1165" s="582"/>
      <c r="C1165" s="145"/>
      <c r="D1165" s="163" t="str">
        <f>IF(ISERROR(VLOOKUP($B1165,参加者名簿!$A:$D,2,FALSE))=TRUE,"",VLOOKUP($B1165,参加者名簿!$A:$D,2,FALSE))</f>
        <v/>
      </c>
      <c r="E1165" s="146"/>
      <c r="F1165" s="584"/>
      <c r="G1165" s="145"/>
      <c r="H1165" s="163" t="str">
        <f>IF(ISERROR(VLOOKUP($F1165,参加者名簿!$A:$D,2,FALSE))=TRUE,"",VLOOKUP($F1165,参加者名簿!$A:$D,2,FALSE))</f>
        <v/>
      </c>
      <c r="I1165" s="146"/>
      <c r="J1165" s="195"/>
    </row>
    <row r="1166" spans="1:10" ht="20.100000000000001" customHeight="1">
      <c r="A1166" s="188">
        <f t="shared" si="298"/>
        <v>27</v>
      </c>
      <c r="B1166" s="582"/>
      <c r="C1166" s="145"/>
      <c r="D1166" s="163" t="str">
        <f>IF(ISERROR(VLOOKUP($B1166,参加者名簿!$A:$D,2,FALSE))=TRUE,"",VLOOKUP($B1166,参加者名簿!$A:$D,2,FALSE))</f>
        <v/>
      </c>
      <c r="E1166" s="146"/>
      <c r="F1166" s="584"/>
      <c r="G1166" s="145"/>
      <c r="H1166" s="163" t="str">
        <f>IF(ISERROR(VLOOKUP($F1166,参加者名簿!$A:$D,2,FALSE))=TRUE,"",VLOOKUP($F1166,参加者名簿!$A:$D,2,FALSE))</f>
        <v/>
      </c>
      <c r="I1166" s="146"/>
      <c r="J1166" s="195"/>
    </row>
    <row r="1167" spans="1:10" ht="20.100000000000001" customHeight="1">
      <c r="A1167" s="188">
        <f t="shared" si="298"/>
        <v>27</v>
      </c>
      <c r="B1167" s="582"/>
      <c r="C1167" s="145"/>
      <c r="D1167" s="163" t="str">
        <f>IF(ISERROR(VLOOKUP($B1167,参加者名簿!$A:$D,2,FALSE))=TRUE,"",VLOOKUP($B1167,参加者名簿!$A:$D,2,FALSE))</f>
        <v/>
      </c>
      <c r="E1167" s="146"/>
      <c r="F1167" s="584"/>
      <c r="G1167" s="145"/>
      <c r="H1167" s="163" t="str">
        <f>IF(ISERROR(VLOOKUP($F1167,参加者名簿!$A:$D,2,FALSE))=TRUE,"",VLOOKUP($F1167,参加者名簿!$A:$D,2,FALSE))</f>
        <v/>
      </c>
      <c r="I1167" s="146"/>
      <c r="J1167" s="195"/>
    </row>
    <row r="1168" spans="1:10" ht="20.100000000000001" customHeight="1">
      <c r="A1168" s="188">
        <f t="shared" si="298"/>
        <v>27</v>
      </c>
      <c r="B1168" s="582"/>
      <c r="C1168" s="145"/>
      <c r="D1168" s="163" t="str">
        <f>IF(ISERROR(VLOOKUP($B1168,参加者名簿!$A:$D,2,FALSE))=TRUE,"",VLOOKUP($B1168,参加者名簿!$A:$D,2,FALSE))</f>
        <v/>
      </c>
      <c r="E1168" s="146"/>
      <c r="F1168" s="584"/>
      <c r="G1168" s="145"/>
      <c r="H1168" s="163" t="str">
        <f>IF(ISERROR(VLOOKUP($F1168,参加者名簿!$A:$D,2,FALSE))=TRUE,"",VLOOKUP($F1168,参加者名簿!$A:$D,2,FALSE))</f>
        <v/>
      </c>
      <c r="I1168" s="146"/>
      <c r="J1168" s="195"/>
    </row>
    <row r="1169" spans="1:10" ht="20.100000000000001" customHeight="1">
      <c r="A1169" s="188">
        <f t="shared" si="298"/>
        <v>27</v>
      </c>
      <c r="B1169" s="582"/>
      <c r="C1169" s="145"/>
      <c r="D1169" s="163" t="str">
        <f>IF(ISERROR(VLOOKUP($B1169,参加者名簿!$A:$D,2,FALSE))=TRUE,"",VLOOKUP($B1169,参加者名簿!$A:$D,2,FALSE))</f>
        <v/>
      </c>
      <c r="E1169" s="146"/>
      <c r="F1169" s="584"/>
      <c r="G1169" s="145"/>
      <c r="H1169" s="163" t="str">
        <f>IF(ISERROR(VLOOKUP($F1169,参加者名簿!$A:$D,2,FALSE))=TRUE,"",VLOOKUP($F1169,参加者名簿!$A:$D,2,FALSE))</f>
        <v/>
      </c>
      <c r="I1169" s="146"/>
      <c r="J1169" s="195"/>
    </row>
    <row r="1170" spans="1:10" ht="20.100000000000001" customHeight="1">
      <c r="A1170" s="188">
        <f t="shared" si="298"/>
        <v>27</v>
      </c>
      <c r="B1170" s="582"/>
      <c r="C1170" s="145"/>
      <c r="D1170" s="163" t="str">
        <f>IF(ISERROR(VLOOKUP($B1170,参加者名簿!$A:$D,2,FALSE))=TRUE,"",VLOOKUP($B1170,参加者名簿!$A:$D,2,FALSE))</f>
        <v/>
      </c>
      <c r="E1170" s="146"/>
      <c r="F1170" s="584"/>
      <c r="G1170" s="145"/>
      <c r="H1170" s="163" t="str">
        <f>IF(ISERROR(VLOOKUP($F1170,参加者名簿!$A:$D,2,FALSE))=TRUE,"",VLOOKUP($F1170,参加者名簿!$A:$D,2,FALSE))</f>
        <v/>
      </c>
      <c r="I1170" s="146"/>
      <c r="J1170" s="195"/>
    </row>
    <row r="1171" spans="1:10" ht="20.100000000000001" customHeight="1">
      <c r="A1171" s="188">
        <f t="shared" si="298"/>
        <v>27</v>
      </c>
      <c r="B1171" s="582"/>
      <c r="C1171" s="145"/>
      <c r="D1171" s="163" t="str">
        <f>IF(ISERROR(VLOOKUP($B1171,参加者名簿!$A:$D,2,FALSE))=TRUE,"",VLOOKUP($B1171,参加者名簿!$A:$D,2,FALSE))</f>
        <v/>
      </c>
      <c r="E1171" s="146"/>
      <c r="F1171" s="584"/>
      <c r="G1171" s="145"/>
      <c r="H1171" s="163" t="str">
        <f>IF(ISERROR(VLOOKUP($F1171,参加者名簿!$A:$D,2,FALSE))=TRUE,"",VLOOKUP($F1171,参加者名簿!$A:$D,2,FALSE))</f>
        <v/>
      </c>
      <c r="I1171" s="146"/>
      <c r="J1171" s="195"/>
    </row>
    <row r="1172" spans="1:10" ht="20.100000000000001" customHeight="1">
      <c r="A1172" s="188">
        <f t="shared" si="298"/>
        <v>27</v>
      </c>
      <c r="B1172" s="582"/>
      <c r="C1172" s="145"/>
      <c r="D1172" s="163" t="str">
        <f>IF(ISERROR(VLOOKUP($B1172,参加者名簿!$A:$D,2,FALSE))=TRUE,"",VLOOKUP($B1172,参加者名簿!$A:$D,2,FALSE))</f>
        <v/>
      </c>
      <c r="E1172" s="146"/>
      <c r="F1172" s="584"/>
      <c r="G1172" s="145"/>
      <c r="H1172" s="163" t="str">
        <f>IF(ISERROR(VLOOKUP($F1172,参加者名簿!$A:$D,2,FALSE))=TRUE,"",VLOOKUP($F1172,参加者名簿!$A:$D,2,FALSE))</f>
        <v/>
      </c>
      <c r="I1172" s="146"/>
      <c r="J1172" s="195"/>
    </row>
    <row r="1173" spans="1:10" ht="20.100000000000001" customHeight="1">
      <c r="A1173" s="188">
        <f t="shared" si="298"/>
        <v>27</v>
      </c>
      <c r="B1173" s="582"/>
      <c r="C1173" s="145"/>
      <c r="D1173" s="163" t="str">
        <f>IF(ISERROR(VLOOKUP($B1173,参加者名簿!$A:$D,2,FALSE))=TRUE,"",VLOOKUP($B1173,参加者名簿!$A:$D,2,FALSE))</f>
        <v/>
      </c>
      <c r="E1173" s="146"/>
      <c r="F1173" s="584"/>
      <c r="G1173" s="145"/>
      <c r="H1173" s="163" t="str">
        <f>IF(ISERROR(VLOOKUP($F1173,参加者名簿!$A:$D,2,FALSE))=TRUE,"",VLOOKUP($F1173,参加者名簿!$A:$D,2,FALSE))</f>
        <v/>
      </c>
      <c r="I1173" s="146"/>
      <c r="J1173" s="195"/>
    </row>
    <row r="1174" spans="1:10" ht="20.100000000000001" customHeight="1">
      <c r="A1174" s="188">
        <f t="shared" si="298"/>
        <v>27</v>
      </c>
      <c r="B1174" s="582"/>
      <c r="C1174" s="145"/>
      <c r="D1174" s="163" t="str">
        <f>IF(ISERROR(VLOOKUP($B1174,参加者名簿!$A:$D,2,FALSE))=TRUE,"",VLOOKUP($B1174,参加者名簿!$A:$D,2,FALSE))</f>
        <v/>
      </c>
      <c r="E1174" s="146"/>
      <c r="F1174" s="584"/>
      <c r="G1174" s="145"/>
      <c r="H1174" s="163" t="str">
        <f>IF(ISERROR(VLOOKUP($F1174,参加者名簿!$A:$D,2,FALSE))=TRUE,"",VLOOKUP($F1174,参加者名簿!$A:$D,2,FALSE))</f>
        <v/>
      </c>
      <c r="I1174" s="146"/>
      <c r="J1174" s="195"/>
    </row>
    <row r="1175" spans="1:10" ht="20.100000000000001" customHeight="1">
      <c r="A1175" s="188">
        <f t="shared" si="298"/>
        <v>27</v>
      </c>
      <c r="B1175" s="582"/>
      <c r="C1175" s="145"/>
      <c r="D1175" s="163" t="str">
        <f>IF(ISERROR(VLOOKUP($B1175,参加者名簿!$A:$D,2,FALSE))=TRUE,"",VLOOKUP($B1175,参加者名簿!$A:$D,2,FALSE))</f>
        <v/>
      </c>
      <c r="E1175" s="146"/>
      <c r="F1175" s="584"/>
      <c r="G1175" s="145"/>
      <c r="H1175" s="163" t="str">
        <f>IF(ISERROR(VLOOKUP($F1175,参加者名簿!$A:$D,2,FALSE))=TRUE,"",VLOOKUP($F1175,参加者名簿!$A:$D,2,FALSE))</f>
        <v/>
      </c>
      <c r="I1175" s="146"/>
      <c r="J1175" s="195"/>
    </row>
    <row r="1176" spans="1:10" ht="20.100000000000001" customHeight="1">
      <c r="A1176" s="188">
        <f t="shared" si="298"/>
        <v>27</v>
      </c>
      <c r="B1176" s="582"/>
      <c r="C1176" s="145"/>
      <c r="D1176" s="163" t="str">
        <f>IF(ISERROR(VLOOKUP($B1176,参加者名簿!$A:$D,2,FALSE))=TRUE,"",VLOOKUP($B1176,参加者名簿!$A:$D,2,FALSE))</f>
        <v/>
      </c>
      <c r="E1176" s="146"/>
      <c r="F1176" s="584"/>
      <c r="G1176" s="145"/>
      <c r="H1176" s="163" t="str">
        <f>IF(ISERROR(VLOOKUP($F1176,参加者名簿!$A:$D,2,FALSE))=TRUE,"",VLOOKUP($F1176,参加者名簿!$A:$D,2,FALSE))</f>
        <v/>
      </c>
      <c r="I1176" s="146"/>
      <c r="J1176" s="195"/>
    </row>
    <row r="1177" spans="1:10" ht="20.100000000000001" customHeight="1">
      <c r="A1177" s="188">
        <f t="shared" si="298"/>
        <v>27</v>
      </c>
      <c r="B1177" s="582"/>
      <c r="C1177" s="145"/>
      <c r="D1177" s="163" t="str">
        <f>IF(ISERROR(VLOOKUP($B1177,参加者名簿!$A:$D,2,FALSE))=TRUE,"",VLOOKUP($B1177,参加者名簿!$A:$D,2,FALSE))</f>
        <v/>
      </c>
      <c r="E1177" s="146"/>
      <c r="F1177" s="584"/>
      <c r="G1177" s="145"/>
      <c r="H1177" s="163" t="str">
        <f>IF(ISERROR(VLOOKUP($F1177,参加者名簿!$A:$D,2,FALSE))=TRUE,"",VLOOKUP($F1177,参加者名簿!$A:$D,2,FALSE))</f>
        <v/>
      </c>
      <c r="I1177" s="146"/>
      <c r="J1177" s="195"/>
    </row>
    <row r="1178" spans="1:10" ht="20.100000000000001" customHeight="1" thickBot="1">
      <c r="A1178" s="188">
        <f t="shared" si="298"/>
        <v>27</v>
      </c>
      <c r="B1178" s="582"/>
      <c r="C1178" s="145"/>
      <c r="D1178" s="163" t="str">
        <f>IF(ISERROR(VLOOKUP($B1178,参加者名簿!$A:$D,2,FALSE))=TRUE,"",VLOOKUP($B1178,参加者名簿!$A:$D,2,FALSE))</f>
        <v/>
      </c>
      <c r="E1178" s="146"/>
      <c r="F1178" s="584"/>
      <c r="G1178" s="145"/>
      <c r="H1178" s="163" t="str">
        <f>IF(ISERROR(VLOOKUP($F1178,参加者名簿!$A:$D,2,FALSE))=TRUE,"",VLOOKUP($F1178,参加者名簿!$A:$D,2,FALSE))</f>
        <v/>
      </c>
      <c r="I1178" s="146"/>
      <c r="J1178" s="195"/>
    </row>
    <row r="1179" spans="1:10" ht="20.100000000000001" customHeight="1" thickBot="1">
      <c r="B1179" s="298" t="s">
        <v>476</v>
      </c>
      <c r="C1179" s="164">
        <f t="shared" ref="C1179" si="299">COUNTIFS(D1158:D1178,"農業者",E1158:E1178,"○")+COUNTIFS(H1158:H1178,"農業者",I1158:I1178,"○")</f>
        <v>0</v>
      </c>
      <c r="D1179" s="601" t="s">
        <v>477</v>
      </c>
      <c r="E1179" s="602"/>
      <c r="F1179" s="164">
        <f t="shared" ref="F1179" si="300">COUNTIFS(D1158:D1178,"農業者以外",E1158:E1178,"○")+COUNTIFS(H1158:H1178,"農業者以外",I1158:I1178,"○")</f>
        <v>0</v>
      </c>
      <c r="G1179" s="571" t="s">
        <v>478</v>
      </c>
      <c r="H1179" s="603">
        <f t="shared" ref="H1179" si="301">SUMIF(E1158:E1178,"○",C1158:C1178)+SUMIF(I1158:I1178,"○",G1158:G1178)</f>
        <v>0</v>
      </c>
      <c r="I1179" s="604"/>
      <c r="J1179" s="194"/>
    </row>
    <row r="1180" spans="1:10" ht="20.100000000000001" customHeight="1">
      <c r="B1180" s="299" t="s">
        <v>479</v>
      </c>
      <c r="C1180" s="151"/>
      <c r="D1180" s="151"/>
      <c r="E1180" s="151"/>
      <c r="F1180" s="151"/>
      <c r="G1180" s="151"/>
      <c r="H1180" s="151"/>
      <c r="I1180" s="152"/>
      <c r="J1180" s="195"/>
    </row>
    <row r="1181" spans="1:10" ht="20.100000000000001" customHeight="1">
      <c r="B1181" s="300"/>
      <c r="C1181" s="148"/>
      <c r="D1181" s="148"/>
      <c r="E1181" s="148"/>
      <c r="F1181" s="148"/>
      <c r="G1181" s="148"/>
      <c r="H1181" s="148"/>
      <c r="I1181" s="153"/>
      <c r="J1181" s="195"/>
    </row>
    <row r="1182" spans="1:10" ht="20.100000000000001" customHeight="1">
      <c r="B1182" s="300"/>
      <c r="C1182" s="148"/>
      <c r="D1182" s="148"/>
      <c r="E1182" s="148"/>
      <c r="F1182" s="148"/>
      <c r="G1182" s="148"/>
      <c r="H1182" s="148"/>
      <c r="I1182" s="153"/>
      <c r="J1182" s="195"/>
    </row>
    <row r="1183" spans="1:10" ht="20.100000000000001" customHeight="1">
      <c r="B1183" s="300"/>
      <c r="C1183" s="148"/>
      <c r="D1183" s="148"/>
      <c r="E1183" s="148"/>
      <c r="F1183" s="148"/>
      <c r="G1183" s="148"/>
      <c r="H1183" s="148"/>
      <c r="I1183" s="153"/>
      <c r="J1183" s="195"/>
    </row>
    <row r="1184" spans="1:10" ht="20.100000000000001" customHeight="1">
      <c r="B1184" s="300"/>
      <c r="C1184" s="148"/>
      <c r="D1184" s="148"/>
      <c r="E1184" s="148"/>
      <c r="F1184" s="148"/>
      <c r="G1184" s="148"/>
      <c r="H1184" s="148"/>
      <c r="I1184" s="153"/>
      <c r="J1184" s="195"/>
    </row>
    <row r="1185" spans="1:21" ht="20.100000000000001" customHeight="1">
      <c r="B1185" s="300"/>
      <c r="C1185" s="148"/>
      <c r="D1185" s="148"/>
      <c r="E1185" s="148"/>
      <c r="F1185" s="148"/>
      <c r="G1185" s="148"/>
      <c r="H1185" s="148"/>
      <c r="I1185" s="153"/>
      <c r="J1185" s="195"/>
    </row>
    <row r="1186" spans="1:21" ht="20.100000000000001" customHeight="1">
      <c r="B1186" s="300"/>
      <c r="C1186" s="148"/>
      <c r="D1186" s="148"/>
      <c r="E1186" s="148"/>
      <c r="F1186" s="148"/>
      <c r="G1186" s="148"/>
      <c r="H1186" s="148"/>
      <c r="I1186" s="153"/>
      <c r="J1186" s="195"/>
    </row>
    <row r="1187" spans="1:21" ht="20.100000000000001" customHeight="1" thickBot="1">
      <c r="B1187" s="301"/>
      <c r="C1187" s="154"/>
      <c r="D1187" s="154"/>
      <c r="E1187" s="154"/>
      <c r="F1187" s="154"/>
      <c r="G1187" s="154"/>
      <c r="H1187" s="154"/>
      <c r="I1187" s="155"/>
      <c r="J1187" s="195"/>
    </row>
    <row r="1188" spans="1:21" ht="20.100000000000001" customHeight="1" thickBot="1">
      <c r="B1188" s="302" t="s">
        <v>480</v>
      </c>
      <c r="C1188" s="156" t="s">
        <v>481</v>
      </c>
      <c r="D1188" s="156" t="s">
        <v>482</v>
      </c>
      <c r="E1188" s="157"/>
    </row>
    <row r="1189" spans="1:21" ht="20.100000000000001" customHeight="1" thickBot="1">
      <c r="B1189" s="289" t="s">
        <v>505</v>
      </c>
      <c r="C1189" s="185">
        <f t="shared" ref="C1189" si="302">C1145</f>
        <v>4</v>
      </c>
      <c r="D1189" s="608" t="s">
        <v>504</v>
      </c>
      <c r="E1189" s="608"/>
      <c r="F1189" s="608"/>
      <c r="G1189" s="608"/>
      <c r="H1189" s="141" t="s">
        <v>466</v>
      </c>
      <c r="I1189" s="186">
        <f t="shared" ref="I1189" si="303">I1145+1</f>
        <v>28</v>
      </c>
      <c r="J1189" s="189">
        <f t="shared" ref="J1189" si="304">I1189</f>
        <v>28</v>
      </c>
      <c r="K1189" s="312">
        <f t="shared" ref="K1189" si="305">G1190</f>
        <v>0</v>
      </c>
      <c r="L1189" s="313">
        <f t="shared" ref="L1189" si="306">C1191</f>
        <v>0</v>
      </c>
      <c r="M1189" s="190" t="e">
        <f t="shared" ref="M1189" si="307">G1191-K1192</f>
        <v>#VALUE!</v>
      </c>
      <c r="N1189" s="190">
        <f t="shared" ref="N1189" si="308">C1223</f>
        <v>0</v>
      </c>
      <c r="O1189" s="190">
        <f t="shared" ref="O1189" si="309">F1223</f>
        <v>0</v>
      </c>
      <c r="P1189" s="190">
        <f t="shared" ref="P1189" si="310">B1194</f>
        <v>0</v>
      </c>
      <c r="Q1189" s="190">
        <f t="shared" ref="Q1189" si="311">B1195</f>
        <v>0</v>
      </c>
      <c r="R1189" s="190">
        <f t="shared" ref="R1189" si="312">B1196</f>
        <v>0</v>
      </c>
      <c r="S1189" s="188">
        <f t="shared" ref="S1189" si="313">B1197</f>
        <v>0</v>
      </c>
      <c r="T1189" s="188">
        <f t="shared" ref="T1189" si="314">B1198</f>
        <v>0</v>
      </c>
      <c r="U1189" s="188">
        <f t="shared" ref="U1189" si="315">B1199</f>
        <v>0</v>
      </c>
    </row>
    <row r="1190" spans="1:21" ht="20.100000000000001" customHeight="1" thickBot="1">
      <c r="B1190" s="290" t="s">
        <v>467</v>
      </c>
      <c r="C1190" s="609" t="str">
        <f t="shared" ref="C1190" si="316">$C$2</f>
        <v>○○活動組織</v>
      </c>
      <c r="D1190" s="609"/>
      <c r="E1190" s="609"/>
      <c r="F1190" s="143" t="s">
        <v>468</v>
      </c>
      <c r="G1190" s="610"/>
      <c r="H1190" s="611"/>
      <c r="I1190" s="612"/>
      <c r="J1190" s="191"/>
    </row>
    <row r="1191" spans="1:21" ht="20.100000000000001" customHeight="1">
      <c r="B1191" s="291" t="s">
        <v>8</v>
      </c>
      <c r="C1191" s="128"/>
      <c r="D1191" s="613" t="s">
        <v>469</v>
      </c>
      <c r="E1191" s="613"/>
      <c r="F1191" s="128"/>
      <c r="G1191" s="161" t="str">
        <f t="shared" ref="G1191:G1192" si="317">IF((F1191-C1191)*24=0,"",(F1191-C1191)*24)</f>
        <v/>
      </c>
      <c r="H1191" s="614" t="s">
        <v>470</v>
      </c>
      <c r="I1191" s="615"/>
      <c r="J1191" s="192"/>
    </row>
    <row r="1192" spans="1:21" ht="20.100000000000001" customHeight="1" thickBot="1">
      <c r="B1192" s="292" t="s">
        <v>483</v>
      </c>
      <c r="C1192" s="129"/>
      <c r="D1192" s="605" t="s">
        <v>469</v>
      </c>
      <c r="E1192" s="605"/>
      <c r="F1192" s="129"/>
      <c r="G1192" s="162" t="str">
        <f t="shared" si="317"/>
        <v/>
      </c>
      <c r="H1192" s="606" t="s">
        <v>470</v>
      </c>
      <c r="I1192" s="607"/>
      <c r="J1192" s="192"/>
      <c r="K1192" s="188">
        <f t="shared" ref="K1192" si="318">IF(G1192="",0,G1192)</f>
        <v>0</v>
      </c>
    </row>
    <row r="1193" spans="1:21" ht="20.100000000000001" customHeight="1" thickBot="1">
      <c r="B1193" s="306" t="s">
        <v>714</v>
      </c>
      <c r="C1193" s="572" t="s">
        <v>712</v>
      </c>
      <c r="D1193" s="616" t="s">
        <v>713</v>
      </c>
      <c r="E1193" s="617"/>
      <c r="F1193" s="618" t="s">
        <v>715</v>
      </c>
      <c r="G1193" s="619"/>
      <c r="H1193" s="618" t="s">
        <v>716</v>
      </c>
      <c r="I1193" s="620"/>
      <c r="J1193" s="193"/>
    </row>
    <row r="1194" spans="1:21" ht="20.100000000000001" customHeight="1">
      <c r="A1194" s="188" t="str">
        <f t="shared" ref="A1194" si="319">CONCATENATE(I1189,-1)</f>
        <v>28-1</v>
      </c>
      <c r="B1194" s="309"/>
      <c r="C1194" s="573" t="str">
        <f>IF(B1194="","",VLOOKUP($B1194,【選択肢】!$K:$O,2,FALSE))</f>
        <v/>
      </c>
      <c r="D1194" s="621" t="str">
        <f>IF(C1194="","",VLOOKUP($B1194,【選択肢】!$K:$O,4,FALSE))</f>
        <v/>
      </c>
      <c r="E1194" s="622" t="str">
        <f>IF(D1194="","",VLOOKUP($B1194,【選択肢】!$K:$O,2,FALSE))</f>
        <v/>
      </c>
      <c r="F1194" s="623" t="str">
        <f>IF(E1194="","",VLOOKUP($B1194,【選択肢】!$K:$O,5,FALSE))</f>
        <v/>
      </c>
      <c r="G1194" s="624"/>
      <c r="H1194" s="625"/>
      <c r="I1194" s="626"/>
      <c r="J1194" s="193"/>
    </row>
    <row r="1195" spans="1:21" ht="20.100000000000001" customHeight="1">
      <c r="A1195" s="188" t="str">
        <f t="shared" ref="A1195" si="320">CONCATENATE(I1189,-2)</f>
        <v>28-2</v>
      </c>
      <c r="B1195" s="293"/>
      <c r="C1195" s="570" t="str">
        <f>IF(B1195="","",VLOOKUP($B1195,【選択肢】!$K:$O,2,FALSE))</f>
        <v/>
      </c>
      <c r="D1195" s="627" t="str">
        <f>IF(C1195="","",VLOOKUP($B1195,【選択肢】!$K:$O,4,FALSE))</f>
        <v/>
      </c>
      <c r="E1195" s="628" t="str">
        <f>IF(D1195="","",VLOOKUP($B1195,【選択肢】!$K:$O,2,FALSE))</f>
        <v/>
      </c>
      <c r="F1195" s="629" t="str">
        <f>IF(E1195="","",VLOOKUP($B1195,【選択肢】!$K:$O,5,FALSE))</f>
        <v/>
      </c>
      <c r="G1195" s="630"/>
      <c r="H1195" s="631"/>
      <c r="I1195" s="632"/>
      <c r="J1195" s="193"/>
    </row>
    <row r="1196" spans="1:21" ht="20.100000000000001" customHeight="1">
      <c r="A1196" s="188" t="str">
        <f t="shared" ref="A1196" si="321">CONCATENATE(I1189,-3)</f>
        <v>28-3</v>
      </c>
      <c r="B1196" s="294"/>
      <c r="C1196" s="570" t="str">
        <f>IF(B1196="","",VLOOKUP($B1196,【選択肢】!$K:$O,2,FALSE))</f>
        <v/>
      </c>
      <c r="D1196" s="627" t="str">
        <f>IF(C1196="","",VLOOKUP($B1196,【選択肢】!$K:$O,4,FALSE))</f>
        <v/>
      </c>
      <c r="E1196" s="628" t="str">
        <f>IF(D1196="","",VLOOKUP($B1196,【選択肢】!$K:$O,2,FALSE))</f>
        <v/>
      </c>
      <c r="F1196" s="629" t="str">
        <f>IF(E1196="","",VLOOKUP($B1196,【選択肢】!$K:$O,5,FALSE))</f>
        <v/>
      </c>
      <c r="G1196" s="630"/>
      <c r="H1196" s="631"/>
      <c r="I1196" s="632"/>
      <c r="J1196" s="193"/>
    </row>
    <row r="1197" spans="1:21" ht="20.100000000000001" customHeight="1">
      <c r="A1197" s="188" t="str">
        <f t="shared" ref="A1197" si="322">CONCATENATE(I1189,-4)</f>
        <v>28-4</v>
      </c>
      <c r="B1197" s="294"/>
      <c r="C1197" s="570" t="str">
        <f>IF(B1197="","",VLOOKUP($B1197,【選択肢】!$K:$O,2,FALSE))</f>
        <v/>
      </c>
      <c r="D1197" s="627" t="str">
        <f>IF(C1197="","",VLOOKUP($B1197,【選択肢】!$K:$O,4,FALSE))</f>
        <v/>
      </c>
      <c r="E1197" s="628" t="str">
        <f>IF(D1197="","",VLOOKUP($B1197,【選択肢】!$K:$O,2,FALSE))</f>
        <v/>
      </c>
      <c r="F1197" s="629" t="str">
        <f>IF(E1197="","",VLOOKUP($B1197,【選択肢】!$K:$O,5,FALSE))</f>
        <v/>
      </c>
      <c r="G1197" s="630"/>
      <c r="H1197" s="631"/>
      <c r="I1197" s="632"/>
      <c r="J1197" s="193"/>
    </row>
    <row r="1198" spans="1:21" ht="20.100000000000001" customHeight="1">
      <c r="A1198" s="188" t="str">
        <f t="shared" ref="A1198" si="323">CONCATENATE(I1189,-5)</f>
        <v>28-5</v>
      </c>
      <c r="B1198" s="294"/>
      <c r="C1198" s="570" t="str">
        <f>IF(B1198="","",VLOOKUP($B1198,【選択肢】!$K:$O,2,FALSE))</f>
        <v/>
      </c>
      <c r="D1198" s="627" t="str">
        <f>IF(C1198="","",VLOOKUP($B1198,【選択肢】!$K:$O,4,FALSE))</f>
        <v/>
      </c>
      <c r="E1198" s="628" t="str">
        <f>IF(D1198="","",VLOOKUP($B1198,【選択肢】!$K:$O,2,FALSE))</f>
        <v/>
      </c>
      <c r="F1198" s="629" t="str">
        <f>IF(E1198="","",VLOOKUP($B1198,【選択肢】!$K:$O,5,FALSE))</f>
        <v/>
      </c>
      <c r="G1198" s="630"/>
      <c r="H1198" s="631"/>
      <c r="I1198" s="632"/>
      <c r="J1198" s="193"/>
    </row>
    <row r="1199" spans="1:21" ht="20.100000000000001" customHeight="1" thickBot="1">
      <c r="A1199" s="188" t="str">
        <f t="shared" ref="A1199" si="324">CONCATENATE(I1189,-6)</f>
        <v>28-6</v>
      </c>
      <c r="B1199" s="295"/>
      <c r="C1199" s="569" t="str">
        <f>IF(B1199="","",VLOOKUP($B1199,【選択肢】!$K:$O,2,FALSE))</f>
        <v/>
      </c>
      <c r="D1199" s="633" t="str">
        <f>IF(C1199="","",VLOOKUP($B1199,【選択肢】!$K:$O,4,FALSE))</f>
        <v/>
      </c>
      <c r="E1199" s="634" t="str">
        <f>IF(D1199="","",VLOOKUP($B1199,【選択肢】!$K:$O,2,FALSE))</f>
        <v/>
      </c>
      <c r="F1199" s="635" t="str">
        <f>IF(E1199="","",VLOOKUP($B1199,【選択肢】!$K:$O,5,FALSE))</f>
        <v/>
      </c>
      <c r="G1199" s="636"/>
      <c r="H1199" s="637"/>
      <c r="I1199" s="638"/>
      <c r="J1199" s="193"/>
    </row>
    <row r="1200" spans="1:21" ht="20.100000000000001" customHeight="1">
      <c r="B1200" s="639" t="s">
        <v>471</v>
      </c>
      <c r="C1200" s="640"/>
      <c r="D1200" s="640"/>
      <c r="E1200" s="640"/>
      <c r="F1200" s="640"/>
      <c r="G1200" s="640"/>
      <c r="H1200" s="640"/>
      <c r="I1200" s="641"/>
      <c r="J1200" s="194"/>
    </row>
    <row r="1201" spans="1:10" ht="20.100000000000001" customHeight="1">
      <c r="B1201" s="296" t="s">
        <v>472</v>
      </c>
      <c r="C1201" s="167" t="s">
        <v>473</v>
      </c>
      <c r="D1201" s="168" t="s">
        <v>462</v>
      </c>
      <c r="E1201" s="169" t="s">
        <v>474</v>
      </c>
      <c r="F1201" s="166" t="s">
        <v>472</v>
      </c>
      <c r="G1201" s="167" t="s">
        <v>473</v>
      </c>
      <c r="H1201" s="168" t="s">
        <v>462</v>
      </c>
      <c r="I1201" s="169" t="s">
        <v>474</v>
      </c>
      <c r="J1201" s="194"/>
    </row>
    <row r="1202" spans="1:10" ht="20.100000000000001" customHeight="1">
      <c r="A1202" s="188">
        <f t="shared" ref="A1202" si="325">I1189</f>
        <v>28</v>
      </c>
      <c r="B1202" s="582"/>
      <c r="C1202" s="145"/>
      <c r="D1202" s="163" t="str">
        <f>IF(ISERROR(VLOOKUP($B1202,参加者名簿!$A:$D,2,FALSE))=TRUE,"",VLOOKUP($B1202,参加者名簿!$A:$D,2,FALSE))</f>
        <v/>
      </c>
      <c r="E1202" s="146"/>
      <c r="F1202" s="584"/>
      <c r="G1202" s="145"/>
      <c r="H1202" s="163" t="str">
        <f>IF(ISERROR(VLOOKUP($F1202,参加者名簿!$A:$D,2,FALSE))=TRUE,"",VLOOKUP($F1202,参加者名簿!$A:$D,2,FALSE))</f>
        <v/>
      </c>
      <c r="I1202" s="146"/>
      <c r="J1202" s="195"/>
    </row>
    <row r="1203" spans="1:10" ht="20.100000000000001" customHeight="1">
      <c r="A1203" s="188">
        <f t="shared" ref="A1203" si="326">A1202</f>
        <v>28</v>
      </c>
      <c r="B1203" s="582"/>
      <c r="C1203" s="145"/>
      <c r="D1203" s="163" t="str">
        <f>IF(ISERROR(VLOOKUP($B1203,参加者名簿!$A:$D,2,FALSE))=TRUE,"",VLOOKUP($B1203,参加者名簿!$A:$D,2,FALSE))</f>
        <v/>
      </c>
      <c r="E1203" s="146"/>
      <c r="F1203" s="584"/>
      <c r="G1203" s="145"/>
      <c r="H1203" s="163" t="str">
        <f>IF(ISERROR(VLOOKUP($F1203,参加者名簿!$A:$D,2,FALSE))=TRUE,"",VLOOKUP($F1203,参加者名簿!$A:$D,2,FALSE))</f>
        <v/>
      </c>
      <c r="I1203" s="146"/>
      <c r="J1203" s="195"/>
    </row>
    <row r="1204" spans="1:10" ht="20.100000000000001" customHeight="1">
      <c r="A1204" s="188">
        <f t="shared" si="298"/>
        <v>28</v>
      </c>
      <c r="B1204" s="582"/>
      <c r="C1204" s="145"/>
      <c r="D1204" s="163" t="str">
        <f>IF(ISERROR(VLOOKUP($B1204,参加者名簿!$A:$D,2,FALSE))=TRUE,"",VLOOKUP($B1204,参加者名簿!$A:$D,2,FALSE))</f>
        <v/>
      </c>
      <c r="E1204" s="146"/>
      <c r="F1204" s="584"/>
      <c r="G1204" s="145"/>
      <c r="H1204" s="163" t="str">
        <f>IF(ISERROR(VLOOKUP($F1204,参加者名簿!$A:$D,2,FALSE))=TRUE,"",VLOOKUP($F1204,参加者名簿!$A:$D,2,FALSE))</f>
        <v/>
      </c>
      <c r="I1204" s="146"/>
      <c r="J1204" s="195"/>
    </row>
    <row r="1205" spans="1:10" ht="20.100000000000001" customHeight="1">
      <c r="A1205" s="188">
        <f t="shared" si="298"/>
        <v>28</v>
      </c>
      <c r="B1205" s="582"/>
      <c r="C1205" s="145"/>
      <c r="D1205" s="163" t="str">
        <f>IF(ISERROR(VLOOKUP($B1205,参加者名簿!$A:$D,2,FALSE))=TRUE,"",VLOOKUP($B1205,参加者名簿!$A:$D,2,FALSE))</f>
        <v/>
      </c>
      <c r="E1205" s="146"/>
      <c r="F1205" s="584"/>
      <c r="G1205" s="145"/>
      <c r="H1205" s="163" t="str">
        <f>IF(ISERROR(VLOOKUP($F1205,参加者名簿!$A:$D,2,FALSE))=TRUE,"",VLOOKUP($F1205,参加者名簿!$A:$D,2,FALSE))</f>
        <v/>
      </c>
      <c r="I1205" s="146"/>
      <c r="J1205" s="195"/>
    </row>
    <row r="1206" spans="1:10" ht="20.100000000000001" customHeight="1">
      <c r="A1206" s="188">
        <f t="shared" si="298"/>
        <v>28</v>
      </c>
      <c r="B1206" s="582"/>
      <c r="C1206" s="145"/>
      <c r="D1206" s="163" t="str">
        <f>IF(ISERROR(VLOOKUP($B1206,参加者名簿!$A:$D,2,FALSE))=TRUE,"",VLOOKUP($B1206,参加者名簿!$A:$D,2,FALSE))</f>
        <v/>
      </c>
      <c r="E1206" s="146"/>
      <c r="F1206" s="584"/>
      <c r="G1206" s="145"/>
      <c r="H1206" s="163" t="str">
        <f>IF(ISERROR(VLOOKUP($F1206,参加者名簿!$A:$D,2,FALSE))=TRUE,"",VLOOKUP($F1206,参加者名簿!$A:$D,2,FALSE))</f>
        <v/>
      </c>
      <c r="I1206" s="146"/>
      <c r="J1206" s="195"/>
    </row>
    <row r="1207" spans="1:10" ht="20.100000000000001" customHeight="1">
      <c r="A1207" s="188">
        <f t="shared" si="298"/>
        <v>28</v>
      </c>
      <c r="B1207" s="582"/>
      <c r="C1207" s="145"/>
      <c r="D1207" s="163" t="str">
        <f>IF(ISERROR(VLOOKUP($B1207,参加者名簿!$A:$D,2,FALSE))=TRUE,"",VLOOKUP($B1207,参加者名簿!$A:$D,2,FALSE))</f>
        <v/>
      </c>
      <c r="E1207" s="146"/>
      <c r="F1207" s="584"/>
      <c r="G1207" s="145"/>
      <c r="H1207" s="163" t="str">
        <f>IF(ISERROR(VLOOKUP($F1207,参加者名簿!$A:$D,2,FALSE))=TRUE,"",VLOOKUP($F1207,参加者名簿!$A:$D,2,FALSE))</f>
        <v/>
      </c>
      <c r="I1207" s="146"/>
      <c r="J1207" s="195"/>
    </row>
    <row r="1208" spans="1:10" ht="20.100000000000001" customHeight="1">
      <c r="A1208" s="188">
        <f t="shared" si="298"/>
        <v>28</v>
      </c>
      <c r="B1208" s="582"/>
      <c r="C1208" s="145"/>
      <c r="D1208" s="163" t="str">
        <f>IF(ISERROR(VLOOKUP($B1208,参加者名簿!$A:$D,2,FALSE))=TRUE,"",VLOOKUP($B1208,参加者名簿!$A:$D,2,FALSE))</f>
        <v/>
      </c>
      <c r="E1208" s="146"/>
      <c r="F1208" s="584"/>
      <c r="G1208" s="145"/>
      <c r="H1208" s="163" t="str">
        <f>IF(ISERROR(VLOOKUP($F1208,参加者名簿!$A:$D,2,FALSE))=TRUE,"",VLOOKUP($F1208,参加者名簿!$A:$D,2,FALSE))</f>
        <v/>
      </c>
      <c r="I1208" s="146"/>
      <c r="J1208" s="195"/>
    </row>
    <row r="1209" spans="1:10" ht="20.100000000000001" customHeight="1">
      <c r="A1209" s="188">
        <f t="shared" si="298"/>
        <v>28</v>
      </c>
      <c r="B1209" s="582"/>
      <c r="C1209" s="145"/>
      <c r="D1209" s="163" t="str">
        <f>IF(ISERROR(VLOOKUP($B1209,参加者名簿!$A:$D,2,FALSE))=TRUE,"",VLOOKUP($B1209,参加者名簿!$A:$D,2,FALSE))</f>
        <v/>
      </c>
      <c r="E1209" s="146"/>
      <c r="F1209" s="584"/>
      <c r="G1209" s="145"/>
      <c r="H1209" s="163" t="str">
        <f>IF(ISERROR(VLOOKUP($F1209,参加者名簿!$A:$D,2,FALSE))=TRUE,"",VLOOKUP($F1209,参加者名簿!$A:$D,2,FALSE))</f>
        <v/>
      </c>
      <c r="I1209" s="146"/>
      <c r="J1209" s="195"/>
    </row>
    <row r="1210" spans="1:10" ht="20.100000000000001" customHeight="1">
      <c r="A1210" s="188">
        <f t="shared" si="298"/>
        <v>28</v>
      </c>
      <c r="B1210" s="582"/>
      <c r="C1210" s="145"/>
      <c r="D1210" s="163" t="str">
        <f>IF(ISERROR(VLOOKUP($B1210,参加者名簿!$A:$D,2,FALSE))=TRUE,"",VLOOKUP($B1210,参加者名簿!$A:$D,2,FALSE))</f>
        <v/>
      </c>
      <c r="E1210" s="146"/>
      <c r="F1210" s="584"/>
      <c r="G1210" s="145"/>
      <c r="H1210" s="163" t="str">
        <f>IF(ISERROR(VLOOKUP($F1210,参加者名簿!$A:$D,2,FALSE))=TRUE,"",VLOOKUP($F1210,参加者名簿!$A:$D,2,FALSE))</f>
        <v/>
      </c>
      <c r="I1210" s="146"/>
      <c r="J1210" s="195"/>
    </row>
    <row r="1211" spans="1:10" ht="20.100000000000001" customHeight="1">
      <c r="A1211" s="188">
        <f t="shared" si="298"/>
        <v>28</v>
      </c>
      <c r="B1211" s="582"/>
      <c r="C1211" s="145"/>
      <c r="D1211" s="163" t="str">
        <f>IF(ISERROR(VLOOKUP($B1211,参加者名簿!$A:$D,2,FALSE))=TRUE,"",VLOOKUP($B1211,参加者名簿!$A:$D,2,FALSE))</f>
        <v/>
      </c>
      <c r="E1211" s="146"/>
      <c r="F1211" s="584"/>
      <c r="G1211" s="145"/>
      <c r="H1211" s="163" t="str">
        <f>IF(ISERROR(VLOOKUP($F1211,参加者名簿!$A:$D,2,FALSE))=TRUE,"",VLOOKUP($F1211,参加者名簿!$A:$D,2,FALSE))</f>
        <v/>
      </c>
      <c r="I1211" s="146"/>
      <c r="J1211" s="195"/>
    </row>
    <row r="1212" spans="1:10" ht="20.100000000000001" customHeight="1">
      <c r="A1212" s="188">
        <f t="shared" si="298"/>
        <v>28</v>
      </c>
      <c r="B1212" s="582"/>
      <c r="C1212" s="145"/>
      <c r="D1212" s="163" t="str">
        <f>IF(ISERROR(VLOOKUP($B1212,参加者名簿!$A:$D,2,FALSE))=TRUE,"",VLOOKUP($B1212,参加者名簿!$A:$D,2,FALSE))</f>
        <v/>
      </c>
      <c r="E1212" s="146"/>
      <c r="F1212" s="584"/>
      <c r="G1212" s="145"/>
      <c r="H1212" s="163" t="str">
        <f>IF(ISERROR(VLOOKUP($F1212,参加者名簿!$A:$D,2,FALSE))=TRUE,"",VLOOKUP($F1212,参加者名簿!$A:$D,2,FALSE))</f>
        <v/>
      </c>
      <c r="I1212" s="146"/>
      <c r="J1212" s="195"/>
    </row>
    <row r="1213" spans="1:10" ht="20.100000000000001" customHeight="1">
      <c r="A1213" s="188">
        <f t="shared" si="298"/>
        <v>28</v>
      </c>
      <c r="B1213" s="582"/>
      <c r="C1213" s="145"/>
      <c r="D1213" s="163" t="str">
        <f>IF(ISERROR(VLOOKUP($B1213,参加者名簿!$A:$D,2,FALSE))=TRUE,"",VLOOKUP($B1213,参加者名簿!$A:$D,2,FALSE))</f>
        <v/>
      </c>
      <c r="E1213" s="146"/>
      <c r="F1213" s="584"/>
      <c r="G1213" s="145"/>
      <c r="H1213" s="163" t="str">
        <f>IF(ISERROR(VLOOKUP($F1213,参加者名簿!$A:$D,2,FALSE))=TRUE,"",VLOOKUP($F1213,参加者名簿!$A:$D,2,FALSE))</f>
        <v/>
      </c>
      <c r="I1213" s="146"/>
      <c r="J1213" s="195"/>
    </row>
    <row r="1214" spans="1:10" ht="20.100000000000001" customHeight="1">
      <c r="A1214" s="188">
        <f t="shared" si="298"/>
        <v>28</v>
      </c>
      <c r="B1214" s="582"/>
      <c r="C1214" s="145"/>
      <c r="D1214" s="163" t="str">
        <f>IF(ISERROR(VLOOKUP($B1214,参加者名簿!$A:$D,2,FALSE))=TRUE,"",VLOOKUP($B1214,参加者名簿!$A:$D,2,FALSE))</f>
        <v/>
      </c>
      <c r="E1214" s="146"/>
      <c r="F1214" s="584"/>
      <c r="G1214" s="145"/>
      <c r="H1214" s="163" t="str">
        <f>IF(ISERROR(VLOOKUP($F1214,参加者名簿!$A:$D,2,FALSE))=TRUE,"",VLOOKUP($F1214,参加者名簿!$A:$D,2,FALSE))</f>
        <v/>
      </c>
      <c r="I1214" s="146"/>
      <c r="J1214" s="195"/>
    </row>
    <row r="1215" spans="1:10" ht="20.100000000000001" customHeight="1">
      <c r="A1215" s="188">
        <f t="shared" si="298"/>
        <v>28</v>
      </c>
      <c r="B1215" s="582"/>
      <c r="C1215" s="145"/>
      <c r="D1215" s="163" t="str">
        <f>IF(ISERROR(VLOOKUP($B1215,参加者名簿!$A:$D,2,FALSE))=TRUE,"",VLOOKUP($B1215,参加者名簿!$A:$D,2,FALSE))</f>
        <v/>
      </c>
      <c r="E1215" s="146"/>
      <c r="F1215" s="584"/>
      <c r="G1215" s="145"/>
      <c r="H1215" s="163" t="str">
        <f>IF(ISERROR(VLOOKUP($F1215,参加者名簿!$A:$D,2,FALSE))=TRUE,"",VLOOKUP($F1215,参加者名簿!$A:$D,2,FALSE))</f>
        <v/>
      </c>
      <c r="I1215" s="146"/>
      <c r="J1215" s="195"/>
    </row>
    <row r="1216" spans="1:10" ht="20.100000000000001" customHeight="1">
      <c r="A1216" s="188">
        <f t="shared" si="298"/>
        <v>28</v>
      </c>
      <c r="B1216" s="582"/>
      <c r="C1216" s="145"/>
      <c r="D1216" s="163" t="str">
        <f>IF(ISERROR(VLOOKUP($B1216,参加者名簿!$A:$D,2,FALSE))=TRUE,"",VLOOKUP($B1216,参加者名簿!$A:$D,2,FALSE))</f>
        <v/>
      </c>
      <c r="E1216" s="146"/>
      <c r="F1216" s="584"/>
      <c r="G1216" s="145"/>
      <c r="H1216" s="163" t="str">
        <f>IF(ISERROR(VLOOKUP($F1216,参加者名簿!$A:$D,2,FALSE))=TRUE,"",VLOOKUP($F1216,参加者名簿!$A:$D,2,FALSE))</f>
        <v/>
      </c>
      <c r="I1216" s="146"/>
      <c r="J1216" s="195"/>
    </row>
    <row r="1217" spans="1:10" ht="20.100000000000001" customHeight="1">
      <c r="A1217" s="188">
        <f t="shared" si="298"/>
        <v>28</v>
      </c>
      <c r="B1217" s="582"/>
      <c r="C1217" s="145"/>
      <c r="D1217" s="163" t="str">
        <f>IF(ISERROR(VLOOKUP($B1217,参加者名簿!$A:$D,2,FALSE))=TRUE,"",VLOOKUP($B1217,参加者名簿!$A:$D,2,FALSE))</f>
        <v/>
      </c>
      <c r="E1217" s="146"/>
      <c r="F1217" s="584"/>
      <c r="G1217" s="145"/>
      <c r="H1217" s="163" t="str">
        <f>IF(ISERROR(VLOOKUP($F1217,参加者名簿!$A:$D,2,FALSE))=TRUE,"",VLOOKUP($F1217,参加者名簿!$A:$D,2,FALSE))</f>
        <v/>
      </c>
      <c r="I1217" s="146"/>
      <c r="J1217" s="195"/>
    </row>
    <row r="1218" spans="1:10" ht="20.100000000000001" customHeight="1">
      <c r="A1218" s="188">
        <f t="shared" si="298"/>
        <v>28</v>
      </c>
      <c r="B1218" s="582"/>
      <c r="C1218" s="145"/>
      <c r="D1218" s="163" t="str">
        <f>IF(ISERROR(VLOOKUP($B1218,参加者名簿!$A:$D,2,FALSE))=TRUE,"",VLOOKUP($B1218,参加者名簿!$A:$D,2,FALSE))</f>
        <v/>
      </c>
      <c r="E1218" s="146"/>
      <c r="F1218" s="584"/>
      <c r="G1218" s="145"/>
      <c r="H1218" s="163" t="str">
        <f>IF(ISERROR(VLOOKUP($F1218,参加者名簿!$A:$D,2,FALSE))=TRUE,"",VLOOKUP($F1218,参加者名簿!$A:$D,2,FALSE))</f>
        <v/>
      </c>
      <c r="I1218" s="146"/>
      <c r="J1218" s="195"/>
    </row>
    <row r="1219" spans="1:10" ht="20.100000000000001" customHeight="1">
      <c r="A1219" s="188">
        <f t="shared" si="298"/>
        <v>28</v>
      </c>
      <c r="B1219" s="582"/>
      <c r="C1219" s="145"/>
      <c r="D1219" s="163" t="str">
        <f>IF(ISERROR(VLOOKUP($B1219,参加者名簿!$A:$D,2,FALSE))=TRUE,"",VLOOKUP($B1219,参加者名簿!$A:$D,2,FALSE))</f>
        <v/>
      </c>
      <c r="E1219" s="146"/>
      <c r="F1219" s="584"/>
      <c r="G1219" s="145"/>
      <c r="H1219" s="163" t="str">
        <f>IF(ISERROR(VLOOKUP($F1219,参加者名簿!$A:$D,2,FALSE))=TRUE,"",VLOOKUP($F1219,参加者名簿!$A:$D,2,FALSE))</f>
        <v/>
      </c>
      <c r="I1219" s="146"/>
      <c r="J1219" s="195"/>
    </row>
    <row r="1220" spans="1:10" ht="20.100000000000001" customHeight="1">
      <c r="A1220" s="188">
        <f t="shared" si="298"/>
        <v>28</v>
      </c>
      <c r="B1220" s="582"/>
      <c r="C1220" s="145"/>
      <c r="D1220" s="163" t="str">
        <f>IF(ISERROR(VLOOKUP($B1220,参加者名簿!$A:$D,2,FALSE))=TRUE,"",VLOOKUP($B1220,参加者名簿!$A:$D,2,FALSE))</f>
        <v/>
      </c>
      <c r="E1220" s="146"/>
      <c r="F1220" s="584"/>
      <c r="G1220" s="145"/>
      <c r="H1220" s="163" t="str">
        <f>IF(ISERROR(VLOOKUP($F1220,参加者名簿!$A:$D,2,FALSE))=TRUE,"",VLOOKUP($F1220,参加者名簿!$A:$D,2,FALSE))</f>
        <v/>
      </c>
      <c r="I1220" s="146"/>
      <c r="J1220" s="195"/>
    </row>
    <row r="1221" spans="1:10" ht="20.100000000000001" customHeight="1">
      <c r="A1221" s="188">
        <f t="shared" si="298"/>
        <v>28</v>
      </c>
      <c r="B1221" s="582"/>
      <c r="C1221" s="145"/>
      <c r="D1221" s="163" t="str">
        <f>IF(ISERROR(VLOOKUP($B1221,参加者名簿!$A:$D,2,FALSE))=TRUE,"",VLOOKUP($B1221,参加者名簿!$A:$D,2,FALSE))</f>
        <v/>
      </c>
      <c r="E1221" s="146"/>
      <c r="F1221" s="584"/>
      <c r="G1221" s="145"/>
      <c r="H1221" s="163" t="str">
        <f>IF(ISERROR(VLOOKUP($F1221,参加者名簿!$A:$D,2,FALSE))=TRUE,"",VLOOKUP($F1221,参加者名簿!$A:$D,2,FALSE))</f>
        <v/>
      </c>
      <c r="I1221" s="146"/>
      <c r="J1221" s="195"/>
    </row>
    <row r="1222" spans="1:10" ht="20.100000000000001" customHeight="1" thickBot="1">
      <c r="A1222" s="188">
        <f t="shared" si="298"/>
        <v>28</v>
      </c>
      <c r="B1222" s="582"/>
      <c r="C1222" s="145"/>
      <c r="D1222" s="163" t="str">
        <f>IF(ISERROR(VLOOKUP($B1222,参加者名簿!$A:$D,2,FALSE))=TRUE,"",VLOOKUP($B1222,参加者名簿!$A:$D,2,FALSE))</f>
        <v/>
      </c>
      <c r="E1222" s="146"/>
      <c r="F1222" s="584"/>
      <c r="G1222" s="145"/>
      <c r="H1222" s="163" t="str">
        <f>IF(ISERROR(VLOOKUP($F1222,参加者名簿!$A:$D,2,FALSE))=TRUE,"",VLOOKUP($F1222,参加者名簿!$A:$D,2,FALSE))</f>
        <v/>
      </c>
      <c r="I1222" s="146"/>
      <c r="J1222" s="195"/>
    </row>
    <row r="1223" spans="1:10" ht="20.100000000000001" customHeight="1" thickBot="1">
      <c r="B1223" s="298" t="s">
        <v>476</v>
      </c>
      <c r="C1223" s="164">
        <f t="shared" ref="C1223" si="327">COUNTIFS(D1202:D1222,"農業者",E1202:E1222,"○")+COUNTIFS(H1202:H1222,"農業者",I1202:I1222,"○")</f>
        <v>0</v>
      </c>
      <c r="D1223" s="601" t="s">
        <v>477</v>
      </c>
      <c r="E1223" s="602"/>
      <c r="F1223" s="164">
        <f t="shared" ref="F1223" si="328">COUNTIFS(D1202:D1222,"農業者以外",E1202:E1222,"○")+COUNTIFS(H1202:H1222,"農業者以外",I1202:I1222,"○")</f>
        <v>0</v>
      </c>
      <c r="G1223" s="571" t="s">
        <v>478</v>
      </c>
      <c r="H1223" s="603">
        <f t="shared" ref="H1223" si="329">SUMIF(E1202:E1222,"○",C1202:C1222)+SUMIF(I1202:I1222,"○",G1202:G1222)</f>
        <v>0</v>
      </c>
      <c r="I1223" s="604"/>
      <c r="J1223" s="194"/>
    </row>
    <row r="1224" spans="1:10" ht="20.100000000000001" customHeight="1">
      <c r="B1224" s="299" t="s">
        <v>479</v>
      </c>
      <c r="C1224" s="151"/>
      <c r="D1224" s="151"/>
      <c r="E1224" s="151"/>
      <c r="F1224" s="151"/>
      <c r="G1224" s="151"/>
      <c r="H1224" s="151"/>
      <c r="I1224" s="152"/>
      <c r="J1224" s="195"/>
    </row>
    <row r="1225" spans="1:10" ht="20.100000000000001" customHeight="1">
      <c r="B1225" s="300"/>
      <c r="C1225" s="148"/>
      <c r="D1225" s="148"/>
      <c r="E1225" s="148"/>
      <c r="F1225" s="148"/>
      <c r="G1225" s="148"/>
      <c r="H1225" s="148"/>
      <c r="I1225" s="153"/>
      <c r="J1225" s="195"/>
    </row>
    <row r="1226" spans="1:10" ht="20.100000000000001" customHeight="1">
      <c r="B1226" s="300"/>
      <c r="C1226" s="148"/>
      <c r="D1226" s="148"/>
      <c r="E1226" s="148"/>
      <c r="F1226" s="148"/>
      <c r="G1226" s="148"/>
      <c r="H1226" s="148"/>
      <c r="I1226" s="153"/>
      <c r="J1226" s="195"/>
    </row>
    <row r="1227" spans="1:10" ht="20.100000000000001" customHeight="1">
      <c r="B1227" s="300"/>
      <c r="C1227" s="148"/>
      <c r="D1227" s="148"/>
      <c r="E1227" s="148"/>
      <c r="F1227" s="148"/>
      <c r="G1227" s="148"/>
      <c r="H1227" s="148"/>
      <c r="I1227" s="153"/>
      <c r="J1227" s="195"/>
    </row>
    <row r="1228" spans="1:10" ht="20.100000000000001" customHeight="1">
      <c r="B1228" s="300"/>
      <c r="C1228" s="148"/>
      <c r="D1228" s="148"/>
      <c r="E1228" s="148"/>
      <c r="F1228" s="148"/>
      <c r="G1228" s="148"/>
      <c r="H1228" s="148"/>
      <c r="I1228" s="153"/>
      <c r="J1228" s="195"/>
    </row>
    <row r="1229" spans="1:10" ht="20.100000000000001" customHeight="1">
      <c r="B1229" s="300"/>
      <c r="C1229" s="148"/>
      <c r="D1229" s="148"/>
      <c r="E1229" s="148"/>
      <c r="F1229" s="148"/>
      <c r="G1229" s="148"/>
      <c r="H1229" s="148"/>
      <c r="I1229" s="153"/>
      <c r="J1229" s="195"/>
    </row>
    <row r="1230" spans="1:10" ht="20.100000000000001" customHeight="1">
      <c r="B1230" s="300"/>
      <c r="C1230" s="148"/>
      <c r="D1230" s="148"/>
      <c r="E1230" s="148"/>
      <c r="F1230" s="148"/>
      <c r="G1230" s="148"/>
      <c r="H1230" s="148"/>
      <c r="I1230" s="153"/>
      <c r="J1230" s="195"/>
    </row>
    <row r="1231" spans="1:10" ht="20.100000000000001" customHeight="1" thickBot="1">
      <c r="B1231" s="301"/>
      <c r="C1231" s="154"/>
      <c r="D1231" s="154"/>
      <c r="E1231" s="154"/>
      <c r="F1231" s="154"/>
      <c r="G1231" s="154"/>
      <c r="H1231" s="154"/>
      <c r="I1231" s="155"/>
      <c r="J1231" s="195"/>
    </row>
    <row r="1232" spans="1:10" ht="20.100000000000001" customHeight="1" thickBot="1">
      <c r="B1232" s="302" t="s">
        <v>480</v>
      </c>
      <c r="C1232" s="156" t="s">
        <v>481</v>
      </c>
      <c r="D1232" s="156" t="s">
        <v>482</v>
      </c>
      <c r="E1232" s="157"/>
    </row>
    <row r="1233" spans="1:21" ht="20.100000000000001" customHeight="1" thickBot="1">
      <c r="B1233" s="289" t="s">
        <v>505</v>
      </c>
      <c r="C1233" s="185">
        <f t="shared" ref="C1233" si="330">C1189</f>
        <v>4</v>
      </c>
      <c r="D1233" s="608" t="s">
        <v>504</v>
      </c>
      <c r="E1233" s="608"/>
      <c r="F1233" s="608"/>
      <c r="G1233" s="608"/>
      <c r="H1233" s="141" t="s">
        <v>466</v>
      </c>
      <c r="I1233" s="186">
        <f t="shared" ref="I1233" si="331">I1189+1</f>
        <v>29</v>
      </c>
      <c r="J1233" s="189">
        <f t="shared" ref="J1233" si="332">I1233</f>
        <v>29</v>
      </c>
      <c r="K1233" s="312">
        <f t="shared" ref="K1233" si="333">G1234</f>
        <v>0</v>
      </c>
      <c r="L1233" s="313">
        <f t="shared" ref="L1233" si="334">C1235</f>
        <v>0</v>
      </c>
      <c r="M1233" s="190" t="e">
        <f t="shared" ref="M1233" si="335">G1235-K1236</f>
        <v>#VALUE!</v>
      </c>
      <c r="N1233" s="190">
        <f t="shared" ref="N1233" si="336">C1267</f>
        <v>0</v>
      </c>
      <c r="O1233" s="190">
        <f t="shared" ref="O1233" si="337">F1267</f>
        <v>0</v>
      </c>
      <c r="P1233" s="190">
        <f t="shared" ref="P1233" si="338">B1238</f>
        <v>0</v>
      </c>
      <c r="Q1233" s="190">
        <f t="shared" ref="Q1233" si="339">B1239</f>
        <v>0</v>
      </c>
      <c r="R1233" s="190">
        <f t="shared" ref="R1233" si="340">B1240</f>
        <v>0</v>
      </c>
      <c r="S1233" s="188">
        <f t="shared" ref="S1233" si="341">B1241</f>
        <v>0</v>
      </c>
      <c r="T1233" s="188">
        <f t="shared" ref="T1233" si="342">B1242</f>
        <v>0</v>
      </c>
      <c r="U1233" s="188">
        <f t="shared" ref="U1233" si="343">B1243</f>
        <v>0</v>
      </c>
    </row>
    <row r="1234" spans="1:21" ht="20.100000000000001" customHeight="1" thickBot="1">
      <c r="B1234" s="290" t="s">
        <v>467</v>
      </c>
      <c r="C1234" s="609" t="str">
        <f t="shared" ref="C1234" si="344">$C$2</f>
        <v>○○活動組織</v>
      </c>
      <c r="D1234" s="609"/>
      <c r="E1234" s="609"/>
      <c r="F1234" s="143" t="s">
        <v>468</v>
      </c>
      <c r="G1234" s="610"/>
      <c r="H1234" s="611"/>
      <c r="I1234" s="612"/>
      <c r="J1234" s="191"/>
    </row>
    <row r="1235" spans="1:21" ht="20.100000000000001" customHeight="1">
      <c r="B1235" s="291" t="s">
        <v>8</v>
      </c>
      <c r="C1235" s="128"/>
      <c r="D1235" s="613" t="s">
        <v>469</v>
      </c>
      <c r="E1235" s="613"/>
      <c r="F1235" s="128"/>
      <c r="G1235" s="161" t="str">
        <f t="shared" ref="G1235:G1236" si="345">IF((F1235-C1235)*24=0,"",(F1235-C1235)*24)</f>
        <v/>
      </c>
      <c r="H1235" s="614" t="s">
        <v>470</v>
      </c>
      <c r="I1235" s="615"/>
      <c r="J1235" s="192"/>
    </row>
    <row r="1236" spans="1:21" ht="20.100000000000001" customHeight="1" thickBot="1">
      <c r="B1236" s="292" t="s">
        <v>483</v>
      </c>
      <c r="C1236" s="129"/>
      <c r="D1236" s="605" t="s">
        <v>469</v>
      </c>
      <c r="E1236" s="605"/>
      <c r="F1236" s="129"/>
      <c r="G1236" s="162" t="str">
        <f t="shared" si="345"/>
        <v/>
      </c>
      <c r="H1236" s="606" t="s">
        <v>470</v>
      </c>
      <c r="I1236" s="607"/>
      <c r="J1236" s="192"/>
      <c r="K1236" s="188">
        <f t="shared" ref="K1236" si="346">IF(G1236="",0,G1236)</f>
        <v>0</v>
      </c>
    </row>
    <row r="1237" spans="1:21" ht="20.100000000000001" customHeight="1" thickBot="1">
      <c r="B1237" s="306" t="s">
        <v>714</v>
      </c>
      <c r="C1237" s="572" t="s">
        <v>712</v>
      </c>
      <c r="D1237" s="616" t="s">
        <v>713</v>
      </c>
      <c r="E1237" s="617"/>
      <c r="F1237" s="618" t="s">
        <v>715</v>
      </c>
      <c r="G1237" s="619"/>
      <c r="H1237" s="618" t="s">
        <v>716</v>
      </c>
      <c r="I1237" s="620"/>
      <c r="J1237" s="193"/>
    </row>
    <row r="1238" spans="1:21" ht="20.100000000000001" customHeight="1">
      <c r="A1238" s="188" t="str">
        <f t="shared" ref="A1238" si="347">CONCATENATE(I1233,-1)</f>
        <v>29-1</v>
      </c>
      <c r="B1238" s="309"/>
      <c r="C1238" s="573" t="str">
        <f>IF(B1238="","",VLOOKUP($B1238,【選択肢】!$K:$O,2,FALSE))</f>
        <v/>
      </c>
      <c r="D1238" s="621" t="str">
        <f>IF(C1238="","",VLOOKUP($B1238,【選択肢】!$K:$O,4,FALSE))</f>
        <v/>
      </c>
      <c r="E1238" s="622" t="str">
        <f>IF(D1238="","",VLOOKUP($B1238,【選択肢】!$K:$O,2,FALSE))</f>
        <v/>
      </c>
      <c r="F1238" s="623" t="str">
        <f>IF(E1238="","",VLOOKUP($B1238,【選択肢】!$K:$O,5,FALSE))</f>
        <v/>
      </c>
      <c r="G1238" s="624"/>
      <c r="H1238" s="625"/>
      <c r="I1238" s="626"/>
      <c r="J1238" s="193"/>
    </row>
    <row r="1239" spans="1:21" ht="20.100000000000001" customHeight="1">
      <c r="A1239" s="188" t="str">
        <f t="shared" ref="A1239" si="348">CONCATENATE(I1233,-2)</f>
        <v>29-2</v>
      </c>
      <c r="B1239" s="293"/>
      <c r="C1239" s="570" t="str">
        <f>IF(B1239="","",VLOOKUP($B1239,【選択肢】!$K:$O,2,FALSE))</f>
        <v/>
      </c>
      <c r="D1239" s="627" t="str">
        <f>IF(C1239="","",VLOOKUP($B1239,【選択肢】!$K:$O,4,FALSE))</f>
        <v/>
      </c>
      <c r="E1239" s="628" t="str">
        <f>IF(D1239="","",VLOOKUP($B1239,【選択肢】!$K:$O,2,FALSE))</f>
        <v/>
      </c>
      <c r="F1239" s="629" t="str">
        <f>IF(E1239="","",VLOOKUP($B1239,【選択肢】!$K:$O,5,FALSE))</f>
        <v/>
      </c>
      <c r="G1239" s="630"/>
      <c r="H1239" s="631"/>
      <c r="I1239" s="632"/>
      <c r="J1239" s="193"/>
    </row>
    <row r="1240" spans="1:21" ht="20.100000000000001" customHeight="1">
      <c r="A1240" s="188" t="str">
        <f t="shared" ref="A1240" si="349">CONCATENATE(I1233,-3)</f>
        <v>29-3</v>
      </c>
      <c r="B1240" s="294"/>
      <c r="C1240" s="570" t="str">
        <f>IF(B1240="","",VLOOKUP($B1240,【選択肢】!$K:$O,2,FALSE))</f>
        <v/>
      </c>
      <c r="D1240" s="627" t="str">
        <f>IF(C1240="","",VLOOKUP($B1240,【選択肢】!$K:$O,4,FALSE))</f>
        <v/>
      </c>
      <c r="E1240" s="628" t="str">
        <f>IF(D1240="","",VLOOKUP($B1240,【選択肢】!$K:$O,2,FALSE))</f>
        <v/>
      </c>
      <c r="F1240" s="629" t="str">
        <f>IF(E1240="","",VLOOKUP($B1240,【選択肢】!$K:$O,5,FALSE))</f>
        <v/>
      </c>
      <c r="G1240" s="630"/>
      <c r="H1240" s="631"/>
      <c r="I1240" s="632"/>
      <c r="J1240" s="193"/>
    </row>
    <row r="1241" spans="1:21" ht="20.100000000000001" customHeight="1">
      <c r="A1241" s="188" t="str">
        <f t="shared" ref="A1241" si="350">CONCATENATE(I1233,-4)</f>
        <v>29-4</v>
      </c>
      <c r="B1241" s="294"/>
      <c r="C1241" s="570" t="str">
        <f>IF(B1241="","",VLOOKUP($B1241,【選択肢】!$K:$O,2,FALSE))</f>
        <v/>
      </c>
      <c r="D1241" s="627" t="str">
        <f>IF(C1241="","",VLOOKUP($B1241,【選択肢】!$K:$O,4,FALSE))</f>
        <v/>
      </c>
      <c r="E1241" s="628" t="str">
        <f>IF(D1241="","",VLOOKUP($B1241,【選択肢】!$K:$O,2,FALSE))</f>
        <v/>
      </c>
      <c r="F1241" s="629" t="str">
        <f>IF(E1241="","",VLOOKUP($B1241,【選択肢】!$K:$O,5,FALSE))</f>
        <v/>
      </c>
      <c r="G1241" s="630"/>
      <c r="H1241" s="631"/>
      <c r="I1241" s="632"/>
      <c r="J1241" s="193"/>
    </row>
    <row r="1242" spans="1:21" ht="20.100000000000001" customHeight="1">
      <c r="A1242" s="188" t="str">
        <f t="shared" ref="A1242" si="351">CONCATENATE(I1233,-5)</f>
        <v>29-5</v>
      </c>
      <c r="B1242" s="294"/>
      <c r="C1242" s="570" t="str">
        <f>IF(B1242="","",VLOOKUP($B1242,【選択肢】!$K:$O,2,FALSE))</f>
        <v/>
      </c>
      <c r="D1242" s="627" t="str">
        <f>IF(C1242="","",VLOOKUP($B1242,【選択肢】!$K:$O,4,FALSE))</f>
        <v/>
      </c>
      <c r="E1242" s="628" t="str">
        <f>IF(D1242="","",VLOOKUP($B1242,【選択肢】!$K:$O,2,FALSE))</f>
        <v/>
      </c>
      <c r="F1242" s="629" t="str">
        <f>IF(E1242="","",VLOOKUP($B1242,【選択肢】!$K:$O,5,FALSE))</f>
        <v/>
      </c>
      <c r="G1242" s="630"/>
      <c r="H1242" s="631"/>
      <c r="I1242" s="632"/>
      <c r="J1242" s="193"/>
    </row>
    <row r="1243" spans="1:21" ht="20.100000000000001" customHeight="1" thickBot="1">
      <c r="A1243" s="188" t="str">
        <f t="shared" ref="A1243" si="352">CONCATENATE(I1233,-6)</f>
        <v>29-6</v>
      </c>
      <c r="B1243" s="295"/>
      <c r="C1243" s="569" t="str">
        <f>IF(B1243="","",VLOOKUP($B1243,【選択肢】!$K:$O,2,FALSE))</f>
        <v/>
      </c>
      <c r="D1243" s="633" t="str">
        <f>IF(C1243="","",VLOOKUP($B1243,【選択肢】!$K:$O,4,FALSE))</f>
        <v/>
      </c>
      <c r="E1243" s="634" t="str">
        <f>IF(D1243="","",VLOOKUP($B1243,【選択肢】!$K:$O,2,FALSE))</f>
        <v/>
      </c>
      <c r="F1243" s="635" t="str">
        <f>IF(E1243="","",VLOOKUP($B1243,【選択肢】!$K:$O,5,FALSE))</f>
        <v/>
      </c>
      <c r="G1243" s="636"/>
      <c r="H1243" s="637"/>
      <c r="I1243" s="638"/>
      <c r="J1243" s="193"/>
    </row>
    <row r="1244" spans="1:21" ht="20.100000000000001" customHeight="1">
      <c r="B1244" s="639" t="s">
        <v>471</v>
      </c>
      <c r="C1244" s="640"/>
      <c r="D1244" s="640"/>
      <c r="E1244" s="640"/>
      <c r="F1244" s="640"/>
      <c r="G1244" s="640"/>
      <c r="H1244" s="640"/>
      <c r="I1244" s="641"/>
      <c r="J1244" s="194"/>
    </row>
    <row r="1245" spans="1:21" ht="20.100000000000001" customHeight="1">
      <c r="B1245" s="296" t="s">
        <v>472</v>
      </c>
      <c r="C1245" s="167" t="s">
        <v>473</v>
      </c>
      <c r="D1245" s="168" t="s">
        <v>462</v>
      </c>
      <c r="E1245" s="169" t="s">
        <v>474</v>
      </c>
      <c r="F1245" s="166" t="s">
        <v>472</v>
      </c>
      <c r="G1245" s="167" t="s">
        <v>473</v>
      </c>
      <c r="H1245" s="168" t="s">
        <v>462</v>
      </c>
      <c r="I1245" s="169" t="s">
        <v>474</v>
      </c>
      <c r="J1245" s="194"/>
    </row>
    <row r="1246" spans="1:21" ht="20.100000000000001" customHeight="1">
      <c r="A1246" s="188">
        <f t="shared" ref="A1246" si="353">I1233</f>
        <v>29</v>
      </c>
      <c r="B1246" s="582"/>
      <c r="C1246" s="145"/>
      <c r="D1246" s="163" t="str">
        <f>IF(ISERROR(VLOOKUP($B1246,参加者名簿!$A:$D,2,FALSE))=TRUE,"",VLOOKUP($B1246,参加者名簿!$A:$D,2,FALSE))</f>
        <v/>
      </c>
      <c r="E1246" s="146"/>
      <c r="F1246" s="584"/>
      <c r="G1246" s="145"/>
      <c r="H1246" s="163" t="str">
        <f>IF(ISERROR(VLOOKUP($F1246,参加者名簿!$A:$D,2,FALSE))=TRUE,"",VLOOKUP($F1246,参加者名簿!$A:$D,2,FALSE))</f>
        <v/>
      </c>
      <c r="I1246" s="146"/>
      <c r="J1246" s="195"/>
    </row>
    <row r="1247" spans="1:21" ht="20.100000000000001" customHeight="1">
      <c r="A1247" s="188">
        <f t="shared" ref="A1247:A1310" si="354">A1246</f>
        <v>29</v>
      </c>
      <c r="B1247" s="582"/>
      <c r="C1247" s="145"/>
      <c r="D1247" s="163" t="str">
        <f>IF(ISERROR(VLOOKUP($B1247,参加者名簿!$A:$D,2,FALSE))=TRUE,"",VLOOKUP($B1247,参加者名簿!$A:$D,2,FALSE))</f>
        <v/>
      </c>
      <c r="E1247" s="146"/>
      <c r="F1247" s="584"/>
      <c r="G1247" s="145"/>
      <c r="H1247" s="163" t="str">
        <f>IF(ISERROR(VLOOKUP($F1247,参加者名簿!$A:$D,2,FALSE))=TRUE,"",VLOOKUP($F1247,参加者名簿!$A:$D,2,FALSE))</f>
        <v/>
      </c>
      <c r="I1247" s="146"/>
      <c r="J1247" s="195"/>
    </row>
    <row r="1248" spans="1:21" ht="20.100000000000001" customHeight="1">
      <c r="A1248" s="188">
        <f t="shared" si="354"/>
        <v>29</v>
      </c>
      <c r="B1248" s="582"/>
      <c r="C1248" s="145"/>
      <c r="D1248" s="163" t="str">
        <f>IF(ISERROR(VLOOKUP($B1248,参加者名簿!$A:$D,2,FALSE))=TRUE,"",VLOOKUP($B1248,参加者名簿!$A:$D,2,FALSE))</f>
        <v/>
      </c>
      <c r="E1248" s="146"/>
      <c r="F1248" s="584"/>
      <c r="G1248" s="145"/>
      <c r="H1248" s="163" t="str">
        <f>IF(ISERROR(VLOOKUP($F1248,参加者名簿!$A:$D,2,FALSE))=TRUE,"",VLOOKUP($F1248,参加者名簿!$A:$D,2,FALSE))</f>
        <v/>
      </c>
      <c r="I1248" s="146"/>
      <c r="J1248" s="195"/>
    </row>
    <row r="1249" spans="1:10" ht="20.100000000000001" customHeight="1">
      <c r="A1249" s="188">
        <f t="shared" si="354"/>
        <v>29</v>
      </c>
      <c r="B1249" s="582"/>
      <c r="C1249" s="145"/>
      <c r="D1249" s="163" t="str">
        <f>IF(ISERROR(VLOOKUP($B1249,参加者名簿!$A:$D,2,FALSE))=TRUE,"",VLOOKUP($B1249,参加者名簿!$A:$D,2,FALSE))</f>
        <v/>
      </c>
      <c r="E1249" s="146"/>
      <c r="F1249" s="584"/>
      <c r="G1249" s="145"/>
      <c r="H1249" s="163" t="str">
        <f>IF(ISERROR(VLOOKUP($F1249,参加者名簿!$A:$D,2,FALSE))=TRUE,"",VLOOKUP($F1249,参加者名簿!$A:$D,2,FALSE))</f>
        <v/>
      </c>
      <c r="I1249" s="146"/>
      <c r="J1249" s="195"/>
    </row>
    <row r="1250" spans="1:10" ht="20.100000000000001" customHeight="1">
      <c r="A1250" s="188">
        <f t="shared" si="354"/>
        <v>29</v>
      </c>
      <c r="B1250" s="582"/>
      <c r="C1250" s="145"/>
      <c r="D1250" s="163" t="str">
        <f>IF(ISERROR(VLOOKUP($B1250,参加者名簿!$A:$D,2,FALSE))=TRUE,"",VLOOKUP($B1250,参加者名簿!$A:$D,2,FALSE))</f>
        <v/>
      </c>
      <c r="E1250" s="146"/>
      <c r="F1250" s="584"/>
      <c r="G1250" s="145"/>
      <c r="H1250" s="163" t="str">
        <f>IF(ISERROR(VLOOKUP($F1250,参加者名簿!$A:$D,2,FALSE))=TRUE,"",VLOOKUP($F1250,参加者名簿!$A:$D,2,FALSE))</f>
        <v/>
      </c>
      <c r="I1250" s="146"/>
      <c r="J1250" s="195"/>
    </row>
    <row r="1251" spans="1:10" ht="20.100000000000001" customHeight="1">
      <c r="A1251" s="188">
        <f t="shared" si="354"/>
        <v>29</v>
      </c>
      <c r="B1251" s="582"/>
      <c r="C1251" s="145"/>
      <c r="D1251" s="163" t="str">
        <f>IF(ISERROR(VLOOKUP($B1251,参加者名簿!$A:$D,2,FALSE))=TRUE,"",VLOOKUP($B1251,参加者名簿!$A:$D,2,FALSE))</f>
        <v/>
      </c>
      <c r="E1251" s="146"/>
      <c r="F1251" s="584"/>
      <c r="G1251" s="145"/>
      <c r="H1251" s="163" t="str">
        <f>IF(ISERROR(VLOOKUP($F1251,参加者名簿!$A:$D,2,FALSE))=TRUE,"",VLOOKUP($F1251,参加者名簿!$A:$D,2,FALSE))</f>
        <v/>
      </c>
      <c r="I1251" s="146"/>
      <c r="J1251" s="195"/>
    </row>
    <row r="1252" spans="1:10" ht="20.100000000000001" customHeight="1">
      <c r="A1252" s="188">
        <f t="shared" si="354"/>
        <v>29</v>
      </c>
      <c r="B1252" s="582"/>
      <c r="C1252" s="145"/>
      <c r="D1252" s="163" t="str">
        <f>IF(ISERROR(VLOOKUP($B1252,参加者名簿!$A:$D,2,FALSE))=TRUE,"",VLOOKUP($B1252,参加者名簿!$A:$D,2,FALSE))</f>
        <v/>
      </c>
      <c r="E1252" s="146"/>
      <c r="F1252" s="584"/>
      <c r="G1252" s="145"/>
      <c r="H1252" s="163" t="str">
        <f>IF(ISERROR(VLOOKUP($F1252,参加者名簿!$A:$D,2,FALSE))=TRUE,"",VLOOKUP($F1252,参加者名簿!$A:$D,2,FALSE))</f>
        <v/>
      </c>
      <c r="I1252" s="146"/>
      <c r="J1252" s="195"/>
    </row>
    <row r="1253" spans="1:10" ht="20.100000000000001" customHeight="1">
      <c r="A1253" s="188">
        <f t="shared" si="354"/>
        <v>29</v>
      </c>
      <c r="B1253" s="582"/>
      <c r="C1253" s="145"/>
      <c r="D1253" s="163" t="str">
        <f>IF(ISERROR(VLOOKUP($B1253,参加者名簿!$A:$D,2,FALSE))=TRUE,"",VLOOKUP($B1253,参加者名簿!$A:$D,2,FALSE))</f>
        <v/>
      </c>
      <c r="E1253" s="146"/>
      <c r="F1253" s="584"/>
      <c r="G1253" s="145"/>
      <c r="H1253" s="163" t="str">
        <f>IF(ISERROR(VLOOKUP($F1253,参加者名簿!$A:$D,2,FALSE))=TRUE,"",VLOOKUP($F1253,参加者名簿!$A:$D,2,FALSE))</f>
        <v/>
      </c>
      <c r="I1253" s="146"/>
      <c r="J1253" s="195"/>
    </row>
    <row r="1254" spans="1:10" ht="20.100000000000001" customHeight="1">
      <c r="A1254" s="188">
        <f t="shared" si="354"/>
        <v>29</v>
      </c>
      <c r="B1254" s="582"/>
      <c r="C1254" s="145"/>
      <c r="D1254" s="163" t="str">
        <f>IF(ISERROR(VLOOKUP($B1254,参加者名簿!$A:$D,2,FALSE))=TRUE,"",VLOOKUP($B1254,参加者名簿!$A:$D,2,FALSE))</f>
        <v/>
      </c>
      <c r="E1254" s="146"/>
      <c r="F1254" s="584"/>
      <c r="G1254" s="145"/>
      <c r="H1254" s="163" t="str">
        <f>IF(ISERROR(VLOOKUP($F1254,参加者名簿!$A:$D,2,FALSE))=TRUE,"",VLOOKUP($F1254,参加者名簿!$A:$D,2,FALSE))</f>
        <v/>
      </c>
      <c r="I1254" s="146"/>
      <c r="J1254" s="195"/>
    </row>
    <row r="1255" spans="1:10" ht="20.100000000000001" customHeight="1">
      <c r="A1255" s="188">
        <f t="shared" si="354"/>
        <v>29</v>
      </c>
      <c r="B1255" s="582"/>
      <c r="C1255" s="145"/>
      <c r="D1255" s="163" t="str">
        <f>IF(ISERROR(VLOOKUP($B1255,参加者名簿!$A:$D,2,FALSE))=TRUE,"",VLOOKUP($B1255,参加者名簿!$A:$D,2,FALSE))</f>
        <v/>
      </c>
      <c r="E1255" s="146"/>
      <c r="F1255" s="584"/>
      <c r="G1255" s="145"/>
      <c r="H1255" s="163" t="str">
        <f>IF(ISERROR(VLOOKUP($F1255,参加者名簿!$A:$D,2,FALSE))=TRUE,"",VLOOKUP($F1255,参加者名簿!$A:$D,2,FALSE))</f>
        <v/>
      </c>
      <c r="I1255" s="146"/>
      <c r="J1255" s="195"/>
    </row>
    <row r="1256" spans="1:10" ht="20.100000000000001" customHeight="1">
      <c r="A1256" s="188">
        <f t="shared" si="354"/>
        <v>29</v>
      </c>
      <c r="B1256" s="582"/>
      <c r="C1256" s="145"/>
      <c r="D1256" s="163" t="str">
        <f>IF(ISERROR(VLOOKUP($B1256,参加者名簿!$A:$D,2,FALSE))=TRUE,"",VLOOKUP($B1256,参加者名簿!$A:$D,2,FALSE))</f>
        <v/>
      </c>
      <c r="E1256" s="146"/>
      <c r="F1256" s="584"/>
      <c r="G1256" s="145"/>
      <c r="H1256" s="163" t="str">
        <f>IF(ISERROR(VLOOKUP($F1256,参加者名簿!$A:$D,2,FALSE))=TRUE,"",VLOOKUP($F1256,参加者名簿!$A:$D,2,FALSE))</f>
        <v/>
      </c>
      <c r="I1256" s="146"/>
      <c r="J1256" s="195"/>
    </row>
    <row r="1257" spans="1:10" ht="20.100000000000001" customHeight="1">
      <c r="A1257" s="188">
        <f t="shared" si="354"/>
        <v>29</v>
      </c>
      <c r="B1257" s="582"/>
      <c r="C1257" s="145"/>
      <c r="D1257" s="163" t="str">
        <f>IF(ISERROR(VLOOKUP($B1257,参加者名簿!$A:$D,2,FALSE))=TRUE,"",VLOOKUP($B1257,参加者名簿!$A:$D,2,FALSE))</f>
        <v/>
      </c>
      <c r="E1257" s="146"/>
      <c r="F1257" s="584"/>
      <c r="G1257" s="145"/>
      <c r="H1257" s="163" t="str">
        <f>IF(ISERROR(VLOOKUP($F1257,参加者名簿!$A:$D,2,FALSE))=TRUE,"",VLOOKUP($F1257,参加者名簿!$A:$D,2,FALSE))</f>
        <v/>
      </c>
      <c r="I1257" s="146"/>
      <c r="J1257" s="195"/>
    </row>
    <row r="1258" spans="1:10" ht="20.100000000000001" customHeight="1">
      <c r="A1258" s="188">
        <f t="shared" si="354"/>
        <v>29</v>
      </c>
      <c r="B1258" s="582"/>
      <c r="C1258" s="145"/>
      <c r="D1258" s="163" t="str">
        <f>IF(ISERROR(VLOOKUP($B1258,参加者名簿!$A:$D,2,FALSE))=TRUE,"",VLOOKUP($B1258,参加者名簿!$A:$D,2,FALSE))</f>
        <v/>
      </c>
      <c r="E1258" s="146"/>
      <c r="F1258" s="584"/>
      <c r="G1258" s="145"/>
      <c r="H1258" s="163" t="str">
        <f>IF(ISERROR(VLOOKUP($F1258,参加者名簿!$A:$D,2,FALSE))=TRUE,"",VLOOKUP($F1258,参加者名簿!$A:$D,2,FALSE))</f>
        <v/>
      </c>
      <c r="I1258" s="146"/>
      <c r="J1258" s="195"/>
    </row>
    <row r="1259" spans="1:10" ht="20.100000000000001" customHeight="1">
      <c r="A1259" s="188">
        <f t="shared" si="354"/>
        <v>29</v>
      </c>
      <c r="B1259" s="582"/>
      <c r="C1259" s="145"/>
      <c r="D1259" s="163" t="str">
        <f>IF(ISERROR(VLOOKUP($B1259,参加者名簿!$A:$D,2,FALSE))=TRUE,"",VLOOKUP($B1259,参加者名簿!$A:$D,2,FALSE))</f>
        <v/>
      </c>
      <c r="E1259" s="146"/>
      <c r="F1259" s="584"/>
      <c r="G1259" s="145"/>
      <c r="H1259" s="163" t="str">
        <f>IF(ISERROR(VLOOKUP($F1259,参加者名簿!$A:$D,2,FALSE))=TRUE,"",VLOOKUP($F1259,参加者名簿!$A:$D,2,FALSE))</f>
        <v/>
      </c>
      <c r="I1259" s="146"/>
      <c r="J1259" s="195"/>
    </row>
    <row r="1260" spans="1:10" ht="20.100000000000001" customHeight="1">
      <c r="A1260" s="188">
        <f t="shared" si="354"/>
        <v>29</v>
      </c>
      <c r="B1260" s="582"/>
      <c r="C1260" s="145"/>
      <c r="D1260" s="163" t="str">
        <f>IF(ISERROR(VLOOKUP($B1260,参加者名簿!$A:$D,2,FALSE))=TRUE,"",VLOOKUP($B1260,参加者名簿!$A:$D,2,FALSE))</f>
        <v/>
      </c>
      <c r="E1260" s="146"/>
      <c r="F1260" s="584"/>
      <c r="G1260" s="145"/>
      <c r="H1260" s="163" t="str">
        <f>IF(ISERROR(VLOOKUP($F1260,参加者名簿!$A:$D,2,FALSE))=TRUE,"",VLOOKUP($F1260,参加者名簿!$A:$D,2,FALSE))</f>
        <v/>
      </c>
      <c r="I1260" s="146"/>
      <c r="J1260" s="195"/>
    </row>
    <row r="1261" spans="1:10" ht="20.100000000000001" customHeight="1">
      <c r="A1261" s="188">
        <f t="shared" si="354"/>
        <v>29</v>
      </c>
      <c r="B1261" s="582"/>
      <c r="C1261" s="145"/>
      <c r="D1261" s="163" t="str">
        <f>IF(ISERROR(VLOOKUP($B1261,参加者名簿!$A:$D,2,FALSE))=TRUE,"",VLOOKUP($B1261,参加者名簿!$A:$D,2,FALSE))</f>
        <v/>
      </c>
      <c r="E1261" s="146"/>
      <c r="F1261" s="584"/>
      <c r="G1261" s="145"/>
      <c r="H1261" s="163" t="str">
        <f>IF(ISERROR(VLOOKUP($F1261,参加者名簿!$A:$D,2,FALSE))=TRUE,"",VLOOKUP($F1261,参加者名簿!$A:$D,2,FALSE))</f>
        <v/>
      </c>
      <c r="I1261" s="146"/>
      <c r="J1261" s="195"/>
    </row>
    <row r="1262" spans="1:10" ht="20.100000000000001" customHeight="1">
      <c r="A1262" s="188">
        <f t="shared" si="354"/>
        <v>29</v>
      </c>
      <c r="B1262" s="582"/>
      <c r="C1262" s="145"/>
      <c r="D1262" s="163" t="str">
        <f>IF(ISERROR(VLOOKUP($B1262,参加者名簿!$A:$D,2,FALSE))=TRUE,"",VLOOKUP($B1262,参加者名簿!$A:$D,2,FALSE))</f>
        <v/>
      </c>
      <c r="E1262" s="146"/>
      <c r="F1262" s="584"/>
      <c r="G1262" s="145"/>
      <c r="H1262" s="163" t="str">
        <f>IF(ISERROR(VLOOKUP($F1262,参加者名簿!$A:$D,2,FALSE))=TRUE,"",VLOOKUP($F1262,参加者名簿!$A:$D,2,FALSE))</f>
        <v/>
      </c>
      <c r="I1262" s="146"/>
      <c r="J1262" s="195"/>
    </row>
    <row r="1263" spans="1:10" ht="20.100000000000001" customHeight="1">
      <c r="A1263" s="188">
        <f t="shared" si="354"/>
        <v>29</v>
      </c>
      <c r="B1263" s="582"/>
      <c r="C1263" s="145"/>
      <c r="D1263" s="163" t="str">
        <f>IF(ISERROR(VLOOKUP($B1263,参加者名簿!$A:$D,2,FALSE))=TRUE,"",VLOOKUP($B1263,参加者名簿!$A:$D,2,FALSE))</f>
        <v/>
      </c>
      <c r="E1263" s="146"/>
      <c r="F1263" s="584"/>
      <c r="G1263" s="145"/>
      <c r="H1263" s="163" t="str">
        <f>IF(ISERROR(VLOOKUP($F1263,参加者名簿!$A:$D,2,FALSE))=TRUE,"",VLOOKUP($F1263,参加者名簿!$A:$D,2,FALSE))</f>
        <v/>
      </c>
      <c r="I1263" s="146"/>
      <c r="J1263" s="195"/>
    </row>
    <row r="1264" spans="1:10" ht="20.100000000000001" customHeight="1">
      <c r="A1264" s="188">
        <f t="shared" si="354"/>
        <v>29</v>
      </c>
      <c r="B1264" s="582"/>
      <c r="C1264" s="145"/>
      <c r="D1264" s="163" t="str">
        <f>IF(ISERROR(VLOOKUP($B1264,参加者名簿!$A:$D,2,FALSE))=TRUE,"",VLOOKUP($B1264,参加者名簿!$A:$D,2,FALSE))</f>
        <v/>
      </c>
      <c r="E1264" s="146"/>
      <c r="F1264" s="584"/>
      <c r="G1264" s="145"/>
      <c r="H1264" s="163" t="str">
        <f>IF(ISERROR(VLOOKUP($F1264,参加者名簿!$A:$D,2,FALSE))=TRUE,"",VLOOKUP($F1264,参加者名簿!$A:$D,2,FALSE))</f>
        <v/>
      </c>
      <c r="I1264" s="146"/>
      <c r="J1264" s="195"/>
    </row>
    <row r="1265" spans="1:21" ht="20.100000000000001" customHeight="1">
      <c r="A1265" s="188">
        <f t="shared" si="354"/>
        <v>29</v>
      </c>
      <c r="B1265" s="582"/>
      <c r="C1265" s="145"/>
      <c r="D1265" s="163" t="str">
        <f>IF(ISERROR(VLOOKUP($B1265,参加者名簿!$A:$D,2,FALSE))=TRUE,"",VLOOKUP($B1265,参加者名簿!$A:$D,2,FALSE))</f>
        <v/>
      </c>
      <c r="E1265" s="146"/>
      <c r="F1265" s="584"/>
      <c r="G1265" s="145"/>
      <c r="H1265" s="163" t="str">
        <f>IF(ISERROR(VLOOKUP($F1265,参加者名簿!$A:$D,2,FALSE))=TRUE,"",VLOOKUP($F1265,参加者名簿!$A:$D,2,FALSE))</f>
        <v/>
      </c>
      <c r="I1265" s="146"/>
      <c r="J1265" s="195"/>
    </row>
    <row r="1266" spans="1:21" ht="20.100000000000001" customHeight="1" thickBot="1">
      <c r="A1266" s="188">
        <f t="shared" si="354"/>
        <v>29</v>
      </c>
      <c r="B1266" s="582"/>
      <c r="C1266" s="145"/>
      <c r="D1266" s="163" t="str">
        <f>IF(ISERROR(VLOOKUP($B1266,参加者名簿!$A:$D,2,FALSE))=TRUE,"",VLOOKUP($B1266,参加者名簿!$A:$D,2,FALSE))</f>
        <v/>
      </c>
      <c r="E1266" s="146"/>
      <c r="F1266" s="584"/>
      <c r="G1266" s="145"/>
      <c r="H1266" s="163" t="str">
        <f>IF(ISERROR(VLOOKUP($F1266,参加者名簿!$A:$D,2,FALSE))=TRUE,"",VLOOKUP($F1266,参加者名簿!$A:$D,2,FALSE))</f>
        <v/>
      </c>
      <c r="I1266" s="146"/>
      <c r="J1266" s="195"/>
    </row>
    <row r="1267" spans="1:21" ht="20.100000000000001" customHeight="1" thickBot="1">
      <c r="B1267" s="298" t="s">
        <v>476</v>
      </c>
      <c r="C1267" s="164">
        <f t="shared" ref="C1267" si="355">COUNTIFS(D1246:D1266,"農業者",E1246:E1266,"○")+COUNTIFS(H1246:H1266,"農業者",I1246:I1266,"○")</f>
        <v>0</v>
      </c>
      <c r="D1267" s="601" t="s">
        <v>477</v>
      </c>
      <c r="E1267" s="602"/>
      <c r="F1267" s="164">
        <f t="shared" ref="F1267" si="356">COUNTIFS(D1246:D1266,"農業者以外",E1246:E1266,"○")+COUNTIFS(H1246:H1266,"農業者以外",I1246:I1266,"○")</f>
        <v>0</v>
      </c>
      <c r="G1267" s="571" t="s">
        <v>478</v>
      </c>
      <c r="H1267" s="603">
        <f t="shared" ref="H1267" si="357">SUMIF(E1246:E1266,"○",C1246:C1266)+SUMIF(I1246:I1266,"○",G1246:G1266)</f>
        <v>0</v>
      </c>
      <c r="I1267" s="604"/>
      <c r="J1267" s="194"/>
    </row>
    <row r="1268" spans="1:21" ht="20.100000000000001" customHeight="1">
      <c r="B1268" s="299" t="s">
        <v>479</v>
      </c>
      <c r="C1268" s="151"/>
      <c r="D1268" s="151"/>
      <c r="E1268" s="151"/>
      <c r="F1268" s="151"/>
      <c r="G1268" s="151"/>
      <c r="H1268" s="151"/>
      <c r="I1268" s="152"/>
      <c r="J1268" s="195"/>
    </row>
    <row r="1269" spans="1:21" ht="20.100000000000001" customHeight="1">
      <c r="B1269" s="300"/>
      <c r="C1269" s="148"/>
      <c r="D1269" s="148"/>
      <c r="E1269" s="148"/>
      <c r="F1269" s="148"/>
      <c r="G1269" s="148"/>
      <c r="H1269" s="148"/>
      <c r="I1269" s="153"/>
      <c r="J1269" s="195"/>
    </row>
    <row r="1270" spans="1:21" ht="20.100000000000001" customHeight="1">
      <c r="B1270" s="300"/>
      <c r="C1270" s="148"/>
      <c r="D1270" s="148"/>
      <c r="E1270" s="148"/>
      <c r="F1270" s="148"/>
      <c r="G1270" s="148"/>
      <c r="H1270" s="148"/>
      <c r="I1270" s="153"/>
      <c r="J1270" s="195"/>
    </row>
    <row r="1271" spans="1:21" ht="20.100000000000001" customHeight="1">
      <c r="B1271" s="300"/>
      <c r="C1271" s="148"/>
      <c r="D1271" s="148"/>
      <c r="E1271" s="148"/>
      <c r="F1271" s="148"/>
      <c r="G1271" s="148"/>
      <c r="H1271" s="148"/>
      <c r="I1271" s="153"/>
      <c r="J1271" s="195"/>
    </row>
    <row r="1272" spans="1:21" ht="20.100000000000001" customHeight="1">
      <c r="B1272" s="300"/>
      <c r="C1272" s="148"/>
      <c r="D1272" s="148"/>
      <c r="E1272" s="148"/>
      <c r="F1272" s="148"/>
      <c r="G1272" s="148"/>
      <c r="H1272" s="148"/>
      <c r="I1272" s="153"/>
      <c r="J1272" s="195"/>
    </row>
    <row r="1273" spans="1:21" ht="20.100000000000001" customHeight="1">
      <c r="B1273" s="300"/>
      <c r="C1273" s="148"/>
      <c r="D1273" s="148"/>
      <c r="E1273" s="148"/>
      <c r="F1273" s="148"/>
      <c r="G1273" s="148"/>
      <c r="H1273" s="148"/>
      <c r="I1273" s="153"/>
      <c r="J1273" s="195"/>
    </row>
    <row r="1274" spans="1:21" ht="20.100000000000001" customHeight="1">
      <c r="B1274" s="300"/>
      <c r="C1274" s="148"/>
      <c r="D1274" s="148"/>
      <c r="E1274" s="148"/>
      <c r="F1274" s="148"/>
      <c r="G1274" s="148"/>
      <c r="H1274" s="148"/>
      <c r="I1274" s="153"/>
      <c r="J1274" s="195"/>
    </row>
    <row r="1275" spans="1:21" ht="20.100000000000001" customHeight="1" thickBot="1">
      <c r="B1275" s="301"/>
      <c r="C1275" s="154"/>
      <c r="D1275" s="154"/>
      <c r="E1275" s="154"/>
      <c r="F1275" s="154"/>
      <c r="G1275" s="154"/>
      <c r="H1275" s="154"/>
      <c r="I1275" s="155"/>
      <c r="J1275" s="195"/>
    </row>
    <row r="1276" spans="1:21" ht="20.100000000000001" customHeight="1" thickBot="1">
      <c r="B1276" s="302" t="s">
        <v>480</v>
      </c>
      <c r="C1276" s="156" t="s">
        <v>481</v>
      </c>
      <c r="D1276" s="156" t="s">
        <v>482</v>
      </c>
      <c r="E1276" s="157"/>
    </row>
    <row r="1277" spans="1:21" ht="20.100000000000001" customHeight="1" thickBot="1">
      <c r="B1277" s="289" t="s">
        <v>505</v>
      </c>
      <c r="C1277" s="185">
        <f t="shared" ref="C1277" si="358">C1233</f>
        <v>4</v>
      </c>
      <c r="D1277" s="608" t="s">
        <v>504</v>
      </c>
      <c r="E1277" s="608"/>
      <c r="F1277" s="608"/>
      <c r="G1277" s="608"/>
      <c r="H1277" s="141" t="s">
        <v>466</v>
      </c>
      <c r="I1277" s="186">
        <f t="shared" ref="I1277" si="359">I1233+1</f>
        <v>30</v>
      </c>
      <c r="J1277" s="189">
        <f t="shared" ref="J1277" si="360">I1277</f>
        <v>30</v>
      </c>
      <c r="K1277" s="312">
        <f t="shared" ref="K1277" si="361">G1278</f>
        <v>0</v>
      </c>
      <c r="L1277" s="313">
        <f t="shared" ref="L1277" si="362">C1279</f>
        <v>0</v>
      </c>
      <c r="M1277" s="190" t="e">
        <f t="shared" ref="M1277" si="363">G1279-K1280</f>
        <v>#VALUE!</v>
      </c>
      <c r="N1277" s="190">
        <f t="shared" ref="N1277" si="364">C1311</f>
        <v>0</v>
      </c>
      <c r="O1277" s="190">
        <f t="shared" ref="O1277" si="365">F1311</f>
        <v>0</v>
      </c>
      <c r="P1277" s="190">
        <f t="shared" ref="P1277" si="366">B1282</f>
        <v>0</v>
      </c>
      <c r="Q1277" s="190">
        <f t="shared" ref="Q1277" si="367">B1283</f>
        <v>0</v>
      </c>
      <c r="R1277" s="190">
        <f t="shared" ref="R1277" si="368">B1284</f>
        <v>0</v>
      </c>
      <c r="S1277" s="188">
        <f t="shared" ref="S1277" si="369">B1285</f>
        <v>0</v>
      </c>
      <c r="T1277" s="188">
        <f t="shared" ref="T1277" si="370">B1286</f>
        <v>0</v>
      </c>
      <c r="U1277" s="188">
        <f t="shared" ref="U1277" si="371">B1287</f>
        <v>0</v>
      </c>
    </row>
    <row r="1278" spans="1:21" ht="20.100000000000001" customHeight="1" thickBot="1">
      <c r="B1278" s="290" t="s">
        <v>467</v>
      </c>
      <c r="C1278" s="609" t="str">
        <f t="shared" ref="C1278" si="372">$C$2</f>
        <v>○○活動組織</v>
      </c>
      <c r="D1278" s="609"/>
      <c r="E1278" s="609"/>
      <c r="F1278" s="143" t="s">
        <v>468</v>
      </c>
      <c r="G1278" s="610"/>
      <c r="H1278" s="611"/>
      <c r="I1278" s="612"/>
      <c r="J1278" s="191"/>
    </row>
    <row r="1279" spans="1:21" ht="20.100000000000001" customHeight="1">
      <c r="B1279" s="291" t="s">
        <v>8</v>
      </c>
      <c r="C1279" s="128"/>
      <c r="D1279" s="613" t="s">
        <v>469</v>
      </c>
      <c r="E1279" s="613"/>
      <c r="F1279" s="128"/>
      <c r="G1279" s="161" t="str">
        <f t="shared" ref="G1279:G1280" si="373">IF((F1279-C1279)*24=0,"",(F1279-C1279)*24)</f>
        <v/>
      </c>
      <c r="H1279" s="614" t="s">
        <v>470</v>
      </c>
      <c r="I1279" s="615"/>
      <c r="J1279" s="192"/>
    </row>
    <row r="1280" spans="1:21" ht="20.100000000000001" customHeight="1" thickBot="1">
      <c r="B1280" s="292" t="s">
        <v>483</v>
      </c>
      <c r="C1280" s="129"/>
      <c r="D1280" s="605" t="s">
        <v>469</v>
      </c>
      <c r="E1280" s="605"/>
      <c r="F1280" s="129"/>
      <c r="G1280" s="162" t="str">
        <f t="shared" si="373"/>
        <v/>
      </c>
      <c r="H1280" s="606" t="s">
        <v>470</v>
      </c>
      <c r="I1280" s="607"/>
      <c r="J1280" s="192"/>
      <c r="K1280" s="188">
        <f t="shared" ref="K1280" si="374">IF(G1280="",0,G1280)</f>
        <v>0</v>
      </c>
    </row>
    <row r="1281" spans="1:10" ht="20.100000000000001" customHeight="1" thickBot="1">
      <c r="B1281" s="306" t="s">
        <v>714</v>
      </c>
      <c r="C1281" s="572" t="s">
        <v>712</v>
      </c>
      <c r="D1281" s="616" t="s">
        <v>713</v>
      </c>
      <c r="E1281" s="617"/>
      <c r="F1281" s="618" t="s">
        <v>715</v>
      </c>
      <c r="G1281" s="619"/>
      <c r="H1281" s="618" t="s">
        <v>716</v>
      </c>
      <c r="I1281" s="620"/>
      <c r="J1281" s="193"/>
    </row>
    <row r="1282" spans="1:10" ht="20.100000000000001" customHeight="1">
      <c r="A1282" s="188" t="str">
        <f t="shared" ref="A1282" si="375">CONCATENATE(I1277,-1)</f>
        <v>30-1</v>
      </c>
      <c r="B1282" s="309"/>
      <c r="C1282" s="573" t="str">
        <f>IF(B1282="","",VLOOKUP($B1282,【選択肢】!$K:$O,2,FALSE))</f>
        <v/>
      </c>
      <c r="D1282" s="621" t="str">
        <f>IF(C1282="","",VLOOKUP($B1282,【選択肢】!$K:$O,4,FALSE))</f>
        <v/>
      </c>
      <c r="E1282" s="622" t="str">
        <f>IF(D1282="","",VLOOKUP($B1282,【選択肢】!$K:$O,2,FALSE))</f>
        <v/>
      </c>
      <c r="F1282" s="623" t="str">
        <f>IF(E1282="","",VLOOKUP($B1282,【選択肢】!$K:$O,5,FALSE))</f>
        <v/>
      </c>
      <c r="G1282" s="624"/>
      <c r="H1282" s="625"/>
      <c r="I1282" s="626"/>
      <c r="J1282" s="193"/>
    </row>
    <row r="1283" spans="1:10" ht="20.100000000000001" customHeight="1">
      <c r="A1283" s="188" t="str">
        <f t="shared" ref="A1283" si="376">CONCATENATE(I1277,-2)</f>
        <v>30-2</v>
      </c>
      <c r="B1283" s="293"/>
      <c r="C1283" s="570" t="str">
        <f>IF(B1283="","",VLOOKUP($B1283,【選択肢】!$K:$O,2,FALSE))</f>
        <v/>
      </c>
      <c r="D1283" s="627" t="str">
        <f>IF(C1283="","",VLOOKUP($B1283,【選択肢】!$K:$O,4,FALSE))</f>
        <v/>
      </c>
      <c r="E1283" s="628" t="str">
        <f>IF(D1283="","",VLOOKUP($B1283,【選択肢】!$K:$O,2,FALSE))</f>
        <v/>
      </c>
      <c r="F1283" s="629" t="str">
        <f>IF(E1283="","",VLOOKUP($B1283,【選択肢】!$K:$O,5,FALSE))</f>
        <v/>
      </c>
      <c r="G1283" s="630"/>
      <c r="H1283" s="631"/>
      <c r="I1283" s="632"/>
      <c r="J1283" s="193"/>
    </row>
    <row r="1284" spans="1:10" ht="20.100000000000001" customHeight="1">
      <c r="A1284" s="188" t="str">
        <f t="shared" ref="A1284" si="377">CONCATENATE(I1277,-3)</f>
        <v>30-3</v>
      </c>
      <c r="B1284" s="294"/>
      <c r="C1284" s="570" t="str">
        <f>IF(B1284="","",VLOOKUP($B1284,【選択肢】!$K:$O,2,FALSE))</f>
        <v/>
      </c>
      <c r="D1284" s="627" t="str">
        <f>IF(C1284="","",VLOOKUP($B1284,【選択肢】!$K:$O,4,FALSE))</f>
        <v/>
      </c>
      <c r="E1284" s="628" t="str">
        <f>IF(D1284="","",VLOOKUP($B1284,【選択肢】!$K:$O,2,FALSE))</f>
        <v/>
      </c>
      <c r="F1284" s="629" t="str">
        <f>IF(E1284="","",VLOOKUP($B1284,【選択肢】!$K:$O,5,FALSE))</f>
        <v/>
      </c>
      <c r="G1284" s="630"/>
      <c r="H1284" s="631"/>
      <c r="I1284" s="632"/>
      <c r="J1284" s="193"/>
    </row>
    <row r="1285" spans="1:10" ht="20.100000000000001" customHeight="1">
      <c r="A1285" s="188" t="str">
        <f t="shared" ref="A1285" si="378">CONCATENATE(I1277,-4)</f>
        <v>30-4</v>
      </c>
      <c r="B1285" s="294"/>
      <c r="C1285" s="570" t="str">
        <f>IF(B1285="","",VLOOKUP($B1285,【選択肢】!$K:$O,2,FALSE))</f>
        <v/>
      </c>
      <c r="D1285" s="627" t="str">
        <f>IF(C1285="","",VLOOKUP($B1285,【選択肢】!$K:$O,4,FALSE))</f>
        <v/>
      </c>
      <c r="E1285" s="628" t="str">
        <f>IF(D1285="","",VLOOKUP($B1285,【選択肢】!$K:$O,2,FALSE))</f>
        <v/>
      </c>
      <c r="F1285" s="629" t="str">
        <f>IF(E1285="","",VLOOKUP($B1285,【選択肢】!$K:$O,5,FALSE))</f>
        <v/>
      </c>
      <c r="G1285" s="630"/>
      <c r="H1285" s="631"/>
      <c r="I1285" s="632"/>
      <c r="J1285" s="193"/>
    </row>
    <row r="1286" spans="1:10" ht="20.100000000000001" customHeight="1">
      <c r="A1286" s="188" t="str">
        <f t="shared" ref="A1286" si="379">CONCATENATE(I1277,-5)</f>
        <v>30-5</v>
      </c>
      <c r="B1286" s="294"/>
      <c r="C1286" s="570" t="str">
        <f>IF(B1286="","",VLOOKUP($B1286,【選択肢】!$K:$O,2,FALSE))</f>
        <v/>
      </c>
      <c r="D1286" s="627" t="str">
        <f>IF(C1286="","",VLOOKUP($B1286,【選択肢】!$K:$O,4,FALSE))</f>
        <v/>
      </c>
      <c r="E1286" s="628" t="str">
        <f>IF(D1286="","",VLOOKUP($B1286,【選択肢】!$K:$O,2,FALSE))</f>
        <v/>
      </c>
      <c r="F1286" s="629" t="str">
        <f>IF(E1286="","",VLOOKUP($B1286,【選択肢】!$K:$O,5,FALSE))</f>
        <v/>
      </c>
      <c r="G1286" s="630"/>
      <c r="H1286" s="631"/>
      <c r="I1286" s="632"/>
      <c r="J1286" s="193"/>
    </row>
    <row r="1287" spans="1:10" ht="20.100000000000001" customHeight="1" thickBot="1">
      <c r="A1287" s="188" t="str">
        <f t="shared" ref="A1287" si="380">CONCATENATE(I1277,-6)</f>
        <v>30-6</v>
      </c>
      <c r="B1287" s="295"/>
      <c r="C1287" s="569" t="str">
        <f>IF(B1287="","",VLOOKUP($B1287,【選択肢】!$K:$O,2,FALSE))</f>
        <v/>
      </c>
      <c r="D1287" s="633" t="str">
        <f>IF(C1287="","",VLOOKUP($B1287,【選択肢】!$K:$O,4,FALSE))</f>
        <v/>
      </c>
      <c r="E1287" s="634" t="str">
        <f>IF(D1287="","",VLOOKUP($B1287,【選択肢】!$K:$O,2,FALSE))</f>
        <v/>
      </c>
      <c r="F1287" s="635" t="str">
        <f>IF(E1287="","",VLOOKUP($B1287,【選択肢】!$K:$O,5,FALSE))</f>
        <v/>
      </c>
      <c r="G1287" s="636"/>
      <c r="H1287" s="637"/>
      <c r="I1287" s="638"/>
      <c r="J1287" s="193"/>
    </row>
    <row r="1288" spans="1:10" ht="20.100000000000001" customHeight="1">
      <c r="B1288" s="639" t="s">
        <v>471</v>
      </c>
      <c r="C1288" s="640"/>
      <c r="D1288" s="640"/>
      <c r="E1288" s="640"/>
      <c r="F1288" s="640"/>
      <c r="G1288" s="640"/>
      <c r="H1288" s="640"/>
      <c r="I1288" s="641"/>
      <c r="J1288" s="194"/>
    </row>
    <row r="1289" spans="1:10" ht="20.100000000000001" customHeight="1">
      <c r="B1289" s="296" t="s">
        <v>472</v>
      </c>
      <c r="C1289" s="167" t="s">
        <v>473</v>
      </c>
      <c r="D1289" s="168" t="s">
        <v>462</v>
      </c>
      <c r="E1289" s="169" t="s">
        <v>474</v>
      </c>
      <c r="F1289" s="166" t="s">
        <v>472</v>
      </c>
      <c r="G1289" s="167" t="s">
        <v>473</v>
      </c>
      <c r="H1289" s="168" t="s">
        <v>462</v>
      </c>
      <c r="I1289" s="169" t="s">
        <v>474</v>
      </c>
      <c r="J1289" s="194"/>
    </row>
    <row r="1290" spans="1:10" ht="20.100000000000001" customHeight="1">
      <c r="A1290" s="188">
        <f t="shared" ref="A1290" si="381">I1277</f>
        <v>30</v>
      </c>
      <c r="B1290" s="582"/>
      <c r="C1290" s="145"/>
      <c r="D1290" s="163" t="str">
        <f>IF(ISERROR(VLOOKUP($B1290,参加者名簿!$A:$D,2,FALSE))=TRUE,"",VLOOKUP($B1290,参加者名簿!$A:$D,2,FALSE))</f>
        <v/>
      </c>
      <c r="E1290" s="146"/>
      <c r="F1290" s="584"/>
      <c r="G1290" s="145"/>
      <c r="H1290" s="163" t="str">
        <f>IF(ISERROR(VLOOKUP($F1290,参加者名簿!$A:$D,2,FALSE))=TRUE,"",VLOOKUP($F1290,参加者名簿!$A:$D,2,FALSE))</f>
        <v/>
      </c>
      <c r="I1290" s="146"/>
      <c r="J1290" s="195"/>
    </row>
    <row r="1291" spans="1:10" ht="20.100000000000001" customHeight="1">
      <c r="A1291" s="188">
        <f t="shared" ref="A1291" si="382">A1290</f>
        <v>30</v>
      </c>
      <c r="B1291" s="582"/>
      <c r="C1291" s="145"/>
      <c r="D1291" s="163" t="str">
        <f>IF(ISERROR(VLOOKUP($B1291,参加者名簿!$A:$D,2,FALSE))=TRUE,"",VLOOKUP($B1291,参加者名簿!$A:$D,2,FALSE))</f>
        <v/>
      </c>
      <c r="E1291" s="146"/>
      <c r="F1291" s="584"/>
      <c r="G1291" s="145"/>
      <c r="H1291" s="163" t="str">
        <f>IF(ISERROR(VLOOKUP($F1291,参加者名簿!$A:$D,2,FALSE))=TRUE,"",VLOOKUP($F1291,参加者名簿!$A:$D,2,FALSE))</f>
        <v/>
      </c>
      <c r="I1291" s="146"/>
      <c r="J1291" s="195"/>
    </row>
    <row r="1292" spans="1:10" ht="20.100000000000001" customHeight="1">
      <c r="A1292" s="188">
        <f t="shared" si="354"/>
        <v>30</v>
      </c>
      <c r="B1292" s="582"/>
      <c r="C1292" s="145"/>
      <c r="D1292" s="163" t="str">
        <f>IF(ISERROR(VLOOKUP($B1292,参加者名簿!$A:$D,2,FALSE))=TRUE,"",VLOOKUP($B1292,参加者名簿!$A:$D,2,FALSE))</f>
        <v/>
      </c>
      <c r="E1292" s="146"/>
      <c r="F1292" s="584"/>
      <c r="G1292" s="145"/>
      <c r="H1292" s="163" t="str">
        <f>IF(ISERROR(VLOOKUP($F1292,参加者名簿!$A:$D,2,FALSE))=TRUE,"",VLOOKUP($F1292,参加者名簿!$A:$D,2,FALSE))</f>
        <v/>
      </c>
      <c r="I1292" s="146"/>
      <c r="J1292" s="195"/>
    </row>
    <row r="1293" spans="1:10" ht="20.100000000000001" customHeight="1">
      <c r="A1293" s="188">
        <f t="shared" si="354"/>
        <v>30</v>
      </c>
      <c r="B1293" s="582"/>
      <c r="C1293" s="145"/>
      <c r="D1293" s="163" t="str">
        <f>IF(ISERROR(VLOOKUP($B1293,参加者名簿!$A:$D,2,FALSE))=TRUE,"",VLOOKUP($B1293,参加者名簿!$A:$D,2,FALSE))</f>
        <v/>
      </c>
      <c r="E1293" s="146"/>
      <c r="F1293" s="584"/>
      <c r="G1293" s="145"/>
      <c r="H1293" s="163" t="str">
        <f>IF(ISERROR(VLOOKUP($F1293,参加者名簿!$A:$D,2,FALSE))=TRUE,"",VLOOKUP($F1293,参加者名簿!$A:$D,2,FALSE))</f>
        <v/>
      </c>
      <c r="I1293" s="146"/>
      <c r="J1293" s="195"/>
    </row>
    <row r="1294" spans="1:10" ht="20.100000000000001" customHeight="1">
      <c r="A1294" s="188">
        <f t="shared" si="354"/>
        <v>30</v>
      </c>
      <c r="B1294" s="582"/>
      <c r="C1294" s="145"/>
      <c r="D1294" s="163" t="str">
        <f>IF(ISERROR(VLOOKUP($B1294,参加者名簿!$A:$D,2,FALSE))=TRUE,"",VLOOKUP($B1294,参加者名簿!$A:$D,2,FALSE))</f>
        <v/>
      </c>
      <c r="E1294" s="146"/>
      <c r="F1294" s="584"/>
      <c r="G1294" s="145"/>
      <c r="H1294" s="163" t="str">
        <f>IF(ISERROR(VLOOKUP($F1294,参加者名簿!$A:$D,2,FALSE))=TRUE,"",VLOOKUP($F1294,参加者名簿!$A:$D,2,FALSE))</f>
        <v/>
      </c>
      <c r="I1294" s="146"/>
      <c r="J1294" s="195"/>
    </row>
    <row r="1295" spans="1:10" ht="20.100000000000001" customHeight="1">
      <c r="A1295" s="188">
        <f t="shared" si="354"/>
        <v>30</v>
      </c>
      <c r="B1295" s="582"/>
      <c r="C1295" s="145"/>
      <c r="D1295" s="163" t="str">
        <f>IF(ISERROR(VLOOKUP($B1295,参加者名簿!$A:$D,2,FALSE))=TRUE,"",VLOOKUP($B1295,参加者名簿!$A:$D,2,FALSE))</f>
        <v/>
      </c>
      <c r="E1295" s="146"/>
      <c r="F1295" s="584"/>
      <c r="G1295" s="145"/>
      <c r="H1295" s="163" t="str">
        <f>IF(ISERROR(VLOOKUP($F1295,参加者名簿!$A:$D,2,FALSE))=TRUE,"",VLOOKUP($F1295,参加者名簿!$A:$D,2,FALSE))</f>
        <v/>
      </c>
      <c r="I1295" s="146"/>
      <c r="J1295" s="195"/>
    </row>
    <row r="1296" spans="1:10" ht="20.100000000000001" customHeight="1">
      <c r="A1296" s="188">
        <f t="shared" si="354"/>
        <v>30</v>
      </c>
      <c r="B1296" s="582"/>
      <c r="C1296" s="145"/>
      <c r="D1296" s="163" t="str">
        <f>IF(ISERROR(VLOOKUP($B1296,参加者名簿!$A:$D,2,FALSE))=TRUE,"",VLOOKUP($B1296,参加者名簿!$A:$D,2,FALSE))</f>
        <v/>
      </c>
      <c r="E1296" s="146"/>
      <c r="F1296" s="584"/>
      <c r="G1296" s="145"/>
      <c r="H1296" s="163" t="str">
        <f>IF(ISERROR(VLOOKUP($F1296,参加者名簿!$A:$D,2,FALSE))=TRUE,"",VLOOKUP($F1296,参加者名簿!$A:$D,2,FALSE))</f>
        <v/>
      </c>
      <c r="I1296" s="146"/>
      <c r="J1296" s="195"/>
    </row>
    <row r="1297" spans="1:10" ht="20.100000000000001" customHeight="1">
      <c r="A1297" s="188">
        <f t="shared" si="354"/>
        <v>30</v>
      </c>
      <c r="B1297" s="582"/>
      <c r="C1297" s="145"/>
      <c r="D1297" s="163" t="str">
        <f>IF(ISERROR(VLOOKUP($B1297,参加者名簿!$A:$D,2,FALSE))=TRUE,"",VLOOKUP($B1297,参加者名簿!$A:$D,2,FALSE))</f>
        <v/>
      </c>
      <c r="E1297" s="146"/>
      <c r="F1297" s="584"/>
      <c r="G1297" s="145"/>
      <c r="H1297" s="163" t="str">
        <f>IF(ISERROR(VLOOKUP($F1297,参加者名簿!$A:$D,2,FALSE))=TRUE,"",VLOOKUP($F1297,参加者名簿!$A:$D,2,FALSE))</f>
        <v/>
      </c>
      <c r="I1297" s="146"/>
      <c r="J1297" s="195"/>
    </row>
    <row r="1298" spans="1:10" ht="20.100000000000001" customHeight="1">
      <c r="A1298" s="188">
        <f t="shared" si="354"/>
        <v>30</v>
      </c>
      <c r="B1298" s="582"/>
      <c r="C1298" s="145"/>
      <c r="D1298" s="163" t="str">
        <f>IF(ISERROR(VLOOKUP($B1298,参加者名簿!$A:$D,2,FALSE))=TRUE,"",VLOOKUP($B1298,参加者名簿!$A:$D,2,FALSE))</f>
        <v/>
      </c>
      <c r="E1298" s="146"/>
      <c r="F1298" s="584"/>
      <c r="G1298" s="145"/>
      <c r="H1298" s="163" t="str">
        <f>IF(ISERROR(VLOOKUP($F1298,参加者名簿!$A:$D,2,FALSE))=TRUE,"",VLOOKUP($F1298,参加者名簿!$A:$D,2,FALSE))</f>
        <v/>
      </c>
      <c r="I1298" s="146"/>
      <c r="J1298" s="195"/>
    </row>
    <row r="1299" spans="1:10" ht="20.100000000000001" customHeight="1">
      <c r="A1299" s="188">
        <f t="shared" si="354"/>
        <v>30</v>
      </c>
      <c r="B1299" s="582"/>
      <c r="C1299" s="145"/>
      <c r="D1299" s="163" t="str">
        <f>IF(ISERROR(VLOOKUP($B1299,参加者名簿!$A:$D,2,FALSE))=TRUE,"",VLOOKUP($B1299,参加者名簿!$A:$D,2,FALSE))</f>
        <v/>
      </c>
      <c r="E1299" s="146"/>
      <c r="F1299" s="584"/>
      <c r="G1299" s="145"/>
      <c r="H1299" s="163" t="str">
        <f>IF(ISERROR(VLOOKUP($F1299,参加者名簿!$A:$D,2,FALSE))=TRUE,"",VLOOKUP($F1299,参加者名簿!$A:$D,2,FALSE))</f>
        <v/>
      </c>
      <c r="I1299" s="146"/>
      <c r="J1299" s="195"/>
    </row>
    <row r="1300" spans="1:10" ht="20.100000000000001" customHeight="1">
      <c r="A1300" s="188">
        <f t="shared" si="354"/>
        <v>30</v>
      </c>
      <c r="B1300" s="582"/>
      <c r="C1300" s="145"/>
      <c r="D1300" s="163" t="str">
        <f>IF(ISERROR(VLOOKUP($B1300,参加者名簿!$A:$D,2,FALSE))=TRUE,"",VLOOKUP($B1300,参加者名簿!$A:$D,2,FALSE))</f>
        <v/>
      </c>
      <c r="E1300" s="146"/>
      <c r="F1300" s="584"/>
      <c r="G1300" s="145"/>
      <c r="H1300" s="163" t="str">
        <f>IF(ISERROR(VLOOKUP($F1300,参加者名簿!$A:$D,2,FALSE))=TRUE,"",VLOOKUP($F1300,参加者名簿!$A:$D,2,FALSE))</f>
        <v/>
      </c>
      <c r="I1300" s="146"/>
      <c r="J1300" s="195"/>
    </row>
    <row r="1301" spans="1:10" ht="20.100000000000001" customHeight="1">
      <c r="A1301" s="188">
        <f t="shared" si="354"/>
        <v>30</v>
      </c>
      <c r="B1301" s="582"/>
      <c r="C1301" s="145"/>
      <c r="D1301" s="163" t="str">
        <f>IF(ISERROR(VLOOKUP($B1301,参加者名簿!$A:$D,2,FALSE))=TRUE,"",VLOOKUP($B1301,参加者名簿!$A:$D,2,FALSE))</f>
        <v/>
      </c>
      <c r="E1301" s="146"/>
      <c r="F1301" s="584"/>
      <c r="G1301" s="145"/>
      <c r="H1301" s="163" t="str">
        <f>IF(ISERROR(VLOOKUP($F1301,参加者名簿!$A:$D,2,FALSE))=TRUE,"",VLOOKUP($F1301,参加者名簿!$A:$D,2,FALSE))</f>
        <v/>
      </c>
      <c r="I1301" s="146"/>
      <c r="J1301" s="195"/>
    </row>
    <row r="1302" spans="1:10" ht="20.100000000000001" customHeight="1">
      <c r="A1302" s="188">
        <f t="shared" si="354"/>
        <v>30</v>
      </c>
      <c r="B1302" s="582"/>
      <c r="C1302" s="145"/>
      <c r="D1302" s="163" t="str">
        <f>IF(ISERROR(VLOOKUP($B1302,参加者名簿!$A:$D,2,FALSE))=TRUE,"",VLOOKUP($B1302,参加者名簿!$A:$D,2,FALSE))</f>
        <v/>
      </c>
      <c r="E1302" s="146"/>
      <c r="F1302" s="584"/>
      <c r="G1302" s="145"/>
      <c r="H1302" s="163" t="str">
        <f>IF(ISERROR(VLOOKUP($F1302,参加者名簿!$A:$D,2,FALSE))=TRUE,"",VLOOKUP($F1302,参加者名簿!$A:$D,2,FALSE))</f>
        <v/>
      </c>
      <c r="I1302" s="146"/>
      <c r="J1302" s="195"/>
    </row>
    <row r="1303" spans="1:10" ht="20.100000000000001" customHeight="1">
      <c r="A1303" s="188">
        <f t="shared" si="354"/>
        <v>30</v>
      </c>
      <c r="B1303" s="582"/>
      <c r="C1303" s="145"/>
      <c r="D1303" s="163" t="str">
        <f>IF(ISERROR(VLOOKUP($B1303,参加者名簿!$A:$D,2,FALSE))=TRUE,"",VLOOKUP($B1303,参加者名簿!$A:$D,2,FALSE))</f>
        <v/>
      </c>
      <c r="E1303" s="146"/>
      <c r="F1303" s="584"/>
      <c r="G1303" s="145"/>
      <c r="H1303" s="163" t="str">
        <f>IF(ISERROR(VLOOKUP($F1303,参加者名簿!$A:$D,2,FALSE))=TRUE,"",VLOOKUP($F1303,参加者名簿!$A:$D,2,FALSE))</f>
        <v/>
      </c>
      <c r="I1303" s="146"/>
      <c r="J1303" s="195"/>
    </row>
    <row r="1304" spans="1:10" ht="20.100000000000001" customHeight="1">
      <c r="A1304" s="188">
        <f t="shared" si="354"/>
        <v>30</v>
      </c>
      <c r="B1304" s="582"/>
      <c r="C1304" s="145"/>
      <c r="D1304" s="163" t="str">
        <f>IF(ISERROR(VLOOKUP($B1304,参加者名簿!$A:$D,2,FALSE))=TRUE,"",VLOOKUP($B1304,参加者名簿!$A:$D,2,FALSE))</f>
        <v/>
      </c>
      <c r="E1304" s="146"/>
      <c r="F1304" s="584"/>
      <c r="G1304" s="145"/>
      <c r="H1304" s="163" t="str">
        <f>IF(ISERROR(VLOOKUP($F1304,参加者名簿!$A:$D,2,FALSE))=TRUE,"",VLOOKUP($F1304,参加者名簿!$A:$D,2,FALSE))</f>
        <v/>
      </c>
      <c r="I1304" s="146"/>
      <c r="J1304" s="195"/>
    </row>
    <row r="1305" spans="1:10" ht="20.100000000000001" customHeight="1">
      <c r="A1305" s="188">
        <f t="shared" si="354"/>
        <v>30</v>
      </c>
      <c r="B1305" s="582"/>
      <c r="C1305" s="145"/>
      <c r="D1305" s="163" t="str">
        <f>IF(ISERROR(VLOOKUP($B1305,参加者名簿!$A:$D,2,FALSE))=TRUE,"",VLOOKUP($B1305,参加者名簿!$A:$D,2,FALSE))</f>
        <v/>
      </c>
      <c r="E1305" s="146"/>
      <c r="F1305" s="584"/>
      <c r="G1305" s="145"/>
      <c r="H1305" s="163" t="str">
        <f>IF(ISERROR(VLOOKUP($F1305,参加者名簿!$A:$D,2,FALSE))=TRUE,"",VLOOKUP($F1305,参加者名簿!$A:$D,2,FALSE))</f>
        <v/>
      </c>
      <c r="I1305" s="146"/>
      <c r="J1305" s="195"/>
    </row>
    <row r="1306" spans="1:10" ht="20.100000000000001" customHeight="1">
      <c r="A1306" s="188">
        <f t="shared" si="354"/>
        <v>30</v>
      </c>
      <c r="B1306" s="582"/>
      <c r="C1306" s="145"/>
      <c r="D1306" s="163" t="str">
        <f>IF(ISERROR(VLOOKUP($B1306,参加者名簿!$A:$D,2,FALSE))=TRUE,"",VLOOKUP($B1306,参加者名簿!$A:$D,2,FALSE))</f>
        <v/>
      </c>
      <c r="E1306" s="146"/>
      <c r="F1306" s="584"/>
      <c r="G1306" s="145"/>
      <c r="H1306" s="163" t="str">
        <f>IF(ISERROR(VLOOKUP($F1306,参加者名簿!$A:$D,2,FALSE))=TRUE,"",VLOOKUP($F1306,参加者名簿!$A:$D,2,FALSE))</f>
        <v/>
      </c>
      <c r="I1306" s="146"/>
      <c r="J1306" s="195"/>
    </row>
    <row r="1307" spans="1:10" ht="20.100000000000001" customHeight="1">
      <c r="A1307" s="188">
        <f t="shared" si="354"/>
        <v>30</v>
      </c>
      <c r="B1307" s="582"/>
      <c r="C1307" s="145"/>
      <c r="D1307" s="163" t="str">
        <f>IF(ISERROR(VLOOKUP($B1307,参加者名簿!$A:$D,2,FALSE))=TRUE,"",VLOOKUP($B1307,参加者名簿!$A:$D,2,FALSE))</f>
        <v/>
      </c>
      <c r="E1307" s="146"/>
      <c r="F1307" s="584"/>
      <c r="G1307" s="145"/>
      <c r="H1307" s="163" t="str">
        <f>IF(ISERROR(VLOOKUP($F1307,参加者名簿!$A:$D,2,FALSE))=TRUE,"",VLOOKUP($F1307,参加者名簿!$A:$D,2,FALSE))</f>
        <v/>
      </c>
      <c r="I1307" s="146"/>
      <c r="J1307" s="195"/>
    </row>
    <row r="1308" spans="1:10" ht="20.100000000000001" customHeight="1">
      <c r="A1308" s="188">
        <f t="shared" si="354"/>
        <v>30</v>
      </c>
      <c r="B1308" s="582"/>
      <c r="C1308" s="145"/>
      <c r="D1308" s="163" t="str">
        <f>IF(ISERROR(VLOOKUP($B1308,参加者名簿!$A:$D,2,FALSE))=TRUE,"",VLOOKUP($B1308,参加者名簿!$A:$D,2,FALSE))</f>
        <v/>
      </c>
      <c r="E1308" s="146"/>
      <c r="F1308" s="584"/>
      <c r="G1308" s="145"/>
      <c r="H1308" s="163" t="str">
        <f>IF(ISERROR(VLOOKUP($F1308,参加者名簿!$A:$D,2,FALSE))=TRUE,"",VLOOKUP($F1308,参加者名簿!$A:$D,2,FALSE))</f>
        <v/>
      </c>
      <c r="I1308" s="146"/>
      <c r="J1308" s="195"/>
    </row>
    <row r="1309" spans="1:10" ht="20.100000000000001" customHeight="1">
      <c r="A1309" s="188">
        <f t="shared" si="354"/>
        <v>30</v>
      </c>
      <c r="B1309" s="582"/>
      <c r="C1309" s="145"/>
      <c r="D1309" s="163" t="str">
        <f>IF(ISERROR(VLOOKUP($B1309,参加者名簿!$A:$D,2,FALSE))=TRUE,"",VLOOKUP($B1309,参加者名簿!$A:$D,2,FALSE))</f>
        <v/>
      </c>
      <c r="E1309" s="146"/>
      <c r="F1309" s="584"/>
      <c r="G1309" s="145"/>
      <c r="H1309" s="163" t="str">
        <f>IF(ISERROR(VLOOKUP($F1309,参加者名簿!$A:$D,2,FALSE))=TRUE,"",VLOOKUP($F1309,参加者名簿!$A:$D,2,FALSE))</f>
        <v/>
      </c>
      <c r="I1309" s="146"/>
      <c r="J1309" s="195"/>
    </row>
    <row r="1310" spans="1:10" ht="20.100000000000001" customHeight="1" thickBot="1">
      <c r="A1310" s="188">
        <f t="shared" si="354"/>
        <v>30</v>
      </c>
      <c r="B1310" s="582"/>
      <c r="C1310" s="145"/>
      <c r="D1310" s="163" t="str">
        <f>IF(ISERROR(VLOOKUP($B1310,参加者名簿!$A:$D,2,FALSE))=TRUE,"",VLOOKUP($B1310,参加者名簿!$A:$D,2,FALSE))</f>
        <v/>
      </c>
      <c r="E1310" s="146"/>
      <c r="F1310" s="584"/>
      <c r="G1310" s="145"/>
      <c r="H1310" s="163" t="str">
        <f>IF(ISERROR(VLOOKUP($F1310,参加者名簿!$A:$D,2,FALSE))=TRUE,"",VLOOKUP($F1310,参加者名簿!$A:$D,2,FALSE))</f>
        <v/>
      </c>
      <c r="I1310" s="146"/>
      <c r="J1310" s="195"/>
    </row>
    <row r="1311" spans="1:10" ht="20.100000000000001" customHeight="1" thickBot="1">
      <c r="B1311" s="298" t="s">
        <v>476</v>
      </c>
      <c r="C1311" s="164">
        <f t="shared" ref="C1311" si="383">COUNTIFS(D1290:D1310,"農業者",E1290:E1310,"○")+COUNTIFS(H1290:H1310,"農業者",I1290:I1310,"○")</f>
        <v>0</v>
      </c>
      <c r="D1311" s="601" t="s">
        <v>477</v>
      </c>
      <c r="E1311" s="602"/>
      <c r="F1311" s="164">
        <f t="shared" ref="F1311" si="384">COUNTIFS(D1290:D1310,"農業者以外",E1290:E1310,"○")+COUNTIFS(H1290:H1310,"農業者以外",I1290:I1310,"○")</f>
        <v>0</v>
      </c>
      <c r="G1311" s="571" t="s">
        <v>478</v>
      </c>
      <c r="H1311" s="603">
        <f t="shared" ref="H1311" si="385">SUMIF(E1290:E1310,"○",C1290:C1310)+SUMIF(I1290:I1310,"○",G1290:G1310)</f>
        <v>0</v>
      </c>
      <c r="I1311" s="604"/>
      <c r="J1311" s="194"/>
    </row>
    <row r="1312" spans="1:10" ht="20.100000000000001" customHeight="1">
      <c r="B1312" s="299" t="s">
        <v>479</v>
      </c>
      <c r="C1312" s="151"/>
      <c r="D1312" s="151"/>
      <c r="E1312" s="151"/>
      <c r="F1312" s="151"/>
      <c r="G1312" s="151"/>
      <c r="H1312" s="151"/>
      <c r="I1312" s="152"/>
      <c r="J1312" s="195"/>
    </row>
    <row r="1313" spans="1:21" ht="20.100000000000001" customHeight="1">
      <c r="B1313" s="300"/>
      <c r="C1313" s="148"/>
      <c r="D1313" s="148"/>
      <c r="E1313" s="148"/>
      <c r="F1313" s="148"/>
      <c r="G1313" s="148"/>
      <c r="H1313" s="148"/>
      <c r="I1313" s="153"/>
      <c r="J1313" s="195"/>
    </row>
    <row r="1314" spans="1:21" ht="20.100000000000001" customHeight="1">
      <c r="B1314" s="300"/>
      <c r="C1314" s="148"/>
      <c r="D1314" s="148"/>
      <c r="E1314" s="148"/>
      <c r="F1314" s="148"/>
      <c r="G1314" s="148"/>
      <c r="H1314" s="148"/>
      <c r="I1314" s="153"/>
      <c r="J1314" s="195"/>
    </row>
    <row r="1315" spans="1:21" ht="20.100000000000001" customHeight="1">
      <c r="B1315" s="300"/>
      <c r="C1315" s="148"/>
      <c r="D1315" s="148"/>
      <c r="E1315" s="148"/>
      <c r="F1315" s="148"/>
      <c r="G1315" s="148"/>
      <c r="H1315" s="148"/>
      <c r="I1315" s="153"/>
      <c r="J1315" s="195"/>
    </row>
    <row r="1316" spans="1:21" ht="20.100000000000001" customHeight="1">
      <c r="B1316" s="300"/>
      <c r="C1316" s="148"/>
      <c r="D1316" s="148"/>
      <c r="E1316" s="148"/>
      <c r="F1316" s="148"/>
      <c r="G1316" s="148"/>
      <c r="H1316" s="148"/>
      <c r="I1316" s="153"/>
      <c r="J1316" s="195"/>
    </row>
    <row r="1317" spans="1:21" ht="20.100000000000001" customHeight="1">
      <c r="B1317" s="300"/>
      <c r="C1317" s="148"/>
      <c r="D1317" s="148"/>
      <c r="E1317" s="148"/>
      <c r="F1317" s="148"/>
      <c r="G1317" s="148"/>
      <c r="H1317" s="148"/>
      <c r="I1317" s="153"/>
      <c r="J1317" s="195"/>
    </row>
    <row r="1318" spans="1:21" ht="20.100000000000001" customHeight="1">
      <c r="B1318" s="300"/>
      <c r="C1318" s="148"/>
      <c r="D1318" s="148"/>
      <c r="E1318" s="148"/>
      <c r="F1318" s="148"/>
      <c r="G1318" s="148"/>
      <c r="H1318" s="148"/>
      <c r="I1318" s="153"/>
      <c r="J1318" s="195"/>
    </row>
    <row r="1319" spans="1:21" ht="20.100000000000001" customHeight="1" thickBot="1">
      <c r="B1319" s="301"/>
      <c r="C1319" s="154"/>
      <c r="D1319" s="154"/>
      <c r="E1319" s="154"/>
      <c r="F1319" s="154"/>
      <c r="G1319" s="154"/>
      <c r="H1319" s="154"/>
      <c r="I1319" s="155"/>
      <c r="J1319" s="195"/>
    </row>
    <row r="1320" spans="1:21" ht="20.100000000000001" customHeight="1" thickBot="1">
      <c r="B1320" s="302" t="s">
        <v>480</v>
      </c>
      <c r="C1320" s="156" t="s">
        <v>481</v>
      </c>
      <c r="D1320" s="156" t="s">
        <v>482</v>
      </c>
      <c r="E1320" s="157"/>
    </row>
    <row r="1321" spans="1:21" ht="20.100000000000001" customHeight="1" thickBot="1">
      <c r="B1321" s="289" t="s">
        <v>505</v>
      </c>
      <c r="C1321" s="185">
        <f t="shared" ref="C1321" si="386">C1277</f>
        <v>4</v>
      </c>
      <c r="D1321" s="608" t="s">
        <v>504</v>
      </c>
      <c r="E1321" s="608"/>
      <c r="F1321" s="608"/>
      <c r="G1321" s="608"/>
      <c r="H1321" s="141" t="s">
        <v>466</v>
      </c>
      <c r="I1321" s="186">
        <f t="shared" ref="I1321" si="387">I1277+1</f>
        <v>31</v>
      </c>
      <c r="J1321" s="189">
        <f t="shared" ref="J1321" si="388">I1321</f>
        <v>31</v>
      </c>
      <c r="K1321" s="312">
        <f t="shared" ref="K1321" si="389">G1322</f>
        <v>0</v>
      </c>
      <c r="L1321" s="313">
        <f t="shared" ref="L1321" si="390">C1323</f>
        <v>0</v>
      </c>
      <c r="M1321" s="190" t="e">
        <f t="shared" ref="M1321" si="391">G1323-K1324</f>
        <v>#VALUE!</v>
      </c>
      <c r="N1321" s="190">
        <f t="shared" ref="N1321" si="392">C1355</f>
        <v>0</v>
      </c>
      <c r="O1321" s="190">
        <f t="shared" ref="O1321" si="393">F1355</f>
        <v>0</v>
      </c>
      <c r="P1321" s="190">
        <f t="shared" ref="P1321" si="394">B1326</f>
        <v>0</v>
      </c>
      <c r="Q1321" s="190">
        <f t="shared" ref="Q1321" si="395">B1327</f>
        <v>0</v>
      </c>
      <c r="R1321" s="190">
        <f t="shared" ref="R1321" si="396">B1328</f>
        <v>0</v>
      </c>
      <c r="S1321" s="188">
        <f t="shared" ref="S1321" si="397">B1329</f>
        <v>0</v>
      </c>
      <c r="T1321" s="188">
        <f t="shared" ref="T1321" si="398">B1330</f>
        <v>0</v>
      </c>
      <c r="U1321" s="188">
        <f t="shared" ref="U1321" si="399">B1331</f>
        <v>0</v>
      </c>
    </row>
    <row r="1322" spans="1:21" ht="20.100000000000001" customHeight="1" thickBot="1">
      <c r="B1322" s="290" t="s">
        <v>467</v>
      </c>
      <c r="C1322" s="609" t="str">
        <f t="shared" ref="C1322" si="400">$C$2</f>
        <v>○○活動組織</v>
      </c>
      <c r="D1322" s="609"/>
      <c r="E1322" s="609"/>
      <c r="F1322" s="143" t="s">
        <v>468</v>
      </c>
      <c r="G1322" s="610"/>
      <c r="H1322" s="611"/>
      <c r="I1322" s="612"/>
      <c r="J1322" s="191"/>
    </row>
    <row r="1323" spans="1:21" ht="20.100000000000001" customHeight="1">
      <c r="B1323" s="291" t="s">
        <v>8</v>
      </c>
      <c r="C1323" s="128"/>
      <c r="D1323" s="613" t="s">
        <v>469</v>
      </c>
      <c r="E1323" s="613"/>
      <c r="F1323" s="128"/>
      <c r="G1323" s="161" t="str">
        <f t="shared" ref="G1323:G1324" si="401">IF((F1323-C1323)*24=0,"",(F1323-C1323)*24)</f>
        <v/>
      </c>
      <c r="H1323" s="614" t="s">
        <v>470</v>
      </c>
      <c r="I1323" s="615"/>
      <c r="J1323" s="192"/>
    </row>
    <row r="1324" spans="1:21" ht="20.100000000000001" customHeight="1" thickBot="1">
      <c r="B1324" s="292" t="s">
        <v>483</v>
      </c>
      <c r="C1324" s="129"/>
      <c r="D1324" s="605" t="s">
        <v>469</v>
      </c>
      <c r="E1324" s="605"/>
      <c r="F1324" s="129"/>
      <c r="G1324" s="162" t="str">
        <f t="shared" si="401"/>
        <v/>
      </c>
      <c r="H1324" s="606" t="s">
        <v>470</v>
      </c>
      <c r="I1324" s="607"/>
      <c r="J1324" s="192"/>
      <c r="K1324" s="188">
        <f t="shared" ref="K1324" si="402">IF(G1324="",0,G1324)</f>
        <v>0</v>
      </c>
    </row>
    <row r="1325" spans="1:21" ht="20.100000000000001" customHeight="1" thickBot="1">
      <c r="B1325" s="306" t="s">
        <v>714</v>
      </c>
      <c r="C1325" s="572" t="s">
        <v>712</v>
      </c>
      <c r="D1325" s="616" t="s">
        <v>713</v>
      </c>
      <c r="E1325" s="617"/>
      <c r="F1325" s="618" t="s">
        <v>715</v>
      </c>
      <c r="G1325" s="619"/>
      <c r="H1325" s="618" t="s">
        <v>716</v>
      </c>
      <c r="I1325" s="620"/>
      <c r="J1325" s="193"/>
    </row>
    <row r="1326" spans="1:21" ht="20.100000000000001" customHeight="1">
      <c r="A1326" s="188" t="str">
        <f t="shared" ref="A1326" si="403">CONCATENATE(I1321,-1)</f>
        <v>31-1</v>
      </c>
      <c r="B1326" s="309"/>
      <c r="C1326" s="573" t="str">
        <f>IF(B1326="","",VLOOKUP($B1326,【選択肢】!$K:$O,2,FALSE))</f>
        <v/>
      </c>
      <c r="D1326" s="621" t="str">
        <f>IF(C1326="","",VLOOKUP($B1326,【選択肢】!$K:$O,4,FALSE))</f>
        <v/>
      </c>
      <c r="E1326" s="622" t="str">
        <f>IF(D1326="","",VLOOKUP($B1326,【選択肢】!$K:$O,2,FALSE))</f>
        <v/>
      </c>
      <c r="F1326" s="623" t="str">
        <f>IF(E1326="","",VLOOKUP($B1326,【選択肢】!$K:$O,5,FALSE))</f>
        <v/>
      </c>
      <c r="G1326" s="624"/>
      <c r="H1326" s="625"/>
      <c r="I1326" s="626"/>
      <c r="J1326" s="193"/>
    </row>
    <row r="1327" spans="1:21" ht="20.100000000000001" customHeight="1">
      <c r="A1327" s="188" t="str">
        <f t="shared" ref="A1327" si="404">CONCATENATE(I1321,-2)</f>
        <v>31-2</v>
      </c>
      <c r="B1327" s="293"/>
      <c r="C1327" s="570" t="str">
        <f>IF(B1327="","",VLOOKUP($B1327,【選択肢】!$K:$O,2,FALSE))</f>
        <v/>
      </c>
      <c r="D1327" s="627" t="str">
        <f>IF(C1327="","",VLOOKUP($B1327,【選択肢】!$K:$O,4,FALSE))</f>
        <v/>
      </c>
      <c r="E1327" s="628" t="str">
        <f>IF(D1327="","",VLOOKUP($B1327,【選択肢】!$K:$O,2,FALSE))</f>
        <v/>
      </c>
      <c r="F1327" s="629" t="str">
        <f>IF(E1327="","",VLOOKUP($B1327,【選択肢】!$K:$O,5,FALSE))</f>
        <v/>
      </c>
      <c r="G1327" s="630"/>
      <c r="H1327" s="631"/>
      <c r="I1327" s="632"/>
      <c r="J1327" s="193"/>
    </row>
    <row r="1328" spans="1:21" ht="20.100000000000001" customHeight="1">
      <c r="A1328" s="188" t="str">
        <f t="shared" ref="A1328" si="405">CONCATENATE(I1321,-3)</f>
        <v>31-3</v>
      </c>
      <c r="B1328" s="294"/>
      <c r="C1328" s="570" t="str">
        <f>IF(B1328="","",VLOOKUP($B1328,【選択肢】!$K:$O,2,FALSE))</f>
        <v/>
      </c>
      <c r="D1328" s="627" t="str">
        <f>IF(C1328="","",VLOOKUP($B1328,【選択肢】!$K:$O,4,FALSE))</f>
        <v/>
      </c>
      <c r="E1328" s="628" t="str">
        <f>IF(D1328="","",VLOOKUP($B1328,【選択肢】!$K:$O,2,FALSE))</f>
        <v/>
      </c>
      <c r="F1328" s="629" t="str">
        <f>IF(E1328="","",VLOOKUP($B1328,【選択肢】!$K:$O,5,FALSE))</f>
        <v/>
      </c>
      <c r="G1328" s="630"/>
      <c r="H1328" s="631"/>
      <c r="I1328" s="632"/>
      <c r="J1328" s="193"/>
    </row>
    <row r="1329" spans="1:10" ht="20.100000000000001" customHeight="1">
      <c r="A1329" s="188" t="str">
        <f t="shared" ref="A1329" si="406">CONCATENATE(I1321,-4)</f>
        <v>31-4</v>
      </c>
      <c r="B1329" s="294"/>
      <c r="C1329" s="570" t="str">
        <f>IF(B1329="","",VLOOKUP($B1329,【選択肢】!$K:$O,2,FALSE))</f>
        <v/>
      </c>
      <c r="D1329" s="627" t="str">
        <f>IF(C1329="","",VLOOKUP($B1329,【選択肢】!$K:$O,4,FALSE))</f>
        <v/>
      </c>
      <c r="E1329" s="628" t="str">
        <f>IF(D1329="","",VLOOKUP($B1329,【選択肢】!$K:$O,2,FALSE))</f>
        <v/>
      </c>
      <c r="F1329" s="629" t="str">
        <f>IF(E1329="","",VLOOKUP($B1329,【選択肢】!$K:$O,5,FALSE))</f>
        <v/>
      </c>
      <c r="G1329" s="630"/>
      <c r="H1329" s="631"/>
      <c r="I1329" s="632"/>
      <c r="J1329" s="193"/>
    </row>
    <row r="1330" spans="1:10" ht="20.100000000000001" customHeight="1">
      <c r="A1330" s="188" t="str">
        <f t="shared" ref="A1330" si="407">CONCATENATE(I1321,-5)</f>
        <v>31-5</v>
      </c>
      <c r="B1330" s="294"/>
      <c r="C1330" s="570" t="str">
        <f>IF(B1330="","",VLOOKUP($B1330,【選択肢】!$K:$O,2,FALSE))</f>
        <v/>
      </c>
      <c r="D1330" s="627" t="str">
        <f>IF(C1330="","",VLOOKUP($B1330,【選択肢】!$K:$O,4,FALSE))</f>
        <v/>
      </c>
      <c r="E1330" s="628" t="str">
        <f>IF(D1330="","",VLOOKUP($B1330,【選択肢】!$K:$O,2,FALSE))</f>
        <v/>
      </c>
      <c r="F1330" s="629" t="str">
        <f>IF(E1330="","",VLOOKUP($B1330,【選択肢】!$K:$O,5,FALSE))</f>
        <v/>
      </c>
      <c r="G1330" s="630"/>
      <c r="H1330" s="631"/>
      <c r="I1330" s="632"/>
      <c r="J1330" s="193"/>
    </row>
    <row r="1331" spans="1:10" ht="20.100000000000001" customHeight="1" thickBot="1">
      <c r="A1331" s="188" t="str">
        <f t="shared" ref="A1331" si="408">CONCATENATE(I1321,-6)</f>
        <v>31-6</v>
      </c>
      <c r="B1331" s="295"/>
      <c r="C1331" s="569" t="str">
        <f>IF(B1331="","",VLOOKUP($B1331,【選択肢】!$K:$O,2,FALSE))</f>
        <v/>
      </c>
      <c r="D1331" s="633" t="str">
        <f>IF(C1331="","",VLOOKUP($B1331,【選択肢】!$K:$O,4,FALSE))</f>
        <v/>
      </c>
      <c r="E1331" s="634" t="str">
        <f>IF(D1331="","",VLOOKUP($B1331,【選択肢】!$K:$O,2,FALSE))</f>
        <v/>
      </c>
      <c r="F1331" s="635" t="str">
        <f>IF(E1331="","",VLOOKUP($B1331,【選択肢】!$K:$O,5,FALSE))</f>
        <v/>
      </c>
      <c r="G1331" s="636"/>
      <c r="H1331" s="637"/>
      <c r="I1331" s="638"/>
      <c r="J1331" s="193"/>
    </row>
    <row r="1332" spans="1:10" ht="20.100000000000001" customHeight="1">
      <c r="B1332" s="639" t="s">
        <v>471</v>
      </c>
      <c r="C1332" s="640"/>
      <c r="D1332" s="640"/>
      <c r="E1332" s="640"/>
      <c r="F1332" s="640"/>
      <c r="G1332" s="640"/>
      <c r="H1332" s="640"/>
      <c r="I1332" s="641"/>
      <c r="J1332" s="194"/>
    </row>
    <row r="1333" spans="1:10" ht="20.100000000000001" customHeight="1">
      <c r="B1333" s="296" t="s">
        <v>472</v>
      </c>
      <c r="C1333" s="167" t="s">
        <v>473</v>
      </c>
      <c r="D1333" s="168" t="s">
        <v>462</v>
      </c>
      <c r="E1333" s="169" t="s">
        <v>474</v>
      </c>
      <c r="F1333" s="166" t="s">
        <v>472</v>
      </c>
      <c r="G1333" s="167" t="s">
        <v>473</v>
      </c>
      <c r="H1333" s="168" t="s">
        <v>462</v>
      </c>
      <c r="I1333" s="169" t="s">
        <v>474</v>
      </c>
      <c r="J1333" s="194"/>
    </row>
    <row r="1334" spans="1:10" ht="20.100000000000001" customHeight="1">
      <c r="A1334" s="188">
        <f t="shared" ref="A1334" si="409">I1321</f>
        <v>31</v>
      </c>
      <c r="B1334" s="582"/>
      <c r="C1334" s="145"/>
      <c r="D1334" s="163" t="str">
        <f>IF(ISERROR(VLOOKUP($B1334,参加者名簿!$A:$D,2,FALSE))=TRUE,"",VLOOKUP($B1334,参加者名簿!$A:$D,2,FALSE))</f>
        <v/>
      </c>
      <c r="E1334" s="146"/>
      <c r="F1334" s="584"/>
      <c r="G1334" s="145"/>
      <c r="H1334" s="163" t="str">
        <f>IF(ISERROR(VLOOKUP($F1334,参加者名簿!$A:$D,2,FALSE))=TRUE,"",VLOOKUP($F1334,参加者名簿!$A:$D,2,FALSE))</f>
        <v/>
      </c>
      <c r="I1334" s="146"/>
      <c r="J1334" s="195"/>
    </row>
    <row r="1335" spans="1:10" ht="20.100000000000001" customHeight="1">
      <c r="A1335" s="188">
        <f t="shared" ref="A1335:A1398" si="410">A1334</f>
        <v>31</v>
      </c>
      <c r="B1335" s="582"/>
      <c r="C1335" s="145"/>
      <c r="D1335" s="163" t="str">
        <f>IF(ISERROR(VLOOKUP($B1335,参加者名簿!$A:$D,2,FALSE))=TRUE,"",VLOOKUP($B1335,参加者名簿!$A:$D,2,FALSE))</f>
        <v/>
      </c>
      <c r="E1335" s="146"/>
      <c r="F1335" s="584"/>
      <c r="G1335" s="145"/>
      <c r="H1335" s="163" t="str">
        <f>IF(ISERROR(VLOOKUP($F1335,参加者名簿!$A:$D,2,FALSE))=TRUE,"",VLOOKUP($F1335,参加者名簿!$A:$D,2,FALSE))</f>
        <v/>
      </c>
      <c r="I1335" s="146"/>
      <c r="J1335" s="195"/>
    </row>
    <row r="1336" spans="1:10" ht="20.100000000000001" customHeight="1">
      <c r="A1336" s="188">
        <f t="shared" si="410"/>
        <v>31</v>
      </c>
      <c r="B1336" s="582"/>
      <c r="C1336" s="145"/>
      <c r="D1336" s="163" t="str">
        <f>IF(ISERROR(VLOOKUP($B1336,参加者名簿!$A:$D,2,FALSE))=TRUE,"",VLOOKUP($B1336,参加者名簿!$A:$D,2,FALSE))</f>
        <v/>
      </c>
      <c r="E1336" s="146"/>
      <c r="F1336" s="584"/>
      <c r="G1336" s="145"/>
      <c r="H1336" s="163" t="str">
        <f>IF(ISERROR(VLOOKUP($F1336,参加者名簿!$A:$D,2,FALSE))=TRUE,"",VLOOKUP($F1336,参加者名簿!$A:$D,2,FALSE))</f>
        <v/>
      </c>
      <c r="I1336" s="146"/>
      <c r="J1336" s="195"/>
    </row>
    <row r="1337" spans="1:10" ht="20.100000000000001" customHeight="1">
      <c r="A1337" s="188">
        <f t="shared" si="410"/>
        <v>31</v>
      </c>
      <c r="B1337" s="582"/>
      <c r="C1337" s="145"/>
      <c r="D1337" s="163" t="str">
        <f>IF(ISERROR(VLOOKUP($B1337,参加者名簿!$A:$D,2,FALSE))=TRUE,"",VLOOKUP($B1337,参加者名簿!$A:$D,2,FALSE))</f>
        <v/>
      </c>
      <c r="E1337" s="146"/>
      <c r="F1337" s="584"/>
      <c r="G1337" s="145"/>
      <c r="H1337" s="163" t="str">
        <f>IF(ISERROR(VLOOKUP($F1337,参加者名簿!$A:$D,2,FALSE))=TRUE,"",VLOOKUP($F1337,参加者名簿!$A:$D,2,FALSE))</f>
        <v/>
      </c>
      <c r="I1337" s="146"/>
      <c r="J1337" s="195"/>
    </row>
    <row r="1338" spans="1:10" ht="20.100000000000001" customHeight="1">
      <c r="A1338" s="188">
        <f t="shared" si="410"/>
        <v>31</v>
      </c>
      <c r="B1338" s="582"/>
      <c r="C1338" s="145"/>
      <c r="D1338" s="163" t="str">
        <f>IF(ISERROR(VLOOKUP($B1338,参加者名簿!$A:$D,2,FALSE))=TRUE,"",VLOOKUP($B1338,参加者名簿!$A:$D,2,FALSE))</f>
        <v/>
      </c>
      <c r="E1338" s="146"/>
      <c r="F1338" s="584"/>
      <c r="G1338" s="145"/>
      <c r="H1338" s="163" t="str">
        <f>IF(ISERROR(VLOOKUP($F1338,参加者名簿!$A:$D,2,FALSE))=TRUE,"",VLOOKUP($F1338,参加者名簿!$A:$D,2,FALSE))</f>
        <v/>
      </c>
      <c r="I1338" s="146"/>
      <c r="J1338" s="195"/>
    </row>
    <row r="1339" spans="1:10" ht="20.100000000000001" customHeight="1">
      <c r="A1339" s="188">
        <f t="shared" si="410"/>
        <v>31</v>
      </c>
      <c r="B1339" s="582"/>
      <c r="C1339" s="145"/>
      <c r="D1339" s="163" t="str">
        <f>IF(ISERROR(VLOOKUP($B1339,参加者名簿!$A:$D,2,FALSE))=TRUE,"",VLOOKUP($B1339,参加者名簿!$A:$D,2,FALSE))</f>
        <v/>
      </c>
      <c r="E1339" s="146"/>
      <c r="F1339" s="584"/>
      <c r="G1339" s="145"/>
      <c r="H1339" s="163" t="str">
        <f>IF(ISERROR(VLOOKUP($F1339,参加者名簿!$A:$D,2,FALSE))=TRUE,"",VLOOKUP($F1339,参加者名簿!$A:$D,2,FALSE))</f>
        <v/>
      </c>
      <c r="I1339" s="146"/>
      <c r="J1339" s="195"/>
    </row>
    <row r="1340" spans="1:10" ht="20.100000000000001" customHeight="1">
      <c r="A1340" s="188">
        <f t="shared" si="410"/>
        <v>31</v>
      </c>
      <c r="B1340" s="582"/>
      <c r="C1340" s="145"/>
      <c r="D1340" s="163" t="str">
        <f>IF(ISERROR(VLOOKUP($B1340,参加者名簿!$A:$D,2,FALSE))=TRUE,"",VLOOKUP($B1340,参加者名簿!$A:$D,2,FALSE))</f>
        <v/>
      </c>
      <c r="E1340" s="146"/>
      <c r="F1340" s="584"/>
      <c r="G1340" s="145"/>
      <c r="H1340" s="163" t="str">
        <f>IF(ISERROR(VLOOKUP($F1340,参加者名簿!$A:$D,2,FALSE))=TRUE,"",VLOOKUP($F1340,参加者名簿!$A:$D,2,FALSE))</f>
        <v/>
      </c>
      <c r="I1340" s="146"/>
      <c r="J1340" s="195"/>
    </row>
    <row r="1341" spans="1:10" ht="20.100000000000001" customHeight="1">
      <c r="A1341" s="188">
        <f t="shared" si="410"/>
        <v>31</v>
      </c>
      <c r="B1341" s="582"/>
      <c r="C1341" s="145"/>
      <c r="D1341" s="163" t="str">
        <f>IF(ISERROR(VLOOKUP($B1341,参加者名簿!$A:$D,2,FALSE))=TRUE,"",VLOOKUP($B1341,参加者名簿!$A:$D,2,FALSE))</f>
        <v/>
      </c>
      <c r="E1341" s="146"/>
      <c r="F1341" s="584"/>
      <c r="G1341" s="145"/>
      <c r="H1341" s="163" t="str">
        <f>IF(ISERROR(VLOOKUP($F1341,参加者名簿!$A:$D,2,FALSE))=TRUE,"",VLOOKUP($F1341,参加者名簿!$A:$D,2,FALSE))</f>
        <v/>
      </c>
      <c r="I1341" s="146"/>
      <c r="J1341" s="195"/>
    </row>
    <row r="1342" spans="1:10" ht="20.100000000000001" customHeight="1">
      <c r="A1342" s="188">
        <f t="shared" si="410"/>
        <v>31</v>
      </c>
      <c r="B1342" s="582"/>
      <c r="C1342" s="145"/>
      <c r="D1342" s="163" t="str">
        <f>IF(ISERROR(VLOOKUP($B1342,参加者名簿!$A:$D,2,FALSE))=TRUE,"",VLOOKUP($B1342,参加者名簿!$A:$D,2,FALSE))</f>
        <v/>
      </c>
      <c r="E1342" s="146"/>
      <c r="F1342" s="584"/>
      <c r="G1342" s="145"/>
      <c r="H1342" s="163" t="str">
        <f>IF(ISERROR(VLOOKUP($F1342,参加者名簿!$A:$D,2,FALSE))=TRUE,"",VLOOKUP($F1342,参加者名簿!$A:$D,2,FALSE))</f>
        <v/>
      </c>
      <c r="I1342" s="146"/>
      <c r="J1342" s="195"/>
    </row>
    <row r="1343" spans="1:10" ht="20.100000000000001" customHeight="1">
      <c r="A1343" s="188">
        <f t="shared" si="410"/>
        <v>31</v>
      </c>
      <c r="B1343" s="582"/>
      <c r="C1343" s="145"/>
      <c r="D1343" s="163" t="str">
        <f>IF(ISERROR(VLOOKUP($B1343,参加者名簿!$A:$D,2,FALSE))=TRUE,"",VLOOKUP($B1343,参加者名簿!$A:$D,2,FALSE))</f>
        <v/>
      </c>
      <c r="E1343" s="146"/>
      <c r="F1343" s="584"/>
      <c r="G1343" s="145"/>
      <c r="H1343" s="163" t="str">
        <f>IF(ISERROR(VLOOKUP($F1343,参加者名簿!$A:$D,2,FALSE))=TRUE,"",VLOOKUP($F1343,参加者名簿!$A:$D,2,FALSE))</f>
        <v/>
      </c>
      <c r="I1343" s="146"/>
      <c r="J1343" s="195"/>
    </row>
    <row r="1344" spans="1:10" ht="20.100000000000001" customHeight="1">
      <c r="A1344" s="188">
        <f t="shared" si="410"/>
        <v>31</v>
      </c>
      <c r="B1344" s="582"/>
      <c r="C1344" s="145"/>
      <c r="D1344" s="163" t="str">
        <f>IF(ISERROR(VLOOKUP($B1344,参加者名簿!$A:$D,2,FALSE))=TRUE,"",VLOOKUP($B1344,参加者名簿!$A:$D,2,FALSE))</f>
        <v/>
      </c>
      <c r="E1344" s="146"/>
      <c r="F1344" s="584"/>
      <c r="G1344" s="145"/>
      <c r="H1344" s="163" t="str">
        <f>IF(ISERROR(VLOOKUP($F1344,参加者名簿!$A:$D,2,FALSE))=TRUE,"",VLOOKUP($F1344,参加者名簿!$A:$D,2,FALSE))</f>
        <v/>
      </c>
      <c r="I1344" s="146"/>
      <c r="J1344" s="195"/>
    </row>
    <row r="1345" spans="1:10" ht="20.100000000000001" customHeight="1">
      <c r="A1345" s="188">
        <f t="shared" si="410"/>
        <v>31</v>
      </c>
      <c r="B1345" s="582"/>
      <c r="C1345" s="145"/>
      <c r="D1345" s="163" t="str">
        <f>IF(ISERROR(VLOOKUP($B1345,参加者名簿!$A:$D,2,FALSE))=TRUE,"",VLOOKUP($B1345,参加者名簿!$A:$D,2,FALSE))</f>
        <v/>
      </c>
      <c r="E1345" s="146"/>
      <c r="F1345" s="584"/>
      <c r="G1345" s="145"/>
      <c r="H1345" s="163" t="str">
        <f>IF(ISERROR(VLOOKUP($F1345,参加者名簿!$A:$D,2,FALSE))=TRUE,"",VLOOKUP($F1345,参加者名簿!$A:$D,2,FALSE))</f>
        <v/>
      </c>
      <c r="I1345" s="146"/>
      <c r="J1345" s="195"/>
    </row>
    <row r="1346" spans="1:10" ht="20.100000000000001" customHeight="1">
      <c r="A1346" s="188">
        <f t="shared" si="410"/>
        <v>31</v>
      </c>
      <c r="B1346" s="582"/>
      <c r="C1346" s="145"/>
      <c r="D1346" s="163" t="str">
        <f>IF(ISERROR(VLOOKUP($B1346,参加者名簿!$A:$D,2,FALSE))=TRUE,"",VLOOKUP($B1346,参加者名簿!$A:$D,2,FALSE))</f>
        <v/>
      </c>
      <c r="E1346" s="146"/>
      <c r="F1346" s="584"/>
      <c r="G1346" s="145"/>
      <c r="H1346" s="163" t="str">
        <f>IF(ISERROR(VLOOKUP($F1346,参加者名簿!$A:$D,2,FALSE))=TRUE,"",VLOOKUP($F1346,参加者名簿!$A:$D,2,FALSE))</f>
        <v/>
      </c>
      <c r="I1346" s="146"/>
      <c r="J1346" s="195"/>
    </row>
    <row r="1347" spans="1:10" ht="20.100000000000001" customHeight="1">
      <c r="A1347" s="188">
        <f t="shared" si="410"/>
        <v>31</v>
      </c>
      <c r="B1347" s="582"/>
      <c r="C1347" s="145"/>
      <c r="D1347" s="163" t="str">
        <f>IF(ISERROR(VLOOKUP($B1347,参加者名簿!$A:$D,2,FALSE))=TRUE,"",VLOOKUP($B1347,参加者名簿!$A:$D,2,FALSE))</f>
        <v/>
      </c>
      <c r="E1347" s="146"/>
      <c r="F1347" s="584"/>
      <c r="G1347" s="145"/>
      <c r="H1347" s="163" t="str">
        <f>IF(ISERROR(VLOOKUP($F1347,参加者名簿!$A:$D,2,FALSE))=TRUE,"",VLOOKUP($F1347,参加者名簿!$A:$D,2,FALSE))</f>
        <v/>
      </c>
      <c r="I1347" s="146"/>
      <c r="J1347" s="195"/>
    </row>
    <row r="1348" spans="1:10" ht="20.100000000000001" customHeight="1">
      <c r="A1348" s="188">
        <f t="shared" si="410"/>
        <v>31</v>
      </c>
      <c r="B1348" s="582"/>
      <c r="C1348" s="145"/>
      <c r="D1348" s="163" t="str">
        <f>IF(ISERROR(VLOOKUP($B1348,参加者名簿!$A:$D,2,FALSE))=TRUE,"",VLOOKUP($B1348,参加者名簿!$A:$D,2,FALSE))</f>
        <v/>
      </c>
      <c r="E1348" s="146"/>
      <c r="F1348" s="584"/>
      <c r="G1348" s="145"/>
      <c r="H1348" s="163" t="str">
        <f>IF(ISERROR(VLOOKUP($F1348,参加者名簿!$A:$D,2,FALSE))=TRUE,"",VLOOKUP($F1348,参加者名簿!$A:$D,2,FALSE))</f>
        <v/>
      </c>
      <c r="I1348" s="146"/>
      <c r="J1348" s="195"/>
    </row>
    <row r="1349" spans="1:10" ht="20.100000000000001" customHeight="1">
      <c r="A1349" s="188">
        <f t="shared" si="410"/>
        <v>31</v>
      </c>
      <c r="B1349" s="582"/>
      <c r="C1349" s="145"/>
      <c r="D1349" s="163" t="str">
        <f>IF(ISERROR(VLOOKUP($B1349,参加者名簿!$A:$D,2,FALSE))=TRUE,"",VLOOKUP($B1349,参加者名簿!$A:$D,2,FALSE))</f>
        <v/>
      </c>
      <c r="E1349" s="146"/>
      <c r="F1349" s="584"/>
      <c r="G1349" s="145"/>
      <c r="H1349" s="163" t="str">
        <f>IF(ISERROR(VLOOKUP($F1349,参加者名簿!$A:$D,2,FALSE))=TRUE,"",VLOOKUP($F1349,参加者名簿!$A:$D,2,FALSE))</f>
        <v/>
      </c>
      <c r="I1349" s="146"/>
      <c r="J1349" s="195"/>
    </row>
    <row r="1350" spans="1:10" ht="20.100000000000001" customHeight="1">
      <c r="A1350" s="188">
        <f t="shared" si="410"/>
        <v>31</v>
      </c>
      <c r="B1350" s="582"/>
      <c r="C1350" s="145"/>
      <c r="D1350" s="163" t="str">
        <f>IF(ISERROR(VLOOKUP($B1350,参加者名簿!$A:$D,2,FALSE))=TRUE,"",VLOOKUP($B1350,参加者名簿!$A:$D,2,FALSE))</f>
        <v/>
      </c>
      <c r="E1350" s="146"/>
      <c r="F1350" s="584"/>
      <c r="G1350" s="145"/>
      <c r="H1350" s="163" t="str">
        <f>IF(ISERROR(VLOOKUP($F1350,参加者名簿!$A:$D,2,FALSE))=TRUE,"",VLOOKUP($F1350,参加者名簿!$A:$D,2,FALSE))</f>
        <v/>
      </c>
      <c r="I1350" s="146"/>
      <c r="J1350" s="195"/>
    </row>
    <row r="1351" spans="1:10" ht="20.100000000000001" customHeight="1">
      <c r="A1351" s="188">
        <f t="shared" si="410"/>
        <v>31</v>
      </c>
      <c r="B1351" s="582"/>
      <c r="C1351" s="145"/>
      <c r="D1351" s="163" t="str">
        <f>IF(ISERROR(VLOOKUP($B1351,参加者名簿!$A:$D,2,FALSE))=TRUE,"",VLOOKUP($B1351,参加者名簿!$A:$D,2,FALSE))</f>
        <v/>
      </c>
      <c r="E1351" s="146"/>
      <c r="F1351" s="584"/>
      <c r="G1351" s="145"/>
      <c r="H1351" s="163" t="str">
        <f>IF(ISERROR(VLOOKUP($F1351,参加者名簿!$A:$D,2,FALSE))=TRUE,"",VLOOKUP($F1351,参加者名簿!$A:$D,2,FALSE))</f>
        <v/>
      </c>
      <c r="I1351" s="146"/>
      <c r="J1351" s="195"/>
    </row>
    <row r="1352" spans="1:10" ht="20.100000000000001" customHeight="1">
      <c r="A1352" s="188">
        <f t="shared" si="410"/>
        <v>31</v>
      </c>
      <c r="B1352" s="582"/>
      <c r="C1352" s="145"/>
      <c r="D1352" s="163" t="str">
        <f>IF(ISERROR(VLOOKUP($B1352,参加者名簿!$A:$D,2,FALSE))=TRUE,"",VLOOKUP($B1352,参加者名簿!$A:$D,2,FALSE))</f>
        <v/>
      </c>
      <c r="E1352" s="146"/>
      <c r="F1352" s="584"/>
      <c r="G1352" s="145"/>
      <c r="H1352" s="163" t="str">
        <f>IF(ISERROR(VLOOKUP($F1352,参加者名簿!$A:$D,2,FALSE))=TRUE,"",VLOOKUP($F1352,参加者名簿!$A:$D,2,FALSE))</f>
        <v/>
      </c>
      <c r="I1352" s="146"/>
      <c r="J1352" s="195"/>
    </row>
    <row r="1353" spans="1:10" ht="20.100000000000001" customHeight="1">
      <c r="A1353" s="188">
        <f t="shared" si="410"/>
        <v>31</v>
      </c>
      <c r="B1353" s="582"/>
      <c r="C1353" s="145"/>
      <c r="D1353" s="163" t="str">
        <f>IF(ISERROR(VLOOKUP($B1353,参加者名簿!$A:$D,2,FALSE))=TRUE,"",VLOOKUP($B1353,参加者名簿!$A:$D,2,FALSE))</f>
        <v/>
      </c>
      <c r="E1353" s="146"/>
      <c r="F1353" s="584"/>
      <c r="G1353" s="145"/>
      <c r="H1353" s="163" t="str">
        <f>IF(ISERROR(VLOOKUP($F1353,参加者名簿!$A:$D,2,FALSE))=TRUE,"",VLOOKUP($F1353,参加者名簿!$A:$D,2,FALSE))</f>
        <v/>
      </c>
      <c r="I1353" s="146"/>
      <c r="J1353" s="195"/>
    </row>
    <row r="1354" spans="1:10" ht="20.100000000000001" customHeight="1" thickBot="1">
      <c r="A1354" s="188">
        <f t="shared" si="410"/>
        <v>31</v>
      </c>
      <c r="B1354" s="582"/>
      <c r="C1354" s="145"/>
      <c r="D1354" s="163" t="str">
        <f>IF(ISERROR(VLOOKUP($B1354,参加者名簿!$A:$D,2,FALSE))=TRUE,"",VLOOKUP($B1354,参加者名簿!$A:$D,2,FALSE))</f>
        <v/>
      </c>
      <c r="E1354" s="146"/>
      <c r="F1354" s="584"/>
      <c r="G1354" s="145"/>
      <c r="H1354" s="163" t="str">
        <f>IF(ISERROR(VLOOKUP($F1354,参加者名簿!$A:$D,2,FALSE))=TRUE,"",VLOOKUP($F1354,参加者名簿!$A:$D,2,FALSE))</f>
        <v/>
      </c>
      <c r="I1354" s="146"/>
      <c r="J1354" s="195"/>
    </row>
    <row r="1355" spans="1:10" ht="20.100000000000001" customHeight="1" thickBot="1">
      <c r="B1355" s="298" t="s">
        <v>476</v>
      </c>
      <c r="C1355" s="164">
        <f t="shared" ref="C1355" si="411">COUNTIFS(D1334:D1354,"農業者",E1334:E1354,"○")+COUNTIFS(H1334:H1354,"農業者",I1334:I1354,"○")</f>
        <v>0</v>
      </c>
      <c r="D1355" s="601" t="s">
        <v>477</v>
      </c>
      <c r="E1355" s="602"/>
      <c r="F1355" s="164">
        <f t="shared" ref="F1355" si="412">COUNTIFS(D1334:D1354,"農業者以外",E1334:E1354,"○")+COUNTIFS(H1334:H1354,"農業者以外",I1334:I1354,"○")</f>
        <v>0</v>
      </c>
      <c r="G1355" s="571" t="s">
        <v>478</v>
      </c>
      <c r="H1355" s="603">
        <f t="shared" ref="H1355" si="413">SUMIF(E1334:E1354,"○",C1334:C1354)+SUMIF(I1334:I1354,"○",G1334:G1354)</f>
        <v>0</v>
      </c>
      <c r="I1355" s="604"/>
      <c r="J1355" s="194"/>
    </row>
    <row r="1356" spans="1:10" ht="20.100000000000001" customHeight="1">
      <c r="B1356" s="299" t="s">
        <v>479</v>
      </c>
      <c r="C1356" s="151"/>
      <c r="D1356" s="151"/>
      <c r="E1356" s="151"/>
      <c r="F1356" s="151"/>
      <c r="G1356" s="151"/>
      <c r="H1356" s="151"/>
      <c r="I1356" s="152"/>
      <c r="J1356" s="195"/>
    </row>
    <row r="1357" spans="1:10" ht="20.100000000000001" customHeight="1">
      <c r="B1357" s="300"/>
      <c r="C1357" s="148"/>
      <c r="D1357" s="148"/>
      <c r="E1357" s="148"/>
      <c r="F1357" s="148"/>
      <c r="G1357" s="148"/>
      <c r="H1357" s="148"/>
      <c r="I1357" s="153"/>
      <c r="J1357" s="195"/>
    </row>
    <row r="1358" spans="1:10" ht="20.100000000000001" customHeight="1">
      <c r="B1358" s="300"/>
      <c r="C1358" s="148"/>
      <c r="D1358" s="148"/>
      <c r="E1358" s="148"/>
      <c r="F1358" s="148"/>
      <c r="G1358" s="148"/>
      <c r="H1358" s="148"/>
      <c r="I1358" s="153"/>
      <c r="J1358" s="195"/>
    </row>
    <row r="1359" spans="1:10" ht="20.100000000000001" customHeight="1">
      <c r="B1359" s="300"/>
      <c r="C1359" s="148"/>
      <c r="D1359" s="148"/>
      <c r="E1359" s="148"/>
      <c r="F1359" s="148"/>
      <c r="G1359" s="148"/>
      <c r="H1359" s="148"/>
      <c r="I1359" s="153"/>
      <c r="J1359" s="195"/>
    </row>
    <row r="1360" spans="1:10" ht="20.100000000000001" customHeight="1">
      <c r="B1360" s="300"/>
      <c r="C1360" s="148"/>
      <c r="D1360" s="148"/>
      <c r="E1360" s="148"/>
      <c r="F1360" s="148"/>
      <c r="G1360" s="148"/>
      <c r="H1360" s="148"/>
      <c r="I1360" s="153"/>
      <c r="J1360" s="195"/>
    </row>
    <row r="1361" spans="1:21" ht="20.100000000000001" customHeight="1">
      <c r="B1361" s="300"/>
      <c r="C1361" s="148"/>
      <c r="D1361" s="148"/>
      <c r="E1361" s="148"/>
      <c r="F1361" s="148"/>
      <c r="G1361" s="148"/>
      <c r="H1361" s="148"/>
      <c r="I1361" s="153"/>
      <c r="J1361" s="195"/>
    </row>
    <row r="1362" spans="1:21" ht="20.100000000000001" customHeight="1">
      <c r="B1362" s="300"/>
      <c r="C1362" s="148"/>
      <c r="D1362" s="148"/>
      <c r="E1362" s="148"/>
      <c r="F1362" s="148"/>
      <c r="G1362" s="148"/>
      <c r="H1362" s="148"/>
      <c r="I1362" s="153"/>
      <c r="J1362" s="195"/>
    </row>
    <row r="1363" spans="1:21" ht="20.100000000000001" customHeight="1" thickBot="1">
      <c r="B1363" s="301"/>
      <c r="C1363" s="154"/>
      <c r="D1363" s="154"/>
      <c r="E1363" s="154"/>
      <c r="F1363" s="154"/>
      <c r="G1363" s="154"/>
      <c r="H1363" s="154"/>
      <c r="I1363" s="155"/>
      <c r="J1363" s="195"/>
    </row>
    <row r="1364" spans="1:21" ht="20.100000000000001" customHeight="1" thickBot="1">
      <c r="B1364" s="302" t="s">
        <v>480</v>
      </c>
      <c r="C1364" s="156" t="s">
        <v>481</v>
      </c>
      <c r="D1364" s="156" t="s">
        <v>482</v>
      </c>
      <c r="E1364" s="157"/>
    </row>
    <row r="1365" spans="1:21" ht="20.100000000000001" customHeight="1" thickBot="1">
      <c r="B1365" s="289" t="s">
        <v>505</v>
      </c>
      <c r="C1365" s="185">
        <f t="shared" ref="C1365" si="414">C1321</f>
        <v>4</v>
      </c>
      <c r="D1365" s="608" t="s">
        <v>504</v>
      </c>
      <c r="E1365" s="608"/>
      <c r="F1365" s="608"/>
      <c r="G1365" s="608"/>
      <c r="H1365" s="141" t="s">
        <v>466</v>
      </c>
      <c r="I1365" s="186">
        <f t="shared" ref="I1365" si="415">I1321+1</f>
        <v>32</v>
      </c>
      <c r="J1365" s="189">
        <f t="shared" ref="J1365" si="416">I1365</f>
        <v>32</v>
      </c>
      <c r="K1365" s="312">
        <f t="shared" ref="K1365" si="417">G1366</f>
        <v>0</v>
      </c>
      <c r="L1365" s="313">
        <f t="shared" ref="L1365" si="418">C1367</f>
        <v>0</v>
      </c>
      <c r="M1365" s="190" t="e">
        <f t="shared" ref="M1365" si="419">G1367-K1368</f>
        <v>#VALUE!</v>
      </c>
      <c r="N1365" s="190">
        <f t="shared" ref="N1365" si="420">C1399</f>
        <v>0</v>
      </c>
      <c r="O1365" s="190">
        <f t="shared" ref="O1365" si="421">F1399</f>
        <v>0</v>
      </c>
      <c r="P1365" s="190">
        <f t="shared" ref="P1365" si="422">B1370</f>
        <v>0</v>
      </c>
      <c r="Q1365" s="190">
        <f t="shared" ref="Q1365" si="423">B1371</f>
        <v>0</v>
      </c>
      <c r="R1365" s="190">
        <f t="shared" ref="R1365" si="424">B1372</f>
        <v>0</v>
      </c>
      <c r="S1365" s="188">
        <f t="shared" ref="S1365" si="425">B1373</f>
        <v>0</v>
      </c>
      <c r="T1365" s="188">
        <f t="shared" ref="T1365" si="426">B1374</f>
        <v>0</v>
      </c>
      <c r="U1365" s="188">
        <f t="shared" ref="U1365" si="427">B1375</f>
        <v>0</v>
      </c>
    </row>
    <row r="1366" spans="1:21" ht="20.100000000000001" customHeight="1" thickBot="1">
      <c r="B1366" s="290" t="s">
        <v>467</v>
      </c>
      <c r="C1366" s="609" t="str">
        <f t="shared" ref="C1366" si="428">$C$2</f>
        <v>○○活動組織</v>
      </c>
      <c r="D1366" s="609"/>
      <c r="E1366" s="609"/>
      <c r="F1366" s="143" t="s">
        <v>468</v>
      </c>
      <c r="G1366" s="610"/>
      <c r="H1366" s="611"/>
      <c r="I1366" s="612"/>
      <c r="J1366" s="191"/>
    </row>
    <row r="1367" spans="1:21" ht="20.100000000000001" customHeight="1">
      <c r="B1367" s="291" t="s">
        <v>8</v>
      </c>
      <c r="C1367" s="128"/>
      <c r="D1367" s="613" t="s">
        <v>469</v>
      </c>
      <c r="E1367" s="613"/>
      <c r="F1367" s="128"/>
      <c r="G1367" s="161" t="str">
        <f t="shared" ref="G1367:G1368" si="429">IF((F1367-C1367)*24=0,"",(F1367-C1367)*24)</f>
        <v/>
      </c>
      <c r="H1367" s="614" t="s">
        <v>470</v>
      </c>
      <c r="I1367" s="615"/>
      <c r="J1367" s="192"/>
    </row>
    <row r="1368" spans="1:21" ht="20.100000000000001" customHeight="1" thickBot="1">
      <c r="B1368" s="292" t="s">
        <v>483</v>
      </c>
      <c r="C1368" s="129"/>
      <c r="D1368" s="605" t="s">
        <v>469</v>
      </c>
      <c r="E1368" s="605"/>
      <c r="F1368" s="129"/>
      <c r="G1368" s="162" t="str">
        <f t="shared" si="429"/>
        <v/>
      </c>
      <c r="H1368" s="606" t="s">
        <v>470</v>
      </c>
      <c r="I1368" s="607"/>
      <c r="J1368" s="192"/>
      <c r="K1368" s="188">
        <f t="shared" ref="K1368" si="430">IF(G1368="",0,G1368)</f>
        <v>0</v>
      </c>
    </row>
    <row r="1369" spans="1:21" ht="20.100000000000001" customHeight="1" thickBot="1">
      <c r="B1369" s="306" t="s">
        <v>714</v>
      </c>
      <c r="C1369" s="572" t="s">
        <v>712</v>
      </c>
      <c r="D1369" s="616" t="s">
        <v>713</v>
      </c>
      <c r="E1369" s="617"/>
      <c r="F1369" s="618" t="s">
        <v>715</v>
      </c>
      <c r="G1369" s="619"/>
      <c r="H1369" s="618" t="s">
        <v>716</v>
      </c>
      <c r="I1369" s="620"/>
      <c r="J1369" s="193"/>
    </row>
    <row r="1370" spans="1:21" ht="20.100000000000001" customHeight="1">
      <c r="A1370" s="188" t="str">
        <f t="shared" ref="A1370" si="431">CONCATENATE(I1365,-1)</f>
        <v>32-1</v>
      </c>
      <c r="B1370" s="309"/>
      <c r="C1370" s="573" t="str">
        <f>IF(B1370="","",VLOOKUP($B1370,【選択肢】!$K:$O,2,FALSE))</f>
        <v/>
      </c>
      <c r="D1370" s="621" t="str">
        <f>IF(C1370="","",VLOOKUP($B1370,【選択肢】!$K:$O,4,FALSE))</f>
        <v/>
      </c>
      <c r="E1370" s="622" t="str">
        <f>IF(D1370="","",VLOOKUP($B1370,【選択肢】!$K:$O,2,FALSE))</f>
        <v/>
      </c>
      <c r="F1370" s="623" t="str">
        <f>IF(E1370="","",VLOOKUP($B1370,【選択肢】!$K:$O,5,FALSE))</f>
        <v/>
      </c>
      <c r="G1370" s="624"/>
      <c r="H1370" s="625"/>
      <c r="I1370" s="626"/>
      <c r="J1370" s="193"/>
    </row>
    <row r="1371" spans="1:21" ht="20.100000000000001" customHeight="1">
      <c r="A1371" s="188" t="str">
        <f t="shared" ref="A1371" si="432">CONCATENATE(I1365,-2)</f>
        <v>32-2</v>
      </c>
      <c r="B1371" s="293"/>
      <c r="C1371" s="570" t="str">
        <f>IF(B1371="","",VLOOKUP($B1371,【選択肢】!$K:$O,2,FALSE))</f>
        <v/>
      </c>
      <c r="D1371" s="627" t="str">
        <f>IF(C1371="","",VLOOKUP($B1371,【選択肢】!$K:$O,4,FALSE))</f>
        <v/>
      </c>
      <c r="E1371" s="628" t="str">
        <f>IF(D1371="","",VLOOKUP($B1371,【選択肢】!$K:$O,2,FALSE))</f>
        <v/>
      </c>
      <c r="F1371" s="629" t="str">
        <f>IF(E1371="","",VLOOKUP($B1371,【選択肢】!$K:$O,5,FALSE))</f>
        <v/>
      </c>
      <c r="G1371" s="630"/>
      <c r="H1371" s="631"/>
      <c r="I1371" s="632"/>
      <c r="J1371" s="193"/>
    </row>
    <row r="1372" spans="1:21" ht="20.100000000000001" customHeight="1">
      <c r="A1372" s="188" t="str">
        <f t="shared" ref="A1372" si="433">CONCATENATE(I1365,-3)</f>
        <v>32-3</v>
      </c>
      <c r="B1372" s="294"/>
      <c r="C1372" s="570" t="str">
        <f>IF(B1372="","",VLOOKUP($B1372,【選択肢】!$K:$O,2,FALSE))</f>
        <v/>
      </c>
      <c r="D1372" s="627" t="str">
        <f>IF(C1372="","",VLOOKUP($B1372,【選択肢】!$K:$O,4,FALSE))</f>
        <v/>
      </c>
      <c r="E1372" s="628" t="str">
        <f>IF(D1372="","",VLOOKUP($B1372,【選択肢】!$K:$O,2,FALSE))</f>
        <v/>
      </c>
      <c r="F1372" s="629" t="str">
        <f>IF(E1372="","",VLOOKUP($B1372,【選択肢】!$K:$O,5,FALSE))</f>
        <v/>
      </c>
      <c r="G1372" s="630"/>
      <c r="H1372" s="631"/>
      <c r="I1372" s="632"/>
      <c r="J1372" s="193"/>
    </row>
    <row r="1373" spans="1:21" ht="20.100000000000001" customHeight="1">
      <c r="A1373" s="188" t="str">
        <f t="shared" ref="A1373" si="434">CONCATENATE(I1365,-4)</f>
        <v>32-4</v>
      </c>
      <c r="B1373" s="294"/>
      <c r="C1373" s="570" t="str">
        <f>IF(B1373="","",VLOOKUP($B1373,【選択肢】!$K:$O,2,FALSE))</f>
        <v/>
      </c>
      <c r="D1373" s="627" t="str">
        <f>IF(C1373="","",VLOOKUP($B1373,【選択肢】!$K:$O,4,FALSE))</f>
        <v/>
      </c>
      <c r="E1373" s="628" t="str">
        <f>IF(D1373="","",VLOOKUP($B1373,【選択肢】!$K:$O,2,FALSE))</f>
        <v/>
      </c>
      <c r="F1373" s="629" t="str">
        <f>IF(E1373="","",VLOOKUP($B1373,【選択肢】!$K:$O,5,FALSE))</f>
        <v/>
      </c>
      <c r="G1373" s="630"/>
      <c r="H1373" s="631"/>
      <c r="I1373" s="632"/>
      <c r="J1373" s="193"/>
    </row>
    <row r="1374" spans="1:21" ht="20.100000000000001" customHeight="1">
      <c r="A1374" s="188" t="str">
        <f t="shared" ref="A1374" si="435">CONCATENATE(I1365,-5)</f>
        <v>32-5</v>
      </c>
      <c r="B1374" s="294"/>
      <c r="C1374" s="570" t="str">
        <f>IF(B1374="","",VLOOKUP($B1374,【選択肢】!$K:$O,2,FALSE))</f>
        <v/>
      </c>
      <c r="D1374" s="627" t="str">
        <f>IF(C1374="","",VLOOKUP($B1374,【選択肢】!$K:$O,4,FALSE))</f>
        <v/>
      </c>
      <c r="E1374" s="628" t="str">
        <f>IF(D1374="","",VLOOKUP($B1374,【選択肢】!$K:$O,2,FALSE))</f>
        <v/>
      </c>
      <c r="F1374" s="629" t="str">
        <f>IF(E1374="","",VLOOKUP($B1374,【選択肢】!$K:$O,5,FALSE))</f>
        <v/>
      </c>
      <c r="G1374" s="630"/>
      <c r="H1374" s="631"/>
      <c r="I1374" s="632"/>
      <c r="J1374" s="193"/>
    </row>
    <row r="1375" spans="1:21" ht="20.100000000000001" customHeight="1" thickBot="1">
      <c r="A1375" s="188" t="str">
        <f t="shared" ref="A1375" si="436">CONCATENATE(I1365,-6)</f>
        <v>32-6</v>
      </c>
      <c r="B1375" s="295"/>
      <c r="C1375" s="569" t="str">
        <f>IF(B1375="","",VLOOKUP($B1375,【選択肢】!$K:$O,2,FALSE))</f>
        <v/>
      </c>
      <c r="D1375" s="633" t="str">
        <f>IF(C1375="","",VLOOKUP($B1375,【選択肢】!$K:$O,4,FALSE))</f>
        <v/>
      </c>
      <c r="E1375" s="634" t="str">
        <f>IF(D1375="","",VLOOKUP($B1375,【選択肢】!$K:$O,2,FALSE))</f>
        <v/>
      </c>
      <c r="F1375" s="635" t="str">
        <f>IF(E1375="","",VLOOKUP($B1375,【選択肢】!$K:$O,5,FALSE))</f>
        <v/>
      </c>
      <c r="G1375" s="636"/>
      <c r="H1375" s="637"/>
      <c r="I1375" s="638"/>
      <c r="J1375" s="193"/>
    </row>
    <row r="1376" spans="1:21" ht="20.100000000000001" customHeight="1">
      <c r="B1376" s="639" t="s">
        <v>471</v>
      </c>
      <c r="C1376" s="640"/>
      <c r="D1376" s="640"/>
      <c r="E1376" s="640"/>
      <c r="F1376" s="640"/>
      <c r="G1376" s="640"/>
      <c r="H1376" s="640"/>
      <c r="I1376" s="641"/>
      <c r="J1376" s="194"/>
    </row>
    <row r="1377" spans="1:10" ht="20.100000000000001" customHeight="1">
      <c r="B1377" s="296" t="s">
        <v>472</v>
      </c>
      <c r="C1377" s="167" t="s">
        <v>473</v>
      </c>
      <c r="D1377" s="168" t="s">
        <v>462</v>
      </c>
      <c r="E1377" s="169" t="s">
        <v>474</v>
      </c>
      <c r="F1377" s="166" t="s">
        <v>472</v>
      </c>
      <c r="G1377" s="167" t="s">
        <v>473</v>
      </c>
      <c r="H1377" s="168" t="s">
        <v>462</v>
      </c>
      <c r="I1377" s="169" t="s">
        <v>474</v>
      </c>
      <c r="J1377" s="194"/>
    </row>
    <row r="1378" spans="1:10" ht="20.100000000000001" customHeight="1">
      <c r="A1378" s="188">
        <f t="shared" ref="A1378" si="437">I1365</f>
        <v>32</v>
      </c>
      <c r="B1378" s="582"/>
      <c r="C1378" s="145"/>
      <c r="D1378" s="163" t="str">
        <f>IF(ISERROR(VLOOKUP($B1378,参加者名簿!$A:$D,2,FALSE))=TRUE,"",VLOOKUP($B1378,参加者名簿!$A:$D,2,FALSE))</f>
        <v/>
      </c>
      <c r="E1378" s="146"/>
      <c r="F1378" s="584"/>
      <c r="G1378" s="145"/>
      <c r="H1378" s="163" t="str">
        <f>IF(ISERROR(VLOOKUP($F1378,参加者名簿!$A:$D,2,FALSE))=TRUE,"",VLOOKUP($F1378,参加者名簿!$A:$D,2,FALSE))</f>
        <v/>
      </c>
      <c r="I1378" s="146"/>
      <c r="J1378" s="195"/>
    </row>
    <row r="1379" spans="1:10" ht="20.100000000000001" customHeight="1">
      <c r="A1379" s="188">
        <f t="shared" ref="A1379" si="438">A1378</f>
        <v>32</v>
      </c>
      <c r="B1379" s="582"/>
      <c r="C1379" s="145"/>
      <c r="D1379" s="163" t="str">
        <f>IF(ISERROR(VLOOKUP($B1379,参加者名簿!$A:$D,2,FALSE))=TRUE,"",VLOOKUP($B1379,参加者名簿!$A:$D,2,FALSE))</f>
        <v/>
      </c>
      <c r="E1379" s="146"/>
      <c r="F1379" s="584"/>
      <c r="G1379" s="145"/>
      <c r="H1379" s="163" t="str">
        <f>IF(ISERROR(VLOOKUP($F1379,参加者名簿!$A:$D,2,FALSE))=TRUE,"",VLOOKUP($F1379,参加者名簿!$A:$D,2,FALSE))</f>
        <v/>
      </c>
      <c r="I1379" s="146"/>
      <c r="J1379" s="195"/>
    </row>
    <row r="1380" spans="1:10" ht="20.100000000000001" customHeight="1">
      <c r="A1380" s="188">
        <f t="shared" si="410"/>
        <v>32</v>
      </c>
      <c r="B1380" s="582"/>
      <c r="C1380" s="145"/>
      <c r="D1380" s="163" t="str">
        <f>IF(ISERROR(VLOOKUP($B1380,参加者名簿!$A:$D,2,FALSE))=TRUE,"",VLOOKUP($B1380,参加者名簿!$A:$D,2,FALSE))</f>
        <v/>
      </c>
      <c r="E1380" s="146"/>
      <c r="F1380" s="584"/>
      <c r="G1380" s="145"/>
      <c r="H1380" s="163" t="str">
        <f>IF(ISERROR(VLOOKUP($F1380,参加者名簿!$A:$D,2,FALSE))=TRUE,"",VLOOKUP($F1380,参加者名簿!$A:$D,2,FALSE))</f>
        <v/>
      </c>
      <c r="I1380" s="146"/>
      <c r="J1380" s="195"/>
    </row>
    <row r="1381" spans="1:10" ht="20.100000000000001" customHeight="1">
      <c r="A1381" s="188">
        <f t="shared" si="410"/>
        <v>32</v>
      </c>
      <c r="B1381" s="582"/>
      <c r="C1381" s="145"/>
      <c r="D1381" s="163" t="str">
        <f>IF(ISERROR(VLOOKUP($B1381,参加者名簿!$A:$D,2,FALSE))=TRUE,"",VLOOKUP($B1381,参加者名簿!$A:$D,2,FALSE))</f>
        <v/>
      </c>
      <c r="E1381" s="146"/>
      <c r="F1381" s="584"/>
      <c r="G1381" s="145"/>
      <c r="H1381" s="163" t="str">
        <f>IF(ISERROR(VLOOKUP($F1381,参加者名簿!$A:$D,2,FALSE))=TRUE,"",VLOOKUP($F1381,参加者名簿!$A:$D,2,FALSE))</f>
        <v/>
      </c>
      <c r="I1381" s="146"/>
      <c r="J1381" s="195"/>
    </row>
    <row r="1382" spans="1:10" ht="20.100000000000001" customHeight="1">
      <c r="A1382" s="188">
        <f t="shared" si="410"/>
        <v>32</v>
      </c>
      <c r="B1382" s="582"/>
      <c r="C1382" s="145"/>
      <c r="D1382" s="163" t="str">
        <f>IF(ISERROR(VLOOKUP($B1382,参加者名簿!$A:$D,2,FALSE))=TRUE,"",VLOOKUP($B1382,参加者名簿!$A:$D,2,FALSE))</f>
        <v/>
      </c>
      <c r="E1382" s="146"/>
      <c r="F1382" s="584"/>
      <c r="G1382" s="145"/>
      <c r="H1382" s="163" t="str">
        <f>IF(ISERROR(VLOOKUP($F1382,参加者名簿!$A:$D,2,FALSE))=TRUE,"",VLOOKUP($F1382,参加者名簿!$A:$D,2,FALSE))</f>
        <v/>
      </c>
      <c r="I1382" s="146"/>
      <c r="J1382" s="195"/>
    </row>
    <row r="1383" spans="1:10" ht="20.100000000000001" customHeight="1">
      <c r="A1383" s="188">
        <f t="shared" si="410"/>
        <v>32</v>
      </c>
      <c r="B1383" s="582"/>
      <c r="C1383" s="145"/>
      <c r="D1383" s="163" t="str">
        <f>IF(ISERROR(VLOOKUP($B1383,参加者名簿!$A:$D,2,FALSE))=TRUE,"",VLOOKUP($B1383,参加者名簿!$A:$D,2,FALSE))</f>
        <v/>
      </c>
      <c r="E1383" s="146"/>
      <c r="F1383" s="584"/>
      <c r="G1383" s="145"/>
      <c r="H1383" s="163" t="str">
        <f>IF(ISERROR(VLOOKUP($F1383,参加者名簿!$A:$D,2,FALSE))=TRUE,"",VLOOKUP($F1383,参加者名簿!$A:$D,2,FALSE))</f>
        <v/>
      </c>
      <c r="I1383" s="146"/>
      <c r="J1383" s="195"/>
    </row>
    <row r="1384" spans="1:10" ht="20.100000000000001" customHeight="1">
      <c r="A1384" s="188">
        <f t="shared" si="410"/>
        <v>32</v>
      </c>
      <c r="B1384" s="582"/>
      <c r="C1384" s="145"/>
      <c r="D1384" s="163" t="str">
        <f>IF(ISERROR(VLOOKUP($B1384,参加者名簿!$A:$D,2,FALSE))=TRUE,"",VLOOKUP($B1384,参加者名簿!$A:$D,2,FALSE))</f>
        <v/>
      </c>
      <c r="E1384" s="146"/>
      <c r="F1384" s="584"/>
      <c r="G1384" s="145"/>
      <c r="H1384" s="163" t="str">
        <f>IF(ISERROR(VLOOKUP($F1384,参加者名簿!$A:$D,2,FALSE))=TRUE,"",VLOOKUP($F1384,参加者名簿!$A:$D,2,FALSE))</f>
        <v/>
      </c>
      <c r="I1384" s="146"/>
      <c r="J1384" s="195"/>
    </row>
    <row r="1385" spans="1:10" ht="20.100000000000001" customHeight="1">
      <c r="A1385" s="188">
        <f t="shared" si="410"/>
        <v>32</v>
      </c>
      <c r="B1385" s="582"/>
      <c r="C1385" s="145"/>
      <c r="D1385" s="163" t="str">
        <f>IF(ISERROR(VLOOKUP($B1385,参加者名簿!$A:$D,2,FALSE))=TRUE,"",VLOOKUP($B1385,参加者名簿!$A:$D,2,FALSE))</f>
        <v/>
      </c>
      <c r="E1385" s="146"/>
      <c r="F1385" s="584"/>
      <c r="G1385" s="145"/>
      <c r="H1385" s="163" t="str">
        <f>IF(ISERROR(VLOOKUP($F1385,参加者名簿!$A:$D,2,FALSE))=TRUE,"",VLOOKUP($F1385,参加者名簿!$A:$D,2,FALSE))</f>
        <v/>
      </c>
      <c r="I1385" s="146"/>
      <c r="J1385" s="195"/>
    </row>
    <row r="1386" spans="1:10" ht="20.100000000000001" customHeight="1">
      <c r="A1386" s="188">
        <f t="shared" si="410"/>
        <v>32</v>
      </c>
      <c r="B1386" s="582"/>
      <c r="C1386" s="145"/>
      <c r="D1386" s="163" t="str">
        <f>IF(ISERROR(VLOOKUP($B1386,参加者名簿!$A:$D,2,FALSE))=TRUE,"",VLOOKUP($B1386,参加者名簿!$A:$D,2,FALSE))</f>
        <v/>
      </c>
      <c r="E1386" s="146"/>
      <c r="F1386" s="584"/>
      <c r="G1386" s="145"/>
      <c r="H1386" s="163" t="str">
        <f>IF(ISERROR(VLOOKUP($F1386,参加者名簿!$A:$D,2,FALSE))=TRUE,"",VLOOKUP($F1386,参加者名簿!$A:$D,2,FALSE))</f>
        <v/>
      </c>
      <c r="I1386" s="146"/>
      <c r="J1386" s="195"/>
    </row>
    <row r="1387" spans="1:10" ht="20.100000000000001" customHeight="1">
      <c r="A1387" s="188">
        <f t="shared" si="410"/>
        <v>32</v>
      </c>
      <c r="B1387" s="582"/>
      <c r="C1387" s="145"/>
      <c r="D1387" s="163" t="str">
        <f>IF(ISERROR(VLOOKUP($B1387,参加者名簿!$A:$D,2,FALSE))=TRUE,"",VLOOKUP($B1387,参加者名簿!$A:$D,2,FALSE))</f>
        <v/>
      </c>
      <c r="E1387" s="146"/>
      <c r="F1387" s="584"/>
      <c r="G1387" s="145"/>
      <c r="H1387" s="163" t="str">
        <f>IF(ISERROR(VLOOKUP($F1387,参加者名簿!$A:$D,2,FALSE))=TRUE,"",VLOOKUP($F1387,参加者名簿!$A:$D,2,FALSE))</f>
        <v/>
      </c>
      <c r="I1387" s="146"/>
      <c r="J1387" s="195"/>
    </row>
    <row r="1388" spans="1:10" ht="20.100000000000001" customHeight="1">
      <c r="A1388" s="188">
        <f t="shared" si="410"/>
        <v>32</v>
      </c>
      <c r="B1388" s="582"/>
      <c r="C1388" s="145"/>
      <c r="D1388" s="163" t="str">
        <f>IF(ISERROR(VLOOKUP($B1388,参加者名簿!$A:$D,2,FALSE))=TRUE,"",VLOOKUP($B1388,参加者名簿!$A:$D,2,FALSE))</f>
        <v/>
      </c>
      <c r="E1388" s="146"/>
      <c r="F1388" s="584"/>
      <c r="G1388" s="145"/>
      <c r="H1388" s="163" t="str">
        <f>IF(ISERROR(VLOOKUP($F1388,参加者名簿!$A:$D,2,FALSE))=TRUE,"",VLOOKUP($F1388,参加者名簿!$A:$D,2,FALSE))</f>
        <v/>
      </c>
      <c r="I1388" s="146"/>
      <c r="J1388" s="195"/>
    </row>
    <row r="1389" spans="1:10" ht="20.100000000000001" customHeight="1">
      <c r="A1389" s="188">
        <f t="shared" si="410"/>
        <v>32</v>
      </c>
      <c r="B1389" s="582"/>
      <c r="C1389" s="145"/>
      <c r="D1389" s="163" t="str">
        <f>IF(ISERROR(VLOOKUP($B1389,参加者名簿!$A:$D,2,FALSE))=TRUE,"",VLOOKUP($B1389,参加者名簿!$A:$D,2,FALSE))</f>
        <v/>
      </c>
      <c r="E1389" s="146"/>
      <c r="F1389" s="584"/>
      <c r="G1389" s="145"/>
      <c r="H1389" s="163" t="str">
        <f>IF(ISERROR(VLOOKUP($F1389,参加者名簿!$A:$D,2,FALSE))=TRUE,"",VLOOKUP($F1389,参加者名簿!$A:$D,2,FALSE))</f>
        <v/>
      </c>
      <c r="I1389" s="146"/>
      <c r="J1389" s="195"/>
    </row>
    <row r="1390" spans="1:10" ht="20.100000000000001" customHeight="1">
      <c r="A1390" s="188">
        <f t="shared" si="410"/>
        <v>32</v>
      </c>
      <c r="B1390" s="582"/>
      <c r="C1390" s="145"/>
      <c r="D1390" s="163" t="str">
        <f>IF(ISERROR(VLOOKUP($B1390,参加者名簿!$A:$D,2,FALSE))=TRUE,"",VLOOKUP($B1390,参加者名簿!$A:$D,2,FALSE))</f>
        <v/>
      </c>
      <c r="E1390" s="146"/>
      <c r="F1390" s="584"/>
      <c r="G1390" s="145"/>
      <c r="H1390" s="163" t="str">
        <f>IF(ISERROR(VLOOKUP($F1390,参加者名簿!$A:$D,2,FALSE))=TRUE,"",VLOOKUP($F1390,参加者名簿!$A:$D,2,FALSE))</f>
        <v/>
      </c>
      <c r="I1390" s="146"/>
      <c r="J1390" s="195"/>
    </row>
    <row r="1391" spans="1:10" ht="20.100000000000001" customHeight="1">
      <c r="A1391" s="188">
        <f t="shared" si="410"/>
        <v>32</v>
      </c>
      <c r="B1391" s="582"/>
      <c r="C1391" s="145"/>
      <c r="D1391" s="163" t="str">
        <f>IF(ISERROR(VLOOKUP($B1391,参加者名簿!$A:$D,2,FALSE))=TRUE,"",VLOOKUP($B1391,参加者名簿!$A:$D,2,FALSE))</f>
        <v/>
      </c>
      <c r="E1391" s="146"/>
      <c r="F1391" s="584"/>
      <c r="G1391" s="145"/>
      <c r="H1391" s="163" t="str">
        <f>IF(ISERROR(VLOOKUP($F1391,参加者名簿!$A:$D,2,FALSE))=TRUE,"",VLOOKUP($F1391,参加者名簿!$A:$D,2,FALSE))</f>
        <v/>
      </c>
      <c r="I1391" s="146"/>
      <c r="J1391" s="195"/>
    </row>
    <row r="1392" spans="1:10" ht="20.100000000000001" customHeight="1">
      <c r="A1392" s="188">
        <f t="shared" si="410"/>
        <v>32</v>
      </c>
      <c r="B1392" s="582"/>
      <c r="C1392" s="145"/>
      <c r="D1392" s="163" t="str">
        <f>IF(ISERROR(VLOOKUP($B1392,参加者名簿!$A:$D,2,FALSE))=TRUE,"",VLOOKUP($B1392,参加者名簿!$A:$D,2,FALSE))</f>
        <v/>
      </c>
      <c r="E1392" s="146"/>
      <c r="F1392" s="584"/>
      <c r="G1392" s="145"/>
      <c r="H1392" s="163" t="str">
        <f>IF(ISERROR(VLOOKUP($F1392,参加者名簿!$A:$D,2,FALSE))=TRUE,"",VLOOKUP($F1392,参加者名簿!$A:$D,2,FALSE))</f>
        <v/>
      </c>
      <c r="I1392" s="146"/>
      <c r="J1392" s="195"/>
    </row>
    <row r="1393" spans="1:10" ht="20.100000000000001" customHeight="1">
      <c r="A1393" s="188">
        <f t="shared" si="410"/>
        <v>32</v>
      </c>
      <c r="B1393" s="582"/>
      <c r="C1393" s="145"/>
      <c r="D1393" s="163" t="str">
        <f>IF(ISERROR(VLOOKUP($B1393,参加者名簿!$A:$D,2,FALSE))=TRUE,"",VLOOKUP($B1393,参加者名簿!$A:$D,2,FALSE))</f>
        <v/>
      </c>
      <c r="E1393" s="146"/>
      <c r="F1393" s="584"/>
      <c r="G1393" s="145"/>
      <c r="H1393" s="163" t="str">
        <f>IF(ISERROR(VLOOKUP($F1393,参加者名簿!$A:$D,2,FALSE))=TRUE,"",VLOOKUP($F1393,参加者名簿!$A:$D,2,FALSE))</f>
        <v/>
      </c>
      <c r="I1393" s="146"/>
      <c r="J1393" s="195"/>
    </row>
    <row r="1394" spans="1:10" ht="20.100000000000001" customHeight="1">
      <c r="A1394" s="188">
        <f t="shared" si="410"/>
        <v>32</v>
      </c>
      <c r="B1394" s="582"/>
      <c r="C1394" s="145"/>
      <c r="D1394" s="163" t="str">
        <f>IF(ISERROR(VLOOKUP($B1394,参加者名簿!$A:$D,2,FALSE))=TRUE,"",VLOOKUP($B1394,参加者名簿!$A:$D,2,FALSE))</f>
        <v/>
      </c>
      <c r="E1394" s="146"/>
      <c r="F1394" s="584"/>
      <c r="G1394" s="145"/>
      <c r="H1394" s="163" t="str">
        <f>IF(ISERROR(VLOOKUP($F1394,参加者名簿!$A:$D,2,FALSE))=TRUE,"",VLOOKUP($F1394,参加者名簿!$A:$D,2,FALSE))</f>
        <v/>
      </c>
      <c r="I1394" s="146"/>
      <c r="J1394" s="195"/>
    </row>
    <row r="1395" spans="1:10" ht="20.100000000000001" customHeight="1">
      <c r="A1395" s="188">
        <f t="shared" si="410"/>
        <v>32</v>
      </c>
      <c r="B1395" s="582"/>
      <c r="C1395" s="145"/>
      <c r="D1395" s="163" t="str">
        <f>IF(ISERROR(VLOOKUP($B1395,参加者名簿!$A:$D,2,FALSE))=TRUE,"",VLOOKUP($B1395,参加者名簿!$A:$D,2,FALSE))</f>
        <v/>
      </c>
      <c r="E1395" s="146"/>
      <c r="F1395" s="584"/>
      <c r="G1395" s="145"/>
      <c r="H1395" s="163" t="str">
        <f>IF(ISERROR(VLOOKUP($F1395,参加者名簿!$A:$D,2,FALSE))=TRUE,"",VLOOKUP($F1395,参加者名簿!$A:$D,2,FALSE))</f>
        <v/>
      </c>
      <c r="I1395" s="146"/>
      <c r="J1395" s="195"/>
    </row>
    <row r="1396" spans="1:10" ht="20.100000000000001" customHeight="1">
      <c r="A1396" s="188">
        <f t="shared" si="410"/>
        <v>32</v>
      </c>
      <c r="B1396" s="582"/>
      <c r="C1396" s="145"/>
      <c r="D1396" s="163" t="str">
        <f>IF(ISERROR(VLOOKUP($B1396,参加者名簿!$A:$D,2,FALSE))=TRUE,"",VLOOKUP($B1396,参加者名簿!$A:$D,2,FALSE))</f>
        <v/>
      </c>
      <c r="E1396" s="146"/>
      <c r="F1396" s="584"/>
      <c r="G1396" s="145"/>
      <c r="H1396" s="163" t="str">
        <f>IF(ISERROR(VLOOKUP($F1396,参加者名簿!$A:$D,2,FALSE))=TRUE,"",VLOOKUP($F1396,参加者名簿!$A:$D,2,FALSE))</f>
        <v/>
      </c>
      <c r="I1396" s="146"/>
      <c r="J1396" s="195"/>
    </row>
    <row r="1397" spans="1:10" ht="20.100000000000001" customHeight="1">
      <c r="A1397" s="188">
        <f t="shared" si="410"/>
        <v>32</v>
      </c>
      <c r="B1397" s="582"/>
      <c r="C1397" s="145"/>
      <c r="D1397" s="163" t="str">
        <f>IF(ISERROR(VLOOKUP($B1397,参加者名簿!$A:$D,2,FALSE))=TRUE,"",VLOOKUP($B1397,参加者名簿!$A:$D,2,FALSE))</f>
        <v/>
      </c>
      <c r="E1397" s="146"/>
      <c r="F1397" s="584"/>
      <c r="G1397" s="145"/>
      <c r="H1397" s="163" t="str">
        <f>IF(ISERROR(VLOOKUP($F1397,参加者名簿!$A:$D,2,FALSE))=TRUE,"",VLOOKUP($F1397,参加者名簿!$A:$D,2,FALSE))</f>
        <v/>
      </c>
      <c r="I1397" s="146"/>
      <c r="J1397" s="195"/>
    </row>
    <row r="1398" spans="1:10" ht="20.100000000000001" customHeight="1" thickBot="1">
      <c r="A1398" s="188">
        <f t="shared" si="410"/>
        <v>32</v>
      </c>
      <c r="B1398" s="582"/>
      <c r="C1398" s="145"/>
      <c r="D1398" s="163" t="str">
        <f>IF(ISERROR(VLOOKUP($B1398,参加者名簿!$A:$D,2,FALSE))=TRUE,"",VLOOKUP($B1398,参加者名簿!$A:$D,2,FALSE))</f>
        <v/>
      </c>
      <c r="E1398" s="146"/>
      <c r="F1398" s="584"/>
      <c r="G1398" s="145"/>
      <c r="H1398" s="163" t="str">
        <f>IF(ISERROR(VLOOKUP($F1398,参加者名簿!$A:$D,2,FALSE))=TRUE,"",VLOOKUP($F1398,参加者名簿!$A:$D,2,FALSE))</f>
        <v/>
      </c>
      <c r="I1398" s="146"/>
      <c r="J1398" s="195"/>
    </row>
    <row r="1399" spans="1:10" ht="20.100000000000001" customHeight="1" thickBot="1">
      <c r="B1399" s="298" t="s">
        <v>476</v>
      </c>
      <c r="C1399" s="164">
        <f t="shared" ref="C1399" si="439">COUNTIFS(D1378:D1398,"農業者",E1378:E1398,"○")+COUNTIFS(H1378:H1398,"農業者",I1378:I1398,"○")</f>
        <v>0</v>
      </c>
      <c r="D1399" s="601" t="s">
        <v>477</v>
      </c>
      <c r="E1399" s="602"/>
      <c r="F1399" s="164">
        <f t="shared" ref="F1399" si="440">COUNTIFS(D1378:D1398,"農業者以外",E1378:E1398,"○")+COUNTIFS(H1378:H1398,"農業者以外",I1378:I1398,"○")</f>
        <v>0</v>
      </c>
      <c r="G1399" s="571" t="s">
        <v>478</v>
      </c>
      <c r="H1399" s="603">
        <f t="shared" ref="H1399" si="441">SUMIF(E1378:E1398,"○",C1378:C1398)+SUMIF(I1378:I1398,"○",G1378:G1398)</f>
        <v>0</v>
      </c>
      <c r="I1399" s="604"/>
      <c r="J1399" s="194"/>
    </row>
    <row r="1400" spans="1:10" ht="20.100000000000001" customHeight="1">
      <c r="B1400" s="299" t="s">
        <v>479</v>
      </c>
      <c r="C1400" s="151"/>
      <c r="D1400" s="151"/>
      <c r="E1400" s="151"/>
      <c r="F1400" s="151"/>
      <c r="G1400" s="151"/>
      <c r="H1400" s="151"/>
      <c r="I1400" s="152"/>
      <c r="J1400" s="195"/>
    </row>
    <row r="1401" spans="1:10" ht="20.100000000000001" customHeight="1">
      <c r="B1401" s="300"/>
      <c r="C1401" s="148"/>
      <c r="D1401" s="148"/>
      <c r="E1401" s="148"/>
      <c r="F1401" s="148"/>
      <c r="G1401" s="148"/>
      <c r="H1401" s="148"/>
      <c r="I1401" s="153"/>
      <c r="J1401" s="195"/>
    </row>
    <row r="1402" spans="1:10" ht="20.100000000000001" customHeight="1">
      <c r="B1402" s="300"/>
      <c r="C1402" s="148"/>
      <c r="D1402" s="148"/>
      <c r="E1402" s="148"/>
      <c r="F1402" s="148"/>
      <c r="G1402" s="148"/>
      <c r="H1402" s="148"/>
      <c r="I1402" s="153"/>
      <c r="J1402" s="195"/>
    </row>
    <row r="1403" spans="1:10" ht="20.100000000000001" customHeight="1">
      <c r="B1403" s="300"/>
      <c r="C1403" s="148"/>
      <c r="D1403" s="148"/>
      <c r="E1403" s="148"/>
      <c r="F1403" s="148"/>
      <c r="G1403" s="148"/>
      <c r="H1403" s="148"/>
      <c r="I1403" s="153"/>
      <c r="J1403" s="195"/>
    </row>
    <row r="1404" spans="1:10" ht="20.100000000000001" customHeight="1">
      <c r="B1404" s="300"/>
      <c r="C1404" s="148"/>
      <c r="D1404" s="148"/>
      <c r="E1404" s="148"/>
      <c r="F1404" s="148"/>
      <c r="G1404" s="148"/>
      <c r="H1404" s="148"/>
      <c r="I1404" s="153"/>
      <c r="J1404" s="195"/>
    </row>
    <row r="1405" spans="1:10" ht="20.100000000000001" customHeight="1">
      <c r="B1405" s="300"/>
      <c r="C1405" s="148"/>
      <c r="D1405" s="148"/>
      <c r="E1405" s="148"/>
      <c r="F1405" s="148"/>
      <c r="G1405" s="148"/>
      <c r="H1405" s="148"/>
      <c r="I1405" s="153"/>
      <c r="J1405" s="195"/>
    </row>
    <row r="1406" spans="1:10" ht="20.100000000000001" customHeight="1">
      <c r="B1406" s="300"/>
      <c r="C1406" s="148"/>
      <c r="D1406" s="148"/>
      <c r="E1406" s="148"/>
      <c r="F1406" s="148"/>
      <c r="G1406" s="148"/>
      <c r="H1406" s="148"/>
      <c r="I1406" s="153"/>
      <c r="J1406" s="195"/>
    </row>
    <row r="1407" spans="1:10" ht="20.100000000000001" customHeight="1" thickBot="1">
      <c r="B1407" s="301"/>
      <c r="C1407" s="154"/>
      <c r="D1407" s="154"/>
      <c r="E1407" s="154"/>
      <c r="F1407" s="154"/>
      <c r="G1407" s="154"/>
      <c r="H1407" s="154"/>
      <c r="I1407" s="155"/>
      <c r="J1407" s="195"/>
    </row>
    <row r="1408" spans="1:10" ht="20.100000000000001" customHeight="1" thickBot="1">
      <c r="B1408" s="302" t="s">
        <v>480</v>
      </c>
      <c r="C1408" s="156" t="s">
        <v>481</v>
      </c>
      <c r="D1408" s="156" t="s">
        <v>482</v>
      </c>
      <c r="E1408" s="157"/>
    </row>
    <row r="1409" spans="1:21" ht="20.100000000000001" customHeight="1" thickBot="1">
      <c r="B1409" s="289" t="s">
        <v>505</v>
      </c>
      <c r="C1409" s="185">
        <f t="shared" ref="C1409" si="442">C1365</f>
        <v>4</v>
      </c>
      <c r="D1409" s="608" t="s">
        <v>504</v>
      </c>
      <c r="E1409" s="608"/>
      <c r="F1409" s="608"/>
      <c r="G1409" s="608"/>
      <c r="H1409" s="141" t="s">
        <v>466</v>
      </c>
      <c r="I1409" s="186">
        <f t="shared" ref="I1409" si="443">I1365+1</f>
        <v>33</v>
      </c>
      <c r="J1409" s="189">
        <f t="shared" ref="J1409" si="444">I1409</f>
        <v>33</v>
      </c>
      <c r="K1409" s="312">
        <f t="shared" ref="K1409" si="445">G1410</f>
        <v>0</v>
      </c>
      <c r="L1409" s="313">
        <f t="shared" ref="L1409" si="446">C1411</f>
        <v>0</v>
      </c>
      <c r="M1409" s="190" t="e">
        <f t="shared" ref="M1409" si="447">G1411-K1412</f>
        <v>#VALUE!</v>
      </c>
      <c r="N1409" s="190">
        <f t="shared" ref="N1409" si="448">C1443</f>
        <v>0</v>
      </c>
      <c r="O1409" s="190">
        <f t="shared" ref="O1409" si="449">F1443</f>
        <v>0</v>
      </c>
      <c r="P1409" s="190">
        <f t="shared" ref="P1409" si="450">B1414</f>
        <v>0</v>
      </c>
      <c r="Q1409" s="190">
        <f t="shared" ref="Q1409" si="451">B1415</f>
        <v>0</v>
      </c>
      <c r="R1409" s="190">
        <f t="shared" ref="R1409" si="452">B1416</f>
        <v>0</v>
      </c>
      <c r="S1409" s="188">
        <f t="shared" ref="S1409" si="453">B1417</f>
        <v>0</v>
      </c>
      <c r="T1409" s="188">
        <f t="shared" ref="T1409" si="454">B1418</f>
        <v>0</v>
      </c>
      <c r="U1409" s="188">
        <f t="shared" ref="U1409" si="455">B1419</f>
        <v>0</v>
      </c>
    </row>
    <row r="1410" spans="1:21" ht="20.100000000000001" customHeight="1" thickBot="1">
      <c r="B1410" s="290" t="s">
        <v>467</v>
      </c>
      <c r="C1410" s="609" t="str">
        <f t="shared" ref="C1410" si="456">$C$2</f>
        <v>○○活動組織</v>
      </c>
      <c r="D1410" s="609"/>
      <c r="E1410" s="609"/>
      <c r="F1410" s="143" t="s">
        <v>468</v>
      </c>
      <c r="G1410" s="610"/>
      <c r="H1410" s="611"/>
      <c r="I1410" s="612"/>
      <c r="J1410" s="191"/>
    </row>
    <row r="1411" spans="1:21" ht="20.100000000000001" customHeight="1">
      <c r="B1411" s="291" t="s">
        <v>8</v>
      </c>
      <c r="C1411" s="128"/>
      <c r="D1411" s="613" t="s">
        <v>469</v>
      </c>
      <c r="E1411" s="613"/>
      <c r="F1411" s="128"/>
      <c r="G1411" s="161" t="str">
        <f t="shared" ref="G1411:G1412" si="457">IF((F1411-C1411)*24=0,"",(F1411-C1411)*24)</f>
        <v/>
      </c>
      <c r="H1411" s="614" t="s">
        <v>470</v>
      </c>
      <c r="I1411" s="615"/>
      <c r="J1411" s="192"/>
    </row>
    <row r="1412" spans="1:21" ht="20.100000000000001" customHeight="1" thickBot="1">
      <c r="B1412" s="292" t="s">
        <v>483</v>
      </c>
      <c r="C1412" s="129"/>
      <c r="D1412" s="605" t="s">
        <v>469</v>
      </c>
      <c r="E1412" s="605"/>
      <c r="F1412" s="129"/>
      <c r="G1412" s="162" t="str">
        <f t="shared" si="457"/>
        <v/>
      </c>
      <c r="H1412" s="606" t="s">
        <v>470</v>
      </c>
      <c r="I1412" s="607"/>
      <c r="J1412" s="192"/>
      <c r="K1412" s="188">
        <f t="shared" ref="K1412" si="458">IF(G1412="",0,G1412)</f>
        <v>0</v>
      </c>
    </row>
    <row r="1413" spans="1:21" ht="20.100000000000001" customHeight="1" thickBot="1">
      <c r="B1413" s="306" t="s">
        <v>714</v>
      </c>
      <c r="C1413" s="572" t="s">
        <v>712</v>
      </c>
      <c r="D1413" s="616" t="s">
        <v>713</v>
      </c>
      <c r="E1413" s="617"/>
      <c r="F1413" s="618" t="s">
        <v>715</v>
      </c>
      <c r="G1413" s="619"/>
      <c r="H1413" s="618" t="s">
        <v>716</v>
      </c>
      <c r="I1413" s="620"/>
      <c r="J1413" s="193"/>
    </row>
    <row r="1414" spans="1:21" ht="20.100000000000001" customHeight="1">
      <c r="A1414" s="188" t="str">
        <f t="shared" ref="A1414" si="459">CONCATENATE(I1409,-1)</f>
        <v>33-1</v>
      </c>
      <c r="B1414" s="309"/>
      <c r="C1414" s="573" t="str">
        <f>IF(B1414="","",VLOOKUP($B1414,【選択肢】!$K:$O,2,FALSE))</f>
        <v/>
      </c>
      <c r="D1414" s="621" t="str">
        <f>IF(C1414="","",VLOOKUP($B1414,【選択肢】!$K:$O,4,FALSE))</f>
        <v/>
      </c>
      <c r="E1414" s="622" t="str">
        <f>IF(D1414="","",VLOOKUP($B1414,【選択肢】!$K:$O,2,FALSE))</f>
        <v/>
      </c>
      <c r="F1414" s="623" t="str">
        <f>IF(E1414="","",VLOOKUP($B1414,【選択肢】!$K:$O,5,FALSE))</f>
        <v/>
      </c>
      <c r="G1414" s="624"/>
      <c r="H1414" s="625"/>
      <c r="I1414" s="626"/>
      <c r="J1414" s="193"/>
    </row>
    <row r="1415" spans="1:21" ht="20.100000000000001" customHeight="1">
      <c r="A1415" s="188" t="str">
        <f t="shared" ref="A1415" si="460">CONCATENATE(I1409,-2)</f>
        <v>33-2</v>
      </c>
      <c r="B1415" s="293"/>
      <c r="C1415" s="570" t="str">
        <f>IF(B1415="","",VLOOKUP($B1415,【選択肢】!$K:$O,2,FALSE))</f>
        <v/>
      </c>
      <c r="D1415" s="627" t="str">
        <f>IF(C1415="","",VLOOKUP($B1415,【選択肢】!$K:$O,4,FALSE))</f>
        <v/>
      </c>
      <c r="E1415" s="628" t="str">
        <f>IF(D1415="","",VLOOKUP($B1415,【選択肢】!$K:$O,2,FALSE))</f>
        <v/>
      </c>
      <c r="F1415" s="629" t="str">
        <f>IF(E1415="","",VLOOKUP($B1415,【選択肢】!$K:$O,5,FALSE))</f>
        <v/>
      </c>
      <c r="G1415" s="630"/>
      <c r="H1415" s="631"/>
      <c r="I1415" s="632"/>
      <c r="J1415" s="193"/>
    </row>
    <row r="1416" spans="1:21" ht="20.100000000000001" customHeight="1">
      <c r="A1416" s="188" t="str">
        <f t="shared" ref="A1416" si="461">CONCATENATE(I1409,-3)</f>
        <v>33-3</v>
      </c>
      <c r="B1416" s="294"/>
      <c r="C1416" s="570" t="str">
        <f>IF(B1416="","",VLOOKUP($B1416,【選択肢】!$K:$O,2,FALSE))</f>
        <v/>
      </c>
      <c r="D1416" s="627" t="str">
        <f>IF(C1416="","",VLOOKUP($B1416,【選択肢】!$K:$O,4,FALSE))</f>
        <v/>
      </c>
      <c r="E1416" s="628" t="str">
        <f>IF(D1416="","",VLOOKUP($B1416,【選択肢】!$K:$O,2,FALSE))</f>
        <v/>
      </c>
      <c r="F1416" s="629" t="str">
        <f>IF(E1416="","",VLOOKUP($B1416,【選択肢】!$K:$O,5,FALSE))</f>
        <v/>
      </c>
      <c r="G1416" s="630"/>
      <c r="H1416" s="631"/>
      <c r="I1416" s="632"/>
      <c r="J1416" s="193"/>
    </row>
    <row r="1417" spans="1:21" ht="20.100000000000001" customHeight="1">
      <c r="A1417" s="188" t="str">
        <f t="shared" ref="A1417" si="462">CONCATENATE(I1409,-4)</f>
        <v>33-4</v>
      </c>
      <c r="B1417" s="294"/>
      <c r="C1417" s="570" t="str">
        <f>IF(B1417="","",VLOOKUP($B1417,【選択肢】!$K:$O,2,FALSE))</f>
        <v/>
      </c>
      <c r="D1417" s="627" t="str">
        <f>IF(C1417="","",VLOOKUP($B1417,【選択肢】!$K:$O,4,FALSE))</f>
        <v/>
      </c>
      <c r="E1417" s="628" t="str">
        <f>IF(D1417="","",VLOOKUP($B1417,【選択肢】!$K:$O,2,FALSE))</f>
        <v/>
      </c>
      <c r="F1417" s="629" t="str">
        <f>IF(E1417="","",VLOOKUP($B1417,【選択肢】!$K:$O,5,FALSE))</f>
        <v/>
      </c>
      <c r="G1417" s="630"/>
      <c r="H1417" s="631"/>
      <c r="I1417" s="632"/>
      <c r="J1417" s="193"/>
    </row>
    <row r="1418" spans="1:21" ht="20.100000000000001" customHeight="1">
      <c r="A1418" s="188" t="str">
        <f t="shared" ref="A1418" si="463">CONCATENATE(I1409,-5)</f>
        <v>33-5</v>
      </c>
      <c r="B1418" s="294"/>
      <c r="C1418" s="570" t="str">
        <f>IF(B1418="","",VLOOKUP($B1418,【選択肢】!$K:$O,2,FALSE))</f>
        <v/>
      </c>
      <c r="D1418" s="627" t="str">
        <f>IF(C1418="","",VLOOKUP($B1418,【選択肢】!$K:$O,4,FALSE))</f>
        <v/>
      </c>
      <c r="E1418" s="628" t="str">
        <f>IF(D1418="","",VLOOKUP($B1418,【選択肢】!$K:$O,2,FALSE))</f>
        <v/>
      </c>
      <c r="F1418" s="629" t="str">
        <f>IF(E1418="","",VLOOKUP($B1418,【選択肢】!$K:$O,5,FALSE))</f>
        <v/>
      </c>
      <c r="G1418" s="630"/>
      <c r="H1418" s="631"/>
      <c r="I1418" s="632"/>
      <c r="J1418" s="193"/>
    </row>
    <row r="1419" spans="1:21" ht="20.100000000000001" customHeight="1" thickBot="1">
      <c r="A1419" s="188" t="str">
        <f t="shared" ref="A1419" si="464">CONCATENATE(I1409,-6)</f>
        <v>33-6</v>
      </c>
      <c r="B1419" s="295"/>
      <c r="C1419" s="569" t="str">
        <f>IF(B1419="","",VLOOKUP($B1419,【選択肢】!$K:$O,2,FALSE))</f>
        <v/>
      </c>
      <c r="D1419" s="633" t="str">
        <f>IF(C1419="","",VLOOKUP($B1419,【選択肢】!$K:$O,4,FALSE))</f>
        <v/>
      </c>
      <c r="E1419" s="634" t="str">
        <f>IF(D1419="","",VLOOKUP($B1419,【選択肢】!$K:$O,2,FALSE))</f>
        <v/>
      </c>
      <c r="F1419" s="635" t="str">
        <f>IF(E1419="","",VLOOKUP($B1419,【選択肢】!$K:$O,5,FALSE))</f>
        <v/>
      </c>
      <c r="G1419" s="636"/>
      <c r="H1419" s="637"/>
      <c r="I1419" s="638"/>
      <c r="J1419" s="193"/>
    </row>
    <row r="1420" spans="1:21" ht="20.100000000000001" customHeight="1">
      <c r="B1420" s="639" t="s">
        <v>471</v>
      </c>
      <c r="C1420" s="640"/>
      <c r="D1420" s="640"/>
      <c r="E1420" s="640"/>
      <c r="F1420" s="640"/>
      <c r="G1420" s="640"/>
      <c r="H1420" s="640"/>
      <c r="I1420" s="641"/>
      <c r="J1420" s="194"/>
    </row>
    <row r="1421" spans="1:21" ht="20.100000000000001" customHeight="1">
      <c r="B1421" s="296" t="s">
        <v>472</v>
      </c>
      <c r="C1421" s="167" t="s">
        <v>473</v>
      </c>
      <c r="D1421" s="168" t="s">
        <v>462</v>
      </c>
      <c r="E1421" s="169" t="s">
        <v>474</v>
      </c>
      <c r="F1421" s="166" t="s">
        <v>472</v>
      </c>
      <c r="G1421" s="167" t="s">
        <v>473</v>
      </c>
      <c r="H1421" s="168" t="s">
        <v>462</v>
      </c>
      <c r="I1421" s="169" t="s">
        <v>474</v>
      </c>
      <c r="J1421" s="194"/>
    </row>
    <row r="1422" spans="1:21" ht="20.100000000000001" customHeight="1">
      <c r="A1422" s="188">
        <f t="shared" ref="A1422" si="465">I1409</f>
        <v>33</v>
      </c>
      <c r="B1422" s="582"/>
      <c r="C1422" s="145"/>
      <c r="D1422" s="163" t="str">
        <f>IF(ISERROR(VLOOKUP($B1422,参加者名簿!$A:$D,2,FALSE))=TRUE,"",VLOOKUP($B1422,参加者名簿!$A:$D,2,FALSE))</f>
        <v/>
      </c>
      <c r="E1422" s="146"/>
      <c r="F1422" s="584"/>
      <c r="G1422" s="145"/>
      <c r="H1422" s="163" t="str">
        <f>IF(ISERROR(VLOOKUP($F1422,参加者名簿!$A:$D,2,FALSE))=TRUE,"",VLOOKUP($F1422,参加者名簿!$A:$D,2,FALSE))</f>
        <v/>
      </c>
      <c r="I1422" s="146"/>
      <c r="J1422" s="195"/>
    </row>
    <row r="1423" spans="1:21" ht="20.100000000000001" customHeight="1">
      <c r="A1423" s="188">
        <f t="shared" ref="A1423:A1486" si="466">A1422</f>
        <v>33</v>
      </c>
      <c r="B1423" s="582"/>
      <c r="C1423" s="145"/>
      <c r="D1423" s="163" t="str">
        <f>IF(ISERROR(VLOOKUP($B1423,参加者名簿!$A:$D,2,FALSE))=TRUE,"",VLOOKUP($B1423,参加者名簿!$A:$D,2,FALSE))</f>
        <v/>
      </c>
      <c r="E1423" s="146"/>
      <c r="F1423" s="584"/>
      <c r="G1423" s="145"/>
      <c r="H1423" s="163" t="str">
        <f>IF(ISERROR(VLOOKUP($F1423,参加者名簿!$A:$D,2,FALSE))=TRUE,"",VLOOKUP($F1423,参加者名簿!$A:$D,2,FALSE))</f>
        <v/>
      </c>
      <c r="I1423" s="146"/>
      <c r="J1423" s="195"/>
    </row>
    <row r="1424" spans="1:21" ht="20.100000000000001" customHeight="1">
      <c r="A1424" s="188">
        <f t="shared" si="466"/>
        <v>33</v>
      </c>
      <c r="B1424" s="582"/>
      <c r="C1424" s="145"/>
      <c r="D1424" s="163" t="str">
        <f>IF(ISERROR(VLOOKUP($B1424,参加者名簿!$A:$D,2,FALSE))=TRUE,"",VLOOKUP($B1424,参加者名簿!$A:$D,2,FALSE))</f>
        <v/>
      </c>
      <c r="E1424" s="146"/>
      <c r="F1424" s="584"/>
      <c r="G1424" s="145"/>
      <c r="H1424" s="163" t="str">
        <f>IF(ISERROR(VLOOKUP($F1424,参加者名簿!$A:$D,2,FALSE))=TRUE,"",VLOOKUP($F1424,参加者名簿!$A:$D,2,FALSE))</f>
        <v/>
      </c>
      <c r="I1424" s="146"/>
      <c r="J1424" s="195"/>
    </row>
    <row r="1425" spans="1:10" ht="20.100000000000001" customHeight="1">
      <c r="A1425" s="188">
        <f t="shared" si="466"/>
        <v>33</v>
      </c>
      <c r="B1425" s="582"/>
      <c r="C1425" s="145"/>
      <c r="D1425" s="163" t="str">
        <f>IF(ISERROR(VLOOKUP($B1425,参加者名簿!$A:$D,2,FALSE))=TRUE,"",VLOOKUP($B1425,参加者名簿!$A:$D,2,FALSE))</f>
        <v/>
      </c>
      <c r="E1425" s="146"/>
      <c r="F1425" s="584"/>
      <c r="G1425" s="145"/>
      <c r="H1425" s="163" t="str">
        <f>IF(ISERROR(VLOOKUP($F1425,参加者名簿!$A:$D,2,FALSE))=TRUE,"",VLOOKUP($F1425,参加者名簿!$A:$D,2,FALSE))</f>
        <v/>
      </c>
      <c r="I1425" s="146"/>
      <c r="J1425" s="195"/>
    </row>
    <row r="1426" spans="1:10" ht="20.100000000000001" customHeight="1">
      <c r="A1426" s="188">
        <f t="shared" si="466"/>
        <v>33</v>
      </c>
      <c r="B1426" s="582"/>
      <c r="C1426" s="145"/>
      <c r="D1426" s="163" t="str">
        <f>IF(ISERROR(VLOOKUP($B1426,参加者名簿!$A:$D,2,FALSE))=TRUE,"",VLOOKUP($B1426,参加者名簿!$A:$D,2,FALSE))</f>
        <v/>
      </c>
      <c r="E1426" s="146"/>
      <c r="F1426" s="584"/>
      <c r="G1426" s="145"/>
      <c r="H1426" s="163" t="str">
        <f>IF(ISERROR(VLOOKUP($F1426,参加者名簿!$A:$D,2,FALSE))=TRUE,"",VLOOKUP($F1426,参加者名簿!$A:$D,2,FALSE))</f>
        <v/>
      </c>
      <c r="I1426" s="146"/>
      <c r="J1426" s="195"/>
    </row>
    <row r="1427" spans="1:10" ht="20.100000000000001" customHeight="1">
      <c r="A1427" s="188">
        <f t="shared" si="466"/>
        <v>33</v>
      </c>
      <c r="B1427" s="582"/>
      <c r="C1427" s="145"/>
      <c r="D1427" s="163" t="str">
        <f>IF(ISERROR(VLOOKUP($B1427,参加者名簿!$A:$D,2,FALSE))=TRUE,"",VLOOKUP($B1427,参加者名簿!$A:$D,2,FALSE))</f>
        <v/>
      </c>
      <c r="E1427" s="146"/>
      <c r="F1427" s="584"/>
      <c r="G1427" s="145"/>
      <c r="H1427" s="163" t="str">
        <f>IF(ISERROR(VLOOKUP($F1427,参加者名簿!$A:$D,2,FALSE))=TRUE,"",VLOOKUP($F1427,参加者名簿!$A:$D,2,FALSE))</f>
        <v/>
      </c>
      <c r="I1427" s="146"/>
      <c r="J1427" s="195"/>
    </row>
    <row r="1428" spans="1:10" ht="20.100000000000001" customHeight="1">
      <c r="A1428" s="188">
        <f t="shared" si="466"/>
        <v>33</v>
      </c>
      <c r="B1428" s="582"/>
      <c r="C1428" s="145"/>
      <c r="D1428" s="163" t="str">
        <f>IF(ISERROR(VLOOKUP($B1428,参加者名簿!$A:$D,2,FALSE))=TRUE,"",VLOOKUP($B1428,参加者名簿!$A:$D,2,FALSE))</f>
        <v/>
      </c>
      <c r="E1428" s="146"/>
      <c r="F1428" s="584"/>
      <c r="G1428" s="145"/>
      <c r="H1428" s="163" t="str">
        <f>IF(ISERROR(VLOOKUP($F1428,参加者名簿!$A:$D,2,FALSE))=TRUE,"",VLOOKUP($F1428,参加者名簿!$A:$D,2,FALSE))</f>
        <v/>
      </c>
      <c r="I1428" s="146"/>
      <c r="J1428" s="195"/>
    </row>
    <row r="1429" spans="1:10" ht="20.100000000000001" customHeight="1">
      <c r="A1429" s="188">
        <f t="shared" si="466"/>
        <v>33</v>
      </c>
      <c r="B1429" s="582"/>
      <c r="C1429" s="145"/>
      <c r="D1429" s="163" t="str">
        <f>IF(ISERROR(VLOOKUP($B1429,参加者名簿!$A:$D,2,FALSE))=TRUE,"",VLOOKUP($B1429,参加者名簿!$A:$D,2,FALSE))</f>
        <v/>
      </c>
      <c r="E1429" s="146"/>
      <c r="F1429" s="584"/>
      <c r="G1429" s="145"/>
      <c r="H1429" s="163" t="str">
        <f>IF(ISERROR(VLOOKUP($F1429,参加者名簿!$A:$D,2,FALSE))=TRUE,"",VLOOKUP($F1429,参加者名簿!$A:$D,2,FALSE))</f>
        <v/>
      </c>
      <c r="I1429" s="146"/>
      <c r="J1429" s="195"/>
    </row>
    <row r="1430" spans="1:10" ht="20.100000000000001" customHeight="1">
      <c r="A1430" s="188">
        <f t="shared" si="466"/>
        <v>33</v>
      </c>
      <c r="B1430" s="582"/>
      <c r="C1430" s="145"/>
      <c r="D1430" s="163" t="str">
        <f>IF(ISERROR(VLOOKUP($B1430,参加者名簿!$A:$D,2,FALSE))=TRUE,"",VLOOKUP($B1430,参加者名簿!$A:$D,2,FALSE))</f>
        <v/>
      </c>
      <c r="E1430" s="146"/>
      <c r="F1430" s="584"/>
      <c r="G1430" s="145"/>
      <c r="H1430" s="163" t="str">
        <f>IF(ISERROR(VLOOKUP($F1430,参加者名簿!$A:$D,2,FALSE))=TRUE,"",VLOOKUP($F1430,参加者名簿!$A:$D,2,FALSE))</f>
        <v/>
      </c>
      <c r="I1430" s="146"/>
      <c r="J1430" s="195"/>
    </row>
    <row r="1431" spans="1:10" ht="20.100000000000001" customHeight="1">
      <c r="A1431" s="188">
        <f t="shared" si="466"/>
        <v>33</v>
      </c>
      <c r="B1431" s="582"/>
      <c r="C1431" s="145"/>
      <c r="D1431" s="163" t="str">
        <f>IF(ISERROR(VLOOKUP($B1431,参加者名簿!$A:$D,2,FALSE))=TRUE,"",VLOOKUP($B1431,参加者名簿!$A:$D,2,FALSE))</f>
        <v/>
      </c>
      <c r="E1431" s="146"/>
      <c r="F1431" s="584"/>
      <c r="G1431" s="145"/>
      <c r="H1431" s="163" t="str">
        <f>IF(ISERROR(VLOOKUP($F1431,参加者名簿!$A:$D,2,FALSE))=TRUE,"",VLOOKUP($F1431,参加者名簿!$A:$D,2,FALSE))</f>
        <v/>
      </c>
      <c r="I1431" s="146"/>
      <c r="J1431" s="195"/>
    </row>
    <row r="1432" spans="1:10" ht="20.100000000000001" customHeight="1">
      <c r="A1432" s="188">
        <f t="shared" si="466"/>
        <v>33</v>
      </c>
      <c r="B1432" s="582"/>
      <c r="C1432" s="145"/>
      <c r="D1432" s="163" t="str">
        <f>IF(ISERROR(VLOOKUP($B1432,参加者名簿!$A:$D,2,FALSE))=TRUE,"",VLOOKUP($B1432,参加者名簿!$A:$D,2,FALSE))</f>
        <v/>
      </c>
      <c r="E1432" s="146"/>
      <c r="F1432" s="584"/>
      <c r="G1432" s="145"/>
      <c r="H1432" s="163" t="str">
        <f>IF(ISERROR(VLOOKUP($F1432,参加者名簿!$A:$D,2,FALSE))=TRUE,"",VLOOKUP($F1432,参加者名簿!$A:$D,2,FALSE))</f>
        <v/>
      </c>
      <c r="I1432" s="146"/>
      <c r="J1432" s="195"/>
    </row>
    <row r="1433" spans="1:10" ht="20.100000000000001" customHeight="1">
      <c r="A1433" s="188">
        <f t="shared" si="466"/>
        <v>33</v>
      </c>
      <c r="B1433" s="582"/>
      <c r="C1433" s="145"/>
      <c r="D1433" s="163" t="str">
        <f>IF(ISERROR(VLOOKUP($B1433,参加者名簿!$A:$D,2,FALSE))=TRUE,"",VLOOKUP($B1433,参加者名簿!$A:$D,2,FALSE))</f>
        <v/>
      </c>
      <c r="E1433" s="146"/>
      <c r="F1433" s="584"/>
      <c r="G1433" s="145"/>
      <c r="H1433" s="163" t="str">
        <f>IF(ISERROR(VLOOKUP($F1433,参加者名簿!$A:$D,2,FALSE))=TRUE,"",VLOOKUP($F1433,参加者名簿!$A:$D,2,FALSE))</f>
        <v/>
      </c>
      <c r="I1433" s="146"/>
      <c r="J1433" s="195"/>
    </row>
    <row r="1434" spans="1:10" ht="20.100000000000001" customHeight="1">
      <c r="A1434" s="188">
        <f t="shared" si="466"/>
        <v>33</v>
      </c>
      <c r="B1434" s="582"/>
      <c r="C1434" s="145"/>
      <c r="D1434" s="163" t="str">
        <f>IF(ISERROR(VLOOKUP($B1434,参加者名簿!$A:$D,2,FALSE))=TRUE,"",VLOOKUP($B1434,参加者名簿!$A:$D,2,FALSE))</f>
        <v/>
      </c>
      <c r="E1434" s="146"/>
      <c r="F1434" s="584"/>
      <c r="G1434" s="145"/>
      <c r="H1434" s="163" t="str">
        <f>IF(ISERROR(VLOOKUP($F1434,参加者名簿!$A:$D,2,FALSE))=TRUE,"",VLOOKUP($F1434,参加者名簿!$A:$D,2,FALSE))</f>
        <v/>
      </c>
      <c r="I1434" s="146"/>
      <c r="J1434" s="195"/>
    </row>
    <row r="1435" spans="1:10" ht="20.100000000000001" customHeight="1">
      <c r="A1435" s="188">
        <f t="shared" si="466"/>
        <v>33</v>
      </c>
      <c r="B1435" s="582"/>
      <c r="C1435" s="145"/>
      <c r="D1435" s="163" t="str">
        <f>IF(ISERROR(VLOOKUP($B1435,参加者名簿!$A:$D,2,FALSE))=TRUE,"",VLOOKUP($B1435,参加者名簿!$A:$D,2,FALSE))</f>
        <v/>
      </c>
      <c r="E1435" s="146"/>
      <c r="F1435" s="584"/>
      <c r="G1435" s="145"/>
      <c r="H1435" s="163" t="str">
        <f>IF(ISERROR(VLOOKUP($F1435,参加者名簿!$A:$D,2,FALSE))=TRUE,"",VLOOKUP($F1435,参加者名簿!$A:$D,2,FALSE))</f>
        <v/>
      </c>
      <c r="I1435" s="146"/>
      <c r="J1435" s="195"/>
    </row>
    <row r="1436" spans="1:10" ht="20.100000000000001" customHeight="1">
      <c r="A1436" s="188">
        <f t="shared" si="466"/>
        <v>33</v>
      </c>
      <c r="B1436" s="582"/>
      <c r="C1436" s="145"/>
      <c r="D1436" s="163" t="str">
        <f>IF(ISERROR(VLOOKUP($B1436,参加者名簿!$A:$D,2,FALSE))=TRUE,"",VLOOKUP($B1436,参加者名簿!$A:$D,2,FALSE))</f>
        <v/>
      </c>
      <c r="E1436" s="146"/>
      <c r="F1436" s="584"/>
      <c r="G1436" s="145"/>
      <c r="H1436" s="163" t="str">
        <f>IF(ISERROR(VLOOKUP($F1436,参加者名簿!$A:$D,2,FALSE))=TRUE,"",VLOOKUP($F1436,参加者名簿!$A:$D,2,FALSE))</f>
        <v/>
      </c>
      <c r="I1436" s="146"/>
      <c r="J1436" s="195"/>
    </row>
    <row r="1437" spans="1:10" ht="20.100000000000001" customHeight="1">
      <c r="A1437" s="188">
        <f t="shared" si="466"/>
        <v>33</v>
      </c>
      <c r="B1437" s="582"/>
      <c r="C1437" s="145"/>
      <c r="D1437" s="163" t="str">
        <f>IF(ISERROR(VLOOKUP($B1437,参加者名簿!$A:$D,2,FALSE))=TRUE,"",VLOOKUP($B1437,参加者名簿!$A:$D,2,FALSE))</f>
        <v/>
      </c>
      <c r="E1437" s="146"/>
      <c r="F1437" s="584"/>
      <c r="G1437" s="145"/>
      <c r="H1437" s="163" t="str">
        <f>IF(ISERROR(VLOOKUP($F1437,参加者名簿!$A:$D,2,FALSE))=TRUE,"",VLOOKUP($F1437,参加者名簿!$A:$D,2,FALSE))</f>
        <v/>
      </c>
      <c r="I1437" s="146"/>
      <c r="J1437" s="195"/>
    </row>
    <row r="1438" spans="1:10" ht="20.100000000000001" customHeight="1">
      <c r="A1438" s="188">
        <f t="shared" si="466"/>
        <v>33</v>
      </c>
      <c r="B1438" s="582"/>
      <c r="C1438" s="145"/>
      <c r="D1438" s="163" t="str">
        <f>IF(ISERROR(VLOOKUP($B1438,参加者名簿!$A:$D,2,FALSE))=TRUE,"",VLOOKUP($B1438,参加者名簿!$A:$D,2,FALSE))</f>
        <v/>
      </c>
      <c r="E1438" s="146"/>
      <c r="F1438" s="584"/>
      <c r="G1438" s="145"/>
      <c r="H1438" s="163" t="str">
        <f>IF(ISERROR(VLOOKUP($F1438,参加者名簿!$A:$D,2,FALSE))=TRUE,"",VLOOKUP($F1438,参加者名簿!$A:$D,2,FALSE))</f>
        <v/>
      </c>
      <c r="I1438" s="146"/>
      <c r="J1438" s="195"/>
    </row>
    <row r="1439" spans="1:10" ht="20.100000000000001" customHeight="1">
      <c r="A1439" s="188">
        <f t="shared" si="466"/>
        <v>33</v>
      </c>
      <c r="B1439" s="582"/>
      <c r="C1439" s="145"/>
      <c r="D1439" s="163" t="str">
        <f>IF(ISERROR(VLOOKUP($B1439,参加者名簿!$A:$D,2,FALSE))=TRUE,"",VLOOKUP($B1439,参加者名簿!$A:$D,2,FALSE))</f>
        <v/>
      </c>
      <c r="E1439" s="146"/>
      <c r="F1439" s="584"/>
      <c r="G1439" s="145"/>
      <c r="H1439" s="163" t="str">
        <f>IF(ISERROR(VLOOKUP($F1439,参加者名簿!$A:$D,2,FALSE))=TRUE,"",VLOOKUP($F1439,参加者名簿!$A:$D,2,FALSE))</f>
        <v/>
      </c>
      <c r="I1439" s="146"/>
      <c r="J1439" s="195"/>
    </row>
    <row r="1440" spans="1:10" ht="20.100000000000001" customHeight="1">
      <c r="A1440" s="188">
        <f t="shared" si="466"/>
        <v>33</v>
      </c>
      <c r="B1440" s="582"/>
      <c r="C1440" s="145"/>
      <c r="D1440" s="163" t="str">
        <f>IF(ISERROR(VLOOKUP($B1440,参加者名簿!$A:$D,2,FALSE))=TRUE,"",VLOOKUP($B1440,参加者名簿!$A:$D,2,FALSE))</f>
        <v/>
      </c>
      <c r="E1440" s="146"/>
      <c r="F1440" s="584"/>
      <c r="G1440" s="145"/>
      <c r="H1440" s="163" t="str">
        <f>IF(ISERROR(VLOOKUP($F1440,参加者名簿!$A:$D,2,FALSE))=TRUE,"",VLOOKUP($F1440,参加者名簿!$A:$D,2,FALSE))</f>
        <v/>
      </c>
      <c r="I1440" s="146"/>
      <c r="J1440" s="195"/>
    </row>
    <row r="1441" spans="1:21" ht="20.100000000000001" customHeight="1">
      <c r="A1441" s="188">
        <f t="shared" si="466"/>
        <v>33</v>
      </c>
      <c r="B1441" s="582"/>
      <c r="C1441" s="145"/>
      <c r="D1441" s="163" t="str">
        <f>IF(ISERROR(VLOOKUP($B1441,参加者名簿!$A:$D,2,FALSE))=TRUE,"",VLOOKUP($B1441,参加者名簿!$A:$D,2,FALSE))</f>
        <v/>
      </c>
      <c r="E1441" s="146"/>
      <c r="F1441" s="584"/>
      <c r="G1441" s="145"/>
      <c r="H1441" s="163" t="str">
        <f>IF(ISERROR(VLOOKUP($F1441,参加者名簿!$A:$D,2,FALSE))=TRUE,"",VLOOKUP($F1441,参加者名簿!$A:$D,2,FALSE))</f>
        <v/>
      </c>
      <c r="I1441" s="146"/>
      <c r="J1441" s="195"/>
    </row>
    <row r="1442" spans="1:21" ht="20.100000000000001" customHeight="1" thickBot="1">
      <c r="A1442" s="188">
        <f t="shared" si="466"/>
        <v>33</v>
      </c>
      <c r="B1442" s="582"/>
      <c r="C1442" s="145"/>
      <c r="D1442" s="163" t="str">
        <f>IF(ISERROR(VLOOKUP($B1442,参加者名簿!$A:$D,2,FALSE))=TRUE,"",VLOOKUP($B1442,参加者名簿!$A:$D,2,FALSE))</f>
        <v/>
      </c>
      <c r="E1442" s="146"/>
      <c r="F1442" s="584"/>
      <c r="G1442" s="145"/>
      <c r="H1442" s="163" t="str">
        <f>IF(ISERROR(VLOOKUP($F1442,参加者名簿!$A:$D,2,FALSE))=TRUE,"",VLOOKUP($F1442,参加者名簿!$A:$D,2,FALSE))</f>
        <v/>
      </c>
      <c r="I1442" s="146"/>
      <c r="J1442" s="195"/>
    </row>
    <row r="1443" spans="1:21" ht="20.100000000000001" customHeight="1" thickBot="1">
      <c r="B1443" s="298" t="s">
        <v>476</v>
      </c>
      <c r="C1443" s="164">
        <f t="shared" ref="C1443" si="467">COUNTIFS(D1422:D1442,"農業者",E1422:E1442,"○")+COUNTIFS(H1422:H1442,"農業者",I1422:I1442,"○")</f>
        <v>0</v>
      </c>
      <c r="D1443" s="601" t="s">
        <v>477</v>
      </c>
      <c r="E1443" s="602"/>
      <c r="F1443" s="164">
        <f t="shared" ref="F1443" si="468">COUNTIFS(D1422:D1442,"農業者以外",E1422:E1442,"○")+COUNTIFS(H1422:H1442,"農業者以外",I1422:I1442,"○")</f>
        <v>0</v>
      </c>
      <c r="G1443" s="571" t="s">
        <v>478</v>
      </c>
      <c r="H1443" s="603">
        <f t="shared" ref="H1443" si="469">SUMIF(E1422:E1442,"○",C1422:C1442)+SUMIF(I1422:I1442,"○",G1422:G1442)</f>
        <v>0</v>
      </c>
      <c r="I1443" s="604"/>
      <c r="J1443" s="194"/>
    </row>
    <row r="1444" spans="1:21" ht="20.100000000000001" customHeight="1">
      <c r="B1444" s="299" t="s">
        <v>479</v>
      </c>
      <c r="C1444" s="151"/>
      <c r="D1444" s="151"/>
      <c r="E1444" s="151"/>
      <c r="F1444" s="151"/>
      <c r="G1444" s="151"/>
      <c r="H1444" s="151"/>
      <c r="I1444" s="152"/>
      <c r="J1444" s="195"/>
    </row>
    <row r="1445" spans="1:21" ht="20.100000000000001" customHeight="1">
      <c r="B1445" s="300"/>
      <c r="C1445" s="148"/>
      <c r="D1445" s="148"/>
      <c r="E1445" s="148"/>
      <c r="F1445" s="148"/>
      <c r="G1445" s="148"/>
      <c r="H1445" s="148"/>
      <c r="I1445" s="153"/>
      <c r="J1445" s="195"/>
    </row>
    <row r="1446" spans="1:21" ht="20.100000000000001" customHeight="1">
      <c r="B1446" s="300"/>
      <c r="C1446" s="148"/>
      <c r="D1446" s="148"/>
      <c r="E1446" s="148"/>
      <c r="F1446" s="148"/>
      <c r="G1446" s="148"/>
      <c r="H1446" s="148"/>
      <c r="I1446" s="153"/>
      <c r="J1446" s="195"/>
    </row>
    <row r="1447" spans="1:21" ht="20.100000000000001" customHeight="1">
      <c r="B1447" s="300"/>
      <c r="C1447" s="148"/>
      <c r="D1447" s="148"/>
      <c r="E1447" s="148"/>
      <c r="F1447" s="148"/>
      <c r="G1447" s="148"/>
      <c r="H1447" s="148"/>
      <c r="I1447" s="153"/>
      <c r="J1447" s="195"/>
    </row>
    <row r="1448" spans="1:21" ht="20.100000000000001" customHeight="1">
      <c r="B1448" s="300"/>
      <c r="C1448" s="148"/>
      <c r="D1448" s="148"/>
      <c r="E1448" s="148"/>
      <c r="F1448" s="148"/>
      <c r="G1448" s="148"/>
      <c r="H1448" s="148"/>
      <c r="I1448" s="153"/>
      <c r="J1448" s="195"/>
    </row>
    <row r="1449" spans="1:21" ht="20.100000000000001" customHeight="1">
      <c r="B1449" s="300"/>
      <c r="C1449" s="148"/>
      <c r="D1449" s="148"/>
      <c r="E1449" s="148"/>
      <c r="F1449" s="148"/>
      <c r="G1449" s="148"/>
      <c r="H1449" s="148"/>
      <c r="I1449" s="153"/>
      <c r="J1449" s="195"/>
    </row>
    <row r="1450" spans="1:21" ht="20.100000000000001" customHeight="1">
      <c r="B1450" s="300"/>
      <c r="C1450" s="148"/>
      <c r="D1450" s="148"/>
      <c r="E1450" s="148"/>
      <c r="F1450" s="148"/>
      <c r="G1450" s="148"/>
      <c r="H1450" s="148"/>
      <c r="I1450" s="153"/>
      <c r="J1450" s="195"/>
    </row>
    <row r="1451" spans="1:21" ht="20.100000000000001" customHeight="1" thickBot="1">
      <c r="B1451" s="301"/>
      <c r="C1451" s="154"/>
      <c r="D1451" s="154"/>
      <c r="E1451" s="154"/>
      <c r="F1451" s="154"/>
      <c r="G1451" s="154"/>
      <c r="H1451" s="154"/>
      <c r="I1451" s="155"/>
      <c r="J1451" s="195"/>
    </row>
    <row r="1452" spans="1:21" ht="20.100000000000001" customHeight="1" thickBot="1">
      <c r="B1452" s="302" t="s">
        <v>480</v>
      </c>
      <c r="C1452" s="156" t="s">
        <v>481</v>
      </c>
      <c r="D1452" s="156" t="s">
        <v>482</v>
      </c>
      <c r="E1452" s="157"/>
    </row>
    <row r="1453" spans="1:21" ht="20.100000000000001" customHeight="1" thickBot="1">
      <c r="B1453" s="289" t="s">
        <v>505</v>
      </c>
      <c r="C1453" s="185">
        <f t="shared" ref="C1453" si="470">C1409</f>
        <v>4</v>
      </c>
      <c r="D1453" s="608" t="s">
        <v>504</v>
      </c>
      <c r="E1453" s="608"/>
      <c r="F1453" s="608"/>
      <c r="G1453" s="608"/>
      <c r="H1453" s="141" t="s">
        <v>466</v>
      </c>
      <c r="I1453" s="186">
        <f t="shared" ref="I1453" si="471">I1409+1</f>
        <v>34</v>
      </c>
      <c r="J1453" s="189">
        <f t="shared" ref="J1453" si="472">I1453</f>
        <v>34</v>
      </c>
      <c r="K1453" s="312">
        <f t="shared" ref="K1453" si="473">G1454</f>
        <v>0</v>
      </c>
      <c r="L1453" s="313">
        <f t="shared" ref="L1453" si="474">C1455</f>
        <v>0</v>
      </c>
      <c r="M1453" s="190" t="e">
        <f t="shared" ref="M1453" si="475">G1455-K1456</f>
        <v>#VALUE!</v>
      </c>
      <c r="N1453" s="190">
        <f t="shared" ref="N1453" si="476">C1487</f>
        <v>0</v>
      </c>
      <c r="O1453" s="190">
        <f t="shared" ref="O1453" si="477">F1487</f>
        <v>0</v>
      </c>
      <c r="P1453" s="190">
        <f t="shared" ref="P1453" si="478">B1458</f>
        <v>0</v>
      </c>
      <c r="Q1453" s="190">
        <f t="shared" ref="Q1453" si="479">B1459</f>
        <v>0</v>
      </c>
      <c r="R1453" s="190">
        <f t="shared" ref="R1453" si="480">B1460</f>
        <v>0</v>
      </c>
      <c r="S1453" s="188">
        <f t="shared" ref="S1453" si="481">B1461</f>
        <v>0</v>
      </c>
      <c r="T1453" s="188">
        <f t="shared" ref="T1453" si="482">B1462</f>
        <v>0</v>
      </c>
      <c r="U1453" s="188">
        <f t="shared" ref="U1453" si="483">B1463</f>
        <v>0</v>
      </c>
    </row>
    <row r="1454" spans="1:21" ht="20.100000000000001" customHeight="1" thickBot="1">
      <c r="B1454" s="290" t="s">
        <v>467</v>
      </c>
      <c r="C1454" s="609" t="str">
        <f t="shared" ref="C1454" si="484">$C$2</f>
        <v>○○活動組織</v>
      </c>
      <c r="D1454" s="609"/>
      <c r="E1454" s="609"/>
      <c r="F1454" s="143" t="s">
        <v>468</v>
      </c>
      <c r="G1454" s="610"/>
      <c r="H1454" s="611"/>
      <c r="I1454" s="612"/>
      <c r="J1454" s="191"/>
    </row>
    <row r="1455" spans="1:21" ht="20.100000000000001" customHeight="1">
      <c r="B1455" s="291" t="s">
        <v>8</v>
      </c>
      <c r="C1455" s="128"/>
      <c r="D1455" s="613" t="s">
        <v>469</v>
      </c>
      <c r="E1455" s="613"/>
      <c r="F1455" s="128"/>
      <c r="G1455" s="161" t="str">
        <f t="shared" ref="G1455:G1456" si="485">IF((F1455-C1455)*24=0,"",(F1455-C1455)*24)</f>
        <v/>
      </c>
      <c r="H1455" s="614" t="s">
        <v>470</v>
      </c>
      <c r="I1455" s="615"/>
      <c r="J1455" s="192"/>
    </row>
    <row r="1456" spans="1:21" ht="20.100000000000001" customHeight="1" thickBot="1">
      <c r="B1456" s="292" t="s">
        <v>483</v>
      </c>
      <c r="C1456" s="129"/>
      <c r="D1456" s="605" t="s">
        <v>469</v>
      </c>
      <c r="E1456" s="605"/>
      <c r="F1456" s="129"/>
      <c r="G1456" s="162" t="str">
        <f t="shared" si="485"/>
        <v/>
      </c>
      <c r="H1456" s="606" t="s">
        <v>470</v>
      </c>
      <c r="I1456" s="607"/>
      <c r="J1456" s="192"/>
      <c r="K1456" s="188">
        <f t="shared" ref="K1456" si="486">IF(G1456="",0,G1456)</f>
        <v>0</v>
      </c>
    </row>
    <row r="1457" spans="1:10" ht="20.100000000000001" customHeight="1" thickBot="1">
      <c r="B1457" s="306" t="s">
        <v>714</v>
      </c>
      <c r="C1457" s="572" t="s">
        <v>712</v>
      </c>
      <c r="D1457" s="616" t="s">
        <v>713</v>
      </c>
      <c r="E1457" s="617"/>
      <c r="F1457" s="618" t="s">
        <v>715</v>
      </c>
      <c r="G1457" s="619"/>
      <c r="H1457" s="618" t="s">
        <v>716</v>
      </c>
      <c r="I1457" s="620"/>
      <c r="J1457" s="193"/>
    </row>
    <row r="1458" spans="1:10" ht="20.100000000000001" customHeight="1">
      <c r="A1458" s="188" t="str">
        <f t="shared" ref="A1458" si="487">CONCATENATE(I1453,-1)</f>
        <v>34-1</v>
      </c>
      <c r="B1458" s="309"/>
      <c r="C1458" s="573" t="str">
        <f>IF(B1458="","",VLOOKUP($B1458,【選択肢】!$K:$O,2,FALSE))</f>
        <v/>
      </c>
      <c r="D1458" s="621" t="str">
        <f>IF(C1458="","",VLOOKUP($B1458,【選択肢】!$K:$O,4,FALSE))</f>
        <v/>
      </c>
      <c r="E1458" s="622" t="str">
        <f>IF(D1458="","",VLOOKUP($B1458,【選択肢】!$K:$O,2,FALSE))</f>
        <v/>
      </c>
      <c r="F1458" s="623" t="str">
        <f>IF(E1458="","",VLOOKUP($B1458,【選択肢】!$K:$O,5,FALSE))</f>
        <v/>
      </c>
      <c r="G1458" s="624"/>
      <c r="H1458" s="625"/>
      <c r="I1458" s="626"/>
      <c r="J1458" s="193"/>
    </row>
    <row r="1459" spans="1:10" ht="20.100000000000001" customHeight="1">
      <c r="A1459" s="188" t="str">
        <f t="shared" ref="A1459" si="488">CONCATENATE(I1453,-2)</f>
        <v>34-2</v>
      </c>
      <c r="B1459" s="293"/>
      <c r="C1459" s="570" t="str">
        <f>IF(B1459="","",VLOOKUP($B1459,【選択肢】!$K:$O,2,FALSE))</f>
        <v/>
      </c>
      <c r="D1459" s="627" t="str">
        <f>IF(C1459="","",VLOOKUP($B1459,【選択肢】!$K:$O,4,FALSE))</f>
        <v/>
      </c>
      <c r="E1459" s="628" t="str">
        <f>IF(D1459="","",VLOOKUP($B1459,【選択肢】!$K:$O,2,FALSE))</f>
        <v/>
      </c>
      <c r="F1459" s="629" t="str">
        <f>IF(E1459="","",VLOOKUP($B1459,【選択肢】!$K:$O,5,FALSE))</f>
        <v/>
      </c>
      <c r="G1459" s="630"/>
      <c r="H1459" s="631"/>
      <c r="I1459" s="632"/>
      <c r="J1459" s="193"/>
    </row>
    <row r="1460" spans="1:10" ht="20.100000000000001" customHeight="1">
      <c r="A1460" s="188" t="str">
        <f t="shared" ref="A1460" si="489">CONCATENATE(I1453,-3)</f>
        <v>34-3</v>
      </c>
      <c r="B1460" s="294"/>
      <c r="C1460" s="570" t="str">
        <f>IF(B1460="","",VLOOKUP($B1460,【選択肢】!$K:$O,2,FALSE))</f>
        <v/>
      </c>
      <c r="D1460" s="627" t="str">
        <f>IF(C1460="","",VLOOKUP($B1460,【選択肢】!$K:$O,4,FALSE))</f>
        <v/>
      </c>
      <c r="E1460" s="628" t="str">
        <f>IF(D1460="","",VLOOKUP($B1460,【選択肢】!$K:$O,2,FALSE))</f>
        <v/>
      </c>
      <c r="F1460" s="629" t="str">
        <f>IF(E1460="","",VLOOKUP($B1460,【選択肢】!$K:$O,5,FALSE))</f>
        <v/>
      </c>
      <c r="G1460" s="630"/>
      <c r="H1460" s="631"/>
      <c r="I1460" s="632"/>
      <c r="J1460" s="193"/>
    </row>
    <row r="1461" spans="1:10" ht="20.100000000000001" customHeight="1">
      <c r="A1461" s="188" t="str">
        <f t="shared" ref="A1461" si="490">CONCATENATE(I1453,-4)</f>
        <v>34-4</v>
      </c>
      <c r="B1461" s="294"/>
      <c r="C1461" s="570" t="str">
        <f>IF(B1461="","",VLOOKUP($B1461,【選択肢】!$K:$O,2,FALSE))</f>
        <v/>
      </c>
      <c r="D1461" s="627" t="str">
        <f>IF(C1461="","",VLOOKUP($B1461,【選択肢】!$K:$O,4,FALSE))</f>
        <v/>
      </c>
      <c r="E1461" s="628" t="str">
        <f>IF(D1461="","",VLOOKUP($B1461,【選択肢】!$K:$O,2,FALSE))</f>
        <v/>
      </c>
      <c r="F1461" s="629" t="str">
        <f>IF(E1461="","",VLOOKUP($B1461,【選択肢】!$K:$O,5,FALSE))</f>
        <v/>
      </c>
      <c r="G1461" s="630"/>
      <c r="H1461" s="631"/>
      <c r="I1461" s="632"/>
      <c r="J1461" s="193"/>
    </row>
    <row r="1462" spans="1:10" ht="20.100000000000001" customHeight="1">
      <c r="A1462" s="188" t="str">
        <f t="shared" ref="A1462" si="491">CONCATENATE(I1453,-5)</f>
        <v>34-5</v>
      </c>
      <c r="B1462" s="294"/>
      <c r="C1462" s="570" t="str">
        <f>IF(B1462="","",VLOOKUP($B1462,【選択肢】!$K:$O,2,FALSE))</f>
        <v/>
      </c>
      <c r="D1462" s="627" t="str">
        <f>IF(C1462="","",VLOOKUP($B1462,【選択肢】!$K:$O,4,FALSE))</f>
        <v/>
      </c>
      <c r="E1462" s="628" t="str">
        <f>IF(D1462="","",VLOOKUP($B1462,【選択肢】!$K:$O,2,FALSE))</f>
        <v/>
      </c>
      <c r="F1462" s="629" t="str">
        <f>IF(E1462="","",VLOOKUP($B1462,【選択肢】!$K:$O,5,FALSE))</f>
        <v/>
      </c>
      <c r="G1462" s="630"/>
      <c r="H1462" s="631"/>
      <c r="I1462" s="632"/>
      <c r="J1462" s="193"/>
    </row>
    <row r="1463" spans="1:10" ht="20.100000000000001" customHeight="1" thickBot="1">
      <c r="A1463" s="188" t="str">
        <f t="shared" ref="A1463" si="492">CONCATENATE(I1453,-6)</f>
        <v>34-6</v>
      </c>
      <c r="B1463" s="295"/>
      <c r="C1463" s="569" t="str">
        <f>IF(B1463="","",VLOOKUP($B1463,【選択肢】!$K:$O,2,FALSE))</f>
        <v/>
      </c>
      <c r="D1463" s="633" t="str">
        <f>IF(C1463="","",VLOOKUP($B1463,【選択肢】!$K:$O,4,FALSE))</f>
        <v/>
      </c>
      <c r="E1463" s="634" t="str">
        <f>IF(D1463="","",VLOOKUP($B1463,【選択肢】!$K:$O,2,FALSE))</f>
        <v/>
      </c>
      <c r="F1463" s="635" t="str">
        <f>IF(E1463="","",VLOOKUP($B1463,【選択肢】!$K:$O,5,FALSE))</f>
        <v/>
      </c>
      <c r="G1463" s="636"/>
      <c r="H1463" s="637"/>
      <c r="I1463" s="638"/>
      <c r="J1463" s="193"/>
    </row>
    <row r="1464" spans="1:10" ht="20.100000000000001" customHeight="1">
      <c r="B1464" s="639" t="s">
        <v>471</v>
      </c>
      <c r="C1464" s="640"/>
      <c r="D1464" s="640"/>
      <c r="E1464" s="640"/>
      <c r="F1464" s="640"/>
      <c r="G1464" s="640"/>
      <c r="H1464" s="640"/>
      <c r="I1464" s="641"/>
      <c r="J1464" s="194"/>
    </row>
    <row r="1465" spans="1:10" ht="20.100000000000001" customHeight="1">
      <c r="B1465" s="296" t="s">
        <v>472</v>
      </c>
      <c r="C1465" s="167" t="s">
        <v>473</v>
      </c>
      <c r="D1465" s="168" t="s">
        <v>462</v>
      </c>
      <c r="E1465" s="169" t="s">
        <v>474</v>
      </c>
      <c r="F1465" s="166" t="s">
        <v>472</v>
      </c>
      <c r="G1465" s="167" t="s">
        <v>473</v>
      </c>
      <c r="H1465" s="168" t="s">
        <v>462</v>
      </c>
      <c r="I1465" s="169" t="s">
        <v>474</v>
      </c>
      <c r="J1465" s="194"/>
    </row>
    <row r="1466" spans="1:10" ht="20.100000000000001" customHeight="1">
      <c r="A1466" s="188">
        <f t="shared" ref="A1466" si="493">I1453</f>
        <v>34</v>
      </c>
      <c r="B1466" s="582"/>
      <c r="C1466" s="145"/>
      <c r="D1466" s="163" t="str">
        <f>IF(ISERROR(VLOOKUP($B1466,参加者名簿!$A:$D,2,FALSE))=TRUE,"",VLOOKUP($B1466,参加者名簿!$A:$D,2,FALSE))</f>
        <v/>
      </c>
      <c r="E1466" s="146"/>
      <c r="F1466" s="584"/>
      <c r="G1466" s="145"/>
      <c r="H1466" s="163" t="str">
        <f>IF(ISERROR(VLOOKUP($F1466,参加者名簿!$A:$D,2,FALSE))=TRUE,"",VLOOKUP($F1466,参加者名簿!$A:$D,2,FALSE))</f>
        <v/>
      </c>
      <c r="I1466" s="146"/>
      <c r="J1466" s="195"/>
    </row>
    <row r="1467" spans="1:10" ht="20.100000000000001" customHeight="1">
      <c r="A1467" s="188">
        <f t="shared" ref="A1467" si="494">A1466</f>
        <v>34</v>
      </c>
      <c r="B1467" s="582"/>
      <c r="C1467" s="145"/>
      <c r="D1467" s="163" t="str">
        <f>IF(ISERROR(VLOOKUP($B1467,参加者名簿!$A:$D,2,FALSE))=TRUE,"",VLOOKUP($B1467,参加者名簿!$A:$D,2,FALSE))</f>
        <v/>
      </c>
      <c r="E1467" s="146"/>
      <c r="F1467" s="584"/>
      <c r="G1467" s="145"/>
      <c r="H1467" s="163" t="str">
        <f>IF(ISERROR(VLOOKUP($F1467,参加者名簿!$A:$D,2,FALSE))=TRUE,"",VLOOKUP($F1467,参加者名簿!$A:$D,2,FALSE))</f>
        <v/>
      </c>
      <c r="I1467" s="146"/>
      <c r="J1467" s="195"/>
    </row>
    <row r="1468" spans="1:10" ht="20.100000000000001" customHeight="1">
      <c r="A1468" s="188">
        <f t="shared" si="466"/>
        <v>34</v>
      </c>
      <c r="B1468" s="582"/>
      <c r="C1468" s="145"/>
      <c r="D1468" s="163" t="str">
        <f>IF(ISERROR(VLOOKUP($B1468,参加者名簿!$A:$D,2,FALSE))=TRUE,"",VLOOKUP($B1468,参加者名簿!$A:$D,2,FALSE))</f>
        <v/>
      </c>
      <c r="E1468" s="146"/>
      <c r="F1468" s="584"/>
      <c r="G1468" s="145"/>
      <c r="H1468" s="163" t="str">
        <f>IF(ISERROR(VLOOKUP($F1468,参加者名簿!$A:$D,2,FALSE))=TRUE,"",VLOOKUP($F1468,参加者名簿!$A:$D,2,FALSE))</f>
        <v/>
      </c>
      <c r="I1468" s="146"/>
      <c r="J1468" s="195"/>
    </row>
    <row r="1469" spans="1:10" ht="20.100000000000001" customHeight="1">
      <c r="A1469" s="188">
        <f t="shared" si="466"/>
        <v>34</v>
      </c>
      <c r="B1469" s="582"/>
      <c r="C1469" s="145"/>
      <c r="D1469" s="163" t="str">
        <f>IF(ISERROR(VLOOKUP($B1469,参加者名簿!$A:$D,2,FALSE))=TRUE,"",VLOOKUP($B1469,参加者名簿!$A:$D,2,FALSE))</f>
        <v/>
      </c>
      <c r="E1469" s="146"/>
      <c r="F1469" s="584"/>
      <c r="G1469" s="145"/>
      <c r="H1469" s="163" t="str">
        <f>IF(ISERROR(VLOOKUP($F1469,参加者名簿!$A:$D,2,FALSE))=TRUE,"",VLOOKUP($F1469,参加者名簿!$A:$D,2,FALSE))</f>
        <v/>
      </c>
      <c r="I1469" s="146"/>
      <c r="J1469" s="195"/>
    </row>
    <row r="1470" spans="1:10" ht="20.100000000000001" customHeight="1">
      <c r="A1470" s="188">
        <f t="shared" si="466"/>
        <v>34</v>
      </c>
      <c r="B1470" s="582"/>
      <c r="C1470" s="145"/>
      <c r="D1470" s="163" t="str">
        <f>IF(ISERROR(VLOOKUP($B1470,参加者名簿!$A:$D,2,FALSE))=TRUE,"",VLOOKUP($B1470,参加者名簿!$A:$D,2,FALSE))</f>
        <v/>
      </c>
      <c r="E1470" s="146"/>
      <c r="F1470" s="584"/>
      <c r="G1470" s="145"/>
      <c r="H1470" s="163" t="str">
        <f>IF(ISERROR(VLOOKUP($F1470,参加者名簿!$A:$D,2,FALSE))=TRUE,"",VLOOKUP($F1470,参加者名簿!$A:$D,2,FALSE))</f>
        <v/>
      </c>
      <c r="I1470" s="146"/>
      <c r="J1470" s="195"/>
    </row>
    <row r="1471" spans="1:10" ht="20.100000000000001" customHeight="1">
      <c r="A1471" s="188">
        <f t="shared" si="466"/>
        <v>34</v>
      </c>
      <c r="B1471" s="582"/>
      <c r="C1471" s="145"/>
      <c r="D1471" s="163" t="str">
        <f>IF(ISERROR(VLOOKUP($B1471,参加者名簿!$A:$D,2,FALSE))=TRUE,"",VLOOKUP($B1471,参加者名簿!$A:$D,2,FALSE))</f>
        <v/>
      </c>
      <c r="E1471" s="146"/>
      <c r="F1471" s="584"/>
      <c r="G1471" s="145"/>
      <c r="H1471" s="163" t="str">
        <f>IF(ISERROR(VLOOKUP($F1471,参加者名簿!$A:$D,2,FALSE))=TRUE,"",VLOOKUP($F1471,参加者名簿!$A:$D,2,FALSE))</f>
        <v/>
      </c>
      <c r="I1471" s="146"/>
      <c r="J1471" s="195"/>
    </row>
    <row r="1472" spans="1:10" ht="20.100000000000001" customHeight="1">
      <c r="A1472" s="188">
        <f t="shared" si="466"/>
        <v>34</v>
      </c>
      <c r="B1472" s="582"/>
      <c r="C1472" s="145"/>
      <c r="D1472" s="163" t="str">
        <f>IF(ISERROR(VLOOKUP($B1472,参加者名簿!$A:$D,2,FALSE))=TRUE,"",VLOOKUP($B1472,参加者名簿!$A:$D,2,FALSE))</f>
        <v/>
      </c>
      <c r="E1472" s="146"/>
      <c r="F1472" s="584"/>
      <c r="G1472" s="145"/>
      <c r="H1472" s="163" t="str">
        <f>IF(ISERROR(VLOOKUP($F1472,参加者名簿!$A:$D,2,FALSE))=TRUE,"",VLOOKUP($F1472,参加者名簿!$A:$D,2,FALSE))</f>
        <v/>
      </c>
      <c r="I1472" s="146"/>
      <c r="J1472" s="195"/>
    </row>
    <row r="1473" spans="1:10" ht="20.100000000000001" customHeight="1">
      <c r="A1473" s="188">
        <f t="shared" si="466"/>
        <v>34</v>
      </c>
      <c r="B1473" s="582"/>
      <c r="C1473" s="145"/>
      <c r="D1473" s="163" t="str">
        <f>IF(ISERROR(VLOOKUP($B1473,参加者名簿!$A:$D,2,FALSE))=TRUE,"",VLOOKUP($B1473,参加者名簿!$A:$D,2,FALSE))</f>
        <v/>
      </c>
      <c r="E1473" s="146"/>
      <c r="F1473" s="584"/>
      <c r="G1473" s="145"/>
      <c r="H1473" s="163" t="str">
        <f>IF(ISERROR(VLOOKUP($F1473,参加者名簿!$A:$D,2,FALSE))=TRUE,"",VLOOKUP($F1473,参加者名簿!$A:$D,2,FALSE))</f>
        <v/>
      </c>
      <c r="I1473" s="146"/>
      <c r="J1473" s="195"/>
    </row>
    <row r="1474" spans="1:10" ht="20.100000000000001" customHeight="1">
      <c r="A1474" s="188">
        <f t="shared" si="466"/>
        <v>34</v>
      </c>
      <c r="B1474" s="582"/>
      <c r="C1474" s="145"/>
      <c r="D1474" s="163" t="str">
        <f>IF(ISERROR(VLOOKUP($B1474,参加者名簿!$A:$D,2,FALSE))=TRUE,"",VLOOKUP($B1474,参加者名簿!$A:$D,2,FALSE))</f>
        <v/>
      </c>
      <c r="E1474" s="146"/>
      <c r="F1474" s="584"/>
      <c r="G1474" s="145"/>
      <c r="H1474" s="163" t="str">
        <f>IF(ISERROR(VLOOKUP($F1474,参加者名簿!$A:$D,2,FALSE))=TRUE,"",VLOOKUP($F1474,参加者名簿!$A:$D,2,FALSE))</f>
        <v/>
      </c>
      <c r="I1474" s="146"/>
      <c r="J1474" s="195"/>
    </row>
    <row r="1475" spans="1:10" ht="20.100000000000001" customHeight="1">
      <c r="A1475" s="188">
        <f t="shared" si="466"/>
        <v>34</v>
      </c>
      <c r="B1475" s="582"/>
      <c r="C1475" s="145"/>
      <c r="D1475" s="163" t="str">
        <f>IF(ISERROR(VLOOKUP($B1475,参加者名簿!$A:$D,2,FALSE))=TRUE,"",VLOOKUP($B1475,参加者名簿!$A:$D,2,FALSE))</f>
        <v/>
      </c>
      <c r="E1475" s="146"/>
      <c r="F1475" s="584"/>
      <c r="G1475" s="145"/>
      <c r="H1475" s="163" t="str">
        <f>IF(ISERROR(VLOOKUP($F1475,参加者名簿!$A:$D,2,FALSE))=TRUE,"",VLOOKUP($F1475,参加者名簿!$A:$D,2,FALSE))</f>
        <v/>
      </c>
      <c r="I1475" s="146"/>
      <c r="J1475" s="195"/>
    </row>
    <row r="1476" spans="1:10" ht="20.100000000000001" customHeight="1">
      <c r="A1476" s="188">
        <f t="shared" si="466"/>
        <v>34</v>
      </c>
      <c r="B1476" s="582"/>
      <c r="C1476" s="145"/>
      <c r="D1476" s="163" t="str">
        <f>IF(ISERROR(VLOOKUP($B1476,参加者名簿!$A:$D,2,FALSE))=TRUE,"",VLOOKUP($B1476,参加者名簿!$A:$D,2,FALSE))</f>
        <v/>
      </c>
      <c r="E1476" s="146"/>
      <c r="F1476" s="584"/>
      <c r="G1476" s="145"/>
      <c r="H1476" s="163" t="str">
        <f>IF(ISERROR(VLOOKUP($F1476,参加者名簿!$A:$D,2,FALSE))=TRUE,"",VLOOKUP($F1476,参加者名簿!$A:$D,2,FALSE))</f>
        <v/>
      </c>
      <c r="I1476" s="146"/>
      <c r="J1476" s="195"/>
    </row>
    <row r="1477" spans="1:10" ht="20.100000000000001" customHeight="1">
      <c r="A1477" s="188">
        <f t="shared" si="466"/>
        <v>34</v>
      </c>
      <c r="B1477" s="582"/>
      <c r="C1477" s="145"/>
      <c r="D1477" s="163" t="str">
        <f>IF(ISERROR(VLOOKUP($B1477,参加者名簿!$A:$D,2,FALSE))=TRUE,"",VLOOKUP($B1477,参加者名簿!$A:$D,2,FALSE))</f>
        <v/>
      </c>
      <c r="E1477" s="146"/>
      <c r="F1477" s="584"/>
      <c r="G1477" s="145"/>
      <c r="H1477" s="163" t="str">
        <f>IF(ISERROR(VLOOKUP($F1477,参加者名簿!$A:$D,2,FALSE))=TRUE,"",VLOOKUP($F1477,参加者名簿!$A:$D,2,FALSE))</f>
        <v/>
      </c>
      <c r="I1477" s="146"/>
      <c r="J1477" s="195"/>
    </row>
    <row r="1478" spans="1:10" ht="20.100000000000001" customHeight="1">
      <c r="A1478" s="188">
        <f t="shared" si="466"/>
        <v>34</v>
      </c>
      <c r="B1478" s="582"/>
      <c r="C1478" s="145"/>
      <c r="D1478" s="163" t="str">
        <f>IF(ISERROR(VLOOKUP($B1478,参加者名簿!$A:$D,2,FALSE))=TRUE,"",VLOOKUP($B1478,参加者名簿!$A:$D,2,FALSE))</f>
        <v/>
      </c>
      <c r="E1478" s="146"/>
      <c r="F1478" s="584"/>
      <c r="G1478" s="145"/>
      <c r="H1478" s="163" t="str">
        <f>IF(ISERROR(VLOOKUP($F1478,参加者名簿!$A:$D,2,FALSE))=TRUE,"",VLOOKUP($F1478,参加者名簿!$A:$D,2,FALSE))</f>
        <v/>
      </c>
      <c r="I1478" s="146"/>
      <c r="J1478" s="195"/>
    </row>
    <row r="1479" spans="1:10" ht="20.100000000000001" customHeight="1">
      <c r="A1479" s="188">
        <f t="shared" si="466"/>
        <v>34</v>
      </c>
      <c r="B1479" s="582"/>
      <c r="C1479" s="145"/>
      <c r="D1479" s="163" t="str">
        <f>IF(ISERROR(VLOOKUP($B1479,参加者名簿!$A:$D,2,FALSE))=TRUE,"",VLOOKUP($B1479,参加者名簿!$A:$D,2,FALSE))</f>
        <v/>
      </c>
      <c r="E1479" s="146"/>
      <c r="F1479" s="584"/>
      <c r="G1479" s="145"/>
      <c r="H1479" s="163" t="str">
        <f>IF(ISERROR(VLOOKUP($F1479,参加者名簿!$A:$D,2,FALSE))=TRUE,"",VLOOKUP($F1479,参加者名簿!$A:$D,2,FALSE))</f>
        <v/>
      </c>
      <c r="I1479" s="146"/>
      <c r="J1479" s="195"/>
    </row>
    <row r="1480" spans="1:10" ht="20.100000000000001" customHeight="1">
      <c r="A1480" s="188">
        <f t="shared" si="466"/>
        <v>34</v>
      </c>
      <c r="B1480" s="582"/>
      <c r="C1480" s="145"/>
      <c r="D1480" s="163" t="str">
        <f>IF(ISERROR(VLOOKUP($B1480,参加者名簿!$A:$D,2,FALSE))=TRUE,"",VLOOKUP($B1480,参加者名簿!$A:$D,2,FALSE))</f>
        <v/>
      </c>
      <c r="E1480" s="146"/>
      <c r="F1480" s="584"/>
      <c r="G1480" s="145"/>
      <c r="H1480" s="163" t="str">
        <f>IF(ISERROR(VLOOKUP($F1480,参加者名簿!$A:$D,2,FALSE))=TRUE,"",VLOOKUP($F1480,参加者名簿!$A:$D,2,FALSE))</f>
        <v/>
      </c>
      <c r="I1480" s="146"/>
      <c r="J1480" s="195"/>
    </row>
    <row r="1481" spans="1:10" ht="20.100000000000001" customHeight="1">
      <c r="A1481" s="188">
        <f t="shared" si="466"/>
        <v>34</v>
      </c>
      <c r="B1481" s="582"/>
      <c r="C1481" s="145"/>
      <c r="D1481" s="163" t="str">
        <f>IF(ISERROR(VLOOKUP($B1481,参加者名簿!$A:$D,2,FALSE))=TRUE,"",VLOOKUP($B1481,参加者名簿!$A:$D,2,FALSE))</f>
        <v/>
      </c>
      <c r="E1481" s="146"/>
      <c r="F1481" s="584"/>
      <c r="G1481" s="145"/>
      <c r="H1481" s="163" t="str">
        <f>IF(ISERROR(VLOOKUP($F1481,参加者名簿!$A:$D,2,FALSE))=TRUE,"",VLOOKUP($F1481,参加者名簿!$A:$D,2,FALSE))</f>
        <v/>
      </c>
      <c r="I1481" s="146"/>
      <c r="J1481" s="195"/>
    </row>
    <row r="1482" spans="1:10" ht="20.100000000000001" customHeight="1">
      <c r="A1482" s="188">
        <f t="shared" si="466"/>
        <v>34</v>
      </c>
      <c r="B1482" s="582"/>
      <c r="C1482" s="145"/>
      <c r="D1482" s="163" t="str">
        <f>IF(ISERROR(VLOOKUP($B1482,参加者名簿!$A:$D,2,FALSE))=TRUE,"",VLOOKUP($B1482,参加者名簿!$A:$D,2,FALSE))</f>
        <v/>
      </c>
      <c r="E1482" s="146"/>
      <c r="F1482" s="584"/>
      <c r="G1482" s="145"/>
      <c r="H1482" s="163" t="str">
        <f>IF(ISERROR(VLOOKUP($F1482,参加者名簿!$A:$D,2,FALSE))=TRUE,"",VLOOKUP($F1482,参加者名簿!$A:$D,2,FALSE))</f>
        <v/>
      </c>
      <c r="I1482" s="146"/>
      <c r="J1482" s="195"/>
    </row>
    <row r="1483" spans="1:10" ht="20.100000000000001" customHeight="1">
      <c r="A1483" s="188">
        <f t="shared" si="466"/>
        <v>34</v>
      </c>
      <c r="B1483" s="582"/>
      <c r="C1483" s="145"/>
      <c r="D1483" s="163" t="str">
        <f>IF(ISERROR(VLOOKUP($B1483,参加者名簿!$A:$D,2,FALSE))=TRUE,"",VLOOKUP($B1483,参加者名簿!$A:$D,2,FALSE))</f>
        <v/>
      </c>
      <c r="E1483" s="146"/>
      <c r="F1483" s="584"/>
      <c r="G1483" s="145"/>
      <c r="H1483" s="163" t="str">
        <f>IF(ISERROR(VLOOKUP($F1483,参加者名簿!$A:$D,2,FALSE))=TRUE,"",VLOOKUP($F1483,参加者名簿!$A:$D,2,FALSE))</f>
        <v/>
      </c>
      <c r="I1483" s="146"/>
      <c r="J1483" s="195"/>
    </row>
    <row r="1484" spans="1:10" ht="20.100000000000001" customHeight="1">
      <c r="A1484" s="188">
        <f t="shared" si="466"/>
        <v>34</v>
      </c>
      <c r="B1484" s="582"/>
      <c r="C1484" s="145"/>
      <c r="D1484" s="163" t="str">
        <f>IF(ISERROR(VLOOKUP($B1484,参加者名簿!$A:$D,2,FALSE))=TRUE,"",VLOOKUP($B1484,参加者名簿!$A:$D,2,FALSE))</f>
        <v/>
      </c>
      <c r="E1484" s="146"/>
      <c r="F1484" s="584"/>
      <c r="G1484" s="145"/>
      <c r="H1484" s="163" t="str">
        <f>IF(ISERROR(VLOOKUP($F1484,参加者名簿!$A:$D,2,FALSE))=TRUE,"",VLOOKUP($F1484,参加者名簿!$A:$D,2,FALSE))</f>
        <v/>
      </c>
      <c r="I1484" s="146"/>
      <c r="J1484" s="195"/>
    </row>
    <row r="1485" spans="1:10" ht="20.100000000000001" customHeight="1">
      <c r="A1485" s="188">
        <f t="shared" si="466"/>
        <v>34</v>
      </c>
      <c r="B1485" s="582"/>
      <c r="C1485" s="145"/>
      <c r="D1485" s="163" t="str">
        <f>IF(ISERROR(VLOOKUP($B1485,参加者名簿!$A:$D,2,FALSE))=TRUE,"",VLOOKUP($B1485,参加者名簿!$A:$D,2,FALSE))</f>
        <v/>
      </c>
      <c r="E1485" s="146"/>
      <c r="F1485" s="584"/>
      <c r="G1485" s="145"/>
      <c r="H1485" s="163" t="str">
        <f>IF(ISERROR(VLOOKUP($F1485,参加者名簿!$A:$D,2,FALSE))=TRUE,"",VLOOKUP($F1485,参加者名簿!$A:$D,2,FALSE))</f>
        <v/>
      </c>
      <c r="I1485" s="146"/>
      <c r="J1485" s="195"/>
    </row>
    <row r="1486" spans="1:10" ht="20.100000000000001" customHeight="1" thickBot="1">
      <c r="A1486" s="188">
        <f t="shared" si="466"/>
        <v>34</v>
      </c>
      <c r="B1486" s="582"/>
      <c r="C1486" s="145"/>
      <c r="D1486" s="163" t="str">
        <f>IF(ISERROR(VLOOKUP($B1486,参加者名簿!$A:$D,2,FALSE))=TRUE,"",VLOOKUP($B1486,参加者名簿!$A:$D,2,FALSE))</f>
        <v/>
      </c>
      <c r="E1486" s="146"/>
      <c r="F1486" s="584"/>
      <c r="G1486" s="145"/>
      <c r="H1486" s="163" t="str">
        <f>IF(ISERROR(VLOOKUP($F1486,参加者名簿!$A:$D,2,FALSE))=TRUE,"",VLOOKUP($F1486,参加者名簿!$A:$D,2,FALSE))</f>
        <v/>
      </c>
      <c r="I1486" s="146"/>
      <c r="J1486" s="195"/>
    </row>
    <row r="1487" spans="1:10" ht="20.100000000000001" customHeight="1" thickBot="1">
      <c r="B1487" s="298" t="s">
        <v>476</v>
      </c>
      <c r="C1487" s="164">
        <f t="shared" ref="C1487" si="495">COUNTIFS(D1466:D1486,"農業者",E1466:E1486,"○")+COUNTIFS(H1466:H1486,"農業者",I1466:I1486,"○")</f>
        <v>0</v>
      </c>
      <c r="D1487" s="601" t="s">
        <v>477</v>
      </c>
      <c r="E1487" s="602"/>
      <c r="F1487" s="164">
        <f t="shared" ref="F1487" si="496">COUNTIFS(D1466:D1486,"農業者以外",E1466:E1486,"○")+COUNTIFS(H1466:H1486,"農業者以外",I1466:I1486,"○")</f>
        <v>0</v>
      </c>
      <c r="G1487" s="571" t="s">
        <v>478</v>
      </c>
      <c r="H1487" s="603">
        <f t="shared" ref="H1487" si="497">SUMIF(E1466:E1486,"○",C1466:C1486)+SUMIF(I1466:I1486,"○",G1466:G1486)</f>
        <v>0</v>
      </c>
      <c r="I1487" s="604"/>
      <c r="J1487" s="194"/>
    </row>
    <row r="1488" spans="1:10" ht="20.100000000000001" customHeight="1">
      <c r="B1488" s="299" t="s">
        <v>479</v>
      </c>
      <c r="C1488" s="151"/>
      <c r="D1488" s="151"/>
      <c r="E1488" s="151"/>
      <c r="F1488" s="151"/>
      <c r="G1488" s="151"/>
      <c r="H1488" s="151"/>
      <c r="I1488" s="152"/>
      <c r="J1488" s="195"/>
    </row>
    <row r="1489" spans="1:21" ht="20.100000000000001" customHeight="1">
      <c r="B1489" s="300"/>
      <c r="C1489" s="148"/>
      <c r="D1489" s="148"/>
      <c r="E1489" s="148"/>
      <c r="F1489" s="148"/>
      <c r="G1489" s="148"/>
      <c r="H1489" s="148"/>
      <c r="I1489" s="153"/>
      <c r="J1489" s="195"/>
    </row>
    <row r="1490" spans="1:21" ht="20.100000000000001" customHeight="1">
      <c r="B1490" s="300"/>
      <c r="C1490" s="148"/>
      <c r="D1490" s="148"/>
      <c r="E1490" s="148"/>
      <c r="F1490" s="148"/>
      <c r="G1490" s="148"/>
      <c r="H1490" s="148"/>
      <c r="I1490" s="153"/>
      <c r="J1490" s="195"/>
    </row>
    <row r="1491" spans="1:21" ht="20.100000000000001" customHeight="1">
      <c r="B1491" s="300"/>
      <c r="C1491" s="148"/>
      <c r="D1491" s="148"/>
      <c r="E1491" s="148"/>
      <c r="F1491" s="148"/>
      <c r="G1491" s="148"/>
      <c r="H1491" s="148"/>
      <c r="I1491" s="153"/>
      <c r="J1491" s="195"/>
    </row>
    <row r="1492" spans="1:21" ht="20.100000000000001" customHeight="1">
      <c r="B1492" s="300"/>
      <c r="C1492" s="148"/>
      <c r="D1492" s="148"/>
      <c r="E1492" s="148"/>
      <c r="F1492" s="148"/>
      <c r="G1492" s="148"/>
      <c r="H1492" s="148"/>
      <c r="I1492" s="153"/>
      <c r="J1492" s="195"/>
    </row>
    <row r="1493" spans="1:21" ht="20.100000000000001" customHeight="1">
      <c r="B1493" s="300"/>
      <c r="C1493" s="148"/>
      <c r="D1493" s="148"/>
      <c r="E1493" s="148"/>
      <c r="F1493" s="148"/>
      <c r="G1493" s="148"/>
      <c r="H1493" s="148"/>
      <c r="I1493" s="153"/>
      <c r="J1493" s="195"/>
    </row>
    <row r="1494" spans="1:21" ht="20.100000000000001" customHeight="1">
      <c r="B1494" s="300"/>
      <c r="C1494" s="148"/>
      <c r="D1494" s="148"/>
      <c r="E1494" s="148"/>
      <c r="F1494" s="148"/>
      <c r="G1494" s="148"/>
      <c r="H1494" s="148"/>
      <c r="I1494" s="153"/>
      <c r="J1494" s="195"/>
    </row>
    <row r="1495" spans="1:21" ht="20.100000000000001" customHeight="1" thickBot="1">
      <c r="B1495" s="301"/>
      <c r="C1495" s="154"/>
      <c r="D1495" s="154"/>
      <c r="E1495" s="154"/>
      <c r="F1495" s="154"/>
      <c r="G1495" s="154"/>
      <c r="H1495" s="154"/>
      <c r="I1495" s="155"/>
      <c r="J1495" s="195"/>
    </row>
    <row r="1496" spans="1:21" ht="20.100000000000001" customHeight="1" thickBot="1">
      <c r="B1496" s="302" t="s">
        <v>480</v>
      </c>
      <c r="C1496" s="156" t="s">
        <v>481</v>
      </c>
      <c r="D1496" s="156" t="s">
        <v>482</v>
      </c>
      <c r="E1496" s="157"/>
    </row>
    <row r="1497" spans="1:21" ht="20.100000000000001" customHeight="1" thickBot="1">
      <c r="B1497" s="289" t="s">
        <v>505</v>
      </c>
      <c r="C1497" s="185">
        <f t="shared" ref="C1497" si="498">C1453</f>
        <v>4</v>
      </c>
      <c r="D1497" s="608" t="s">
        <v>504</v>
      </c>
      <c r="E1497" s="608"/>
      <c r="F1497" s="608"/>
      <c r="G1497" s="608"/>
      <c r="H1497" s="141" t="s">
        <v>466</v>
      </c>
      <c r="I1497" s="186">
        <f t="shared" ref="I1497" si="499">I1453+1</f>
        <v>35</v>
      </c>
      <c r="J1497" s="189">
        <f t="shared" ref="J1497" si="500">I1497</f>
        <v>35</v>
      </c>
      <c r="K1497" s="312">
        <f t="shared" ref="K1497" si="501">G1498</f>
        <v>0</v>
      </c>
      <c r="L1497" s="313">
        <f t="shared" ref="L1497" si="502">C1499</f>
        <v>0</v>
      </c>
      <c r="M1497" s="190" t="e">
        <f t="shared" ref="M1497" si="503">G1499-K1500</f>
        <v>#VALUE!</v>
      </c>
      <c r="N1497" s="190">
        <f t="shared" ref="N1497" si="504">C1531</f>
        <v>0</v>
      </c>
      <c r="O1497" s="190">
        <f t="shared" ref="O1497" si="505">F1531</f>
        <v>0</v>
      </c>
      <c r="P1497" s="190">
        <f t="shared" ref="P1497" si="506">B1502</f>
        <v>0</v>
      </c>
      <c r="Q1497" s="190">
        <f t="shared" ref="Q1497" si="507">B1503</f>
        <v>0</v>
      </c>
      <c r="R1497" s="190">
        <f t="shared" ref="R1497" si="508">B1504</f>
        <v>0</v>
      </c>
      <c r="S1497" s="188">
        <f t="shared" ref="S1497" si="509">B1505</f>
        <v>0</v>
      </c>
      <c r="T1497" s="188">
        <f t="shared" ref="T1497" si="510">B1506</f>
        <v>0</v>
      </c>
      <c r="U1497" s="188">
        <f t="shared" ref="U1497" si="511">B1507</f>
        <v>0</v>
      </c>
    </row>
    <row r="1498" spans="1:21" ht="20.100000000000001" customHeight="1" thickBot="1">
      <c r="B1498" s="290" t="s">
        <v>467</v>
      </c>
      <c r="C1498" s="609" t="str">
        <f t="shared" ref="C1498" si="512">$C$2</f>
        <v>○○活動組織</v>
      </c>
      <c r="D1498" s="609"/>
      <c r="E1498" s="609"/>
      <c r="F1498" s="143" t="s">
        <v>468</v>
      </c>
      <c r="G1498" s="610"/>
      <c r="H1498" s="611"/>
      <c r="I1498" s="612"/>
      <c r="J1498" s="191"/>
    </row>
    <row r="1499" spans="1:21" ht="20.100000000000001" customHeight="1">
      <c r="B1499" s="291" t="s">
        <v>8</v>
      </c>
      <c r="C1499" s="128"/>
      <c r="D1499" s="613" t="s">
        <v>469</v>
      </c>
      <c r="E1499" s="613"/>
      <c r="F1499" s="128"/>
      <c r="G1499" s="161" t="str">
        <f t="shared" ref="G1499:G1500" si="513">IF((F1499-C1499)*24=0,"",(F1499-C1499)*24)</f>
        <v/>
      </c>
      <c r="H1499" s="614" t="s">
        <v>470</v>
      </c>
      <c r="I1499" s="615"/>
      <c r="J1499" s="192"/>
    </row>
    <row r="1500" spans="1:21" ht="20.100000000000001" customHeight="1" thickBot="1">
      <c r="B1500" s="292" t="s">
        <v>483</v>
      </c>
      <c r="C1500" s="129"/>
      <c r="D1500" s="605" t="s">
        <v>469</v>
      </c>
      <c r="E1500" s="605"/>
      <c r="F1500" s="129"/>
      <c r="G1500" s="162" t="str">
        <f t="shared" si="513"/>
        <v/>
      </c>
      <c r="H1500" s="606" t="s">
        <v>470</v>
      </c>
      <c r="I1500" s="607"/>
      <c r="J1500" s="192"/>
      <c r="K1500" s="188">
        <f t="shared" ref="K1500" si="514">IF(G1500="",0,G1500)</f>
        <v>0</v>
      </c>
    </row>
    <row r="1501" spans="1:21" ht="20.100000000000001" customHeight="1" thickBot="1">
      <c r="B1501" s="306" t="s">
        <v>714</v>
      </c>
      <c r="C1501" s="572" t="s">
        <v>712</v>
      </c>
      <c r="D1501" s="616" t="s">
        <v>713</v>
      </c>
      <c r="E1501" s="617"/>
      <c r="F1501" s="618" t="s">
        <v>715</v>
      </c>
      <c r="G1501" s="619"/>
      <c r="H1501" s="618" t="s">
        <v>716</v>
      </c>
      <c r="I1501" s="620"/>
      <c r="J1501" s="193"/>
    </row>
    <row r="1502" spans="1:21" ht="20.100000000000001" customHeight="1">
      <c r="A1502" s="188" t="str">
        <f t="shared" ref="A1502" si="515">CONCATENATE(I1497,-1)</f>
        <v>35-1</v>
      </c>
      <c r="B1502" s="309"/>
      <c r="C1502" s="573" t="str">
        <f>IF(B1502="","",VLOOKUP($B1502,【選択肢】!$K:$O,2,FALSE))</f>
        <v/>
      </c>
      <c r="D1502" s="621" t="str">
        <f>IF(C1502="","",VLOOKUP($B1502,【選択肢】!$K:$O,4,FALSE))</f>
        <v/>
      </c>
      <c r="E1502" s="622" t="str">
        <f>IF(D1502="","",VLOOKUP($B1502,【選択肢】!$K:$O,2,FALSE))</f>
        <v/>
      </c>
      <c r="F1502" s="623" t="str">
        <f>IF(E1502="","",VLOOKUP($B1502,【選択肢】!$K:$O,5,FALSE))</f>
        <v/>
      </c>
      <c r="G1502" s="624"/>
      <c r="H1502" s="625"/>
      <c r="I1502" s="626"/>
      <c r="J1502" s="193"/>
    </row>
    <row r="1503" spans="1:21" ht="20.100000000000001" customHeight="1">
      <c r="A1503" s="188" t="str">
        <f t="shared" ref="A1503" si="516">CONCATENATE(I1497,-2)</f>
        <v>35-2</v>
      </c>
      <c r="B1503" s="293"/>
      <c r="C1503" s="570" t="str">
        <f>IF(B1503="","",VLOOKUP($B1503,【選択肢】!$K:$O,2,FALSE))</f>
        <v/>
      </c>
      <c r="D1503" s="627" t="str">
        <f>IF(C1503="","",VLOOKUP($B1503,【選択肢】!$K:$O,4,FALSE))</f>
        <v/>
      </c>
      <c r="E1503" s="628" t="str">
        <f>IF(D1503="","",VLOOKUP($B1503,【選択肢】!$K:$O,2,FALSE))</f>
        <v/>
      </c>
      <c r="F1503" s="629" t="str">
        <f>IF(E1503="","",VLOOKUP($B1503,【選択肢】!$K:$O,5,FALSE))</f>
        <v/>
      </c>
      <c r="G1503" s="630"/>
      <c r="H1503" s="631"/>
      <c r="I1503" s="632"/>
      <c r="J1503" s="193"/>
    </row>
    <row r="1504" spans="1:21" ht="20.100000000000001" customHeight="1">
      <c r="A1504" s="188" t="str">
        <f t="shared" ref="A1504" si="517">CONCATENATE(I1497,-3)</f>
        <v>35-3</v>
      </c>
      <c r="B1504" s="294"/>
      <c r="C1504" s="570" t="str">
        <f>IF(B1504="","",VLOOKUP($B1504,【選択肢】!$K:$O,2,FALSE))</f>
        <v/>
      </c>
      <c r="D1504" s="627" t="str">
        <f>IF(C1504="","",VLOOKUP($B1504,【選択肢】!$K:$O,4,FALSE))</f>
        <v/>
      </c>
      <c r="E1504" s="628" t="str">
        <f>IF(D1504="","",VLOOKUP($B1504,【選択肢】!$K:$O,2,FALSE))</f>
        <v/>
      </c>
      <c r="F1504" s="629" t="str">
        <f>IF(E1504="","",VLOOKUP($B1504,【選択肢】!$K:$O,5,FALSE))</f>
        <v/>
      </c>
      <c r="G1504" s="630"/>
      <c r="H1504" s="631"/>
      <c r="I1504" s="632"/>
      <c r="J1504" s="193"/>
    </row>
    <row r="1505" spans="1:10" ht="20.100000000000001" customHeight="1">
      <c r="A1505" s="188" t="str">
        <f t="shared" ref="A1505" si="518">CONCATENATE(I1497,-4)</f>
        <v>35-4</v>
      </c>
      <c r="B1505" s="294"/>
      <c r="C1505" s="570" t="str">
        <f>IF(B1505="","",VLOOKUP($B1505,【選択肢】!$K:$O,2,FALSE))</f>
        <v/>
      </c>
      <c r="D1505" s="627" t="str">
        <f>IF(C1505="","",VLOOKUP($B1505,【選択肢】!$K:$O,4,FALSE))</f>
        <v/>
      </c>
      <c r="E1505" s="628" t="str">
        <f>IF(D1505="","",VLOOKUP($B1505,【選択肢】!$K:$O,2,FALSE))</f>
        <v/>
      </c>
      <c r="F1505" s="629" t="str">
        <f>IF(E1505="","",VLOOKUP($B1505,【選択肢】!$K:$O,5,FALSE))</f>
        <v/>
      </c>
      <c r="G1505" s="630"/>
      <c r="H1505" s="631"/>
      <c r="I1505" s="632"/>
      <c r="J1505" s="193"/>
    </row>
    <row r="1506" spans="1:10" ht="20.100000000000001" customHeight="1">
      <c r="A1506" s="188" t="str">
        <f t="shared" ref="A1506" si="519">CONCATENATE(I1497,-5)</f>
        <v>35-5</v>
      </c>
      <c r="B1506" s="294"/>
      <c r="C1506" s="570" t="str">
        <f>IF(B1506="","",VLOOKUP($B1506,【選択肢】!$K:$O,2,FALSE))</f>
        <v/>
      </c>
      <c r="D1506" s="627" t="str">
        <f>IF(C1506="","",VLOOKUP($B1506,【選択肢】!$K:$O,4,FALSE))</f>
        <v/>
      </c>
      <c r="E1506" s="628" t="str">
        <f>IF(D1506="","",VLOOKUP($B1506,【選択肢】!$K:$O,2,FALSE))</f>
        <v/>
      </c>
      <c r="F1506" s="629" t="str">
        <f>IF(E1506="","",VLOOKUP($B1506,【選択肢】!$K:$O,5,FALSE))</f>
        <v/>
      </c>
      <c r="G1506" s="630"/>
      <c r="H1506" s="631"/>
      <c r="I1506" s="632"/>
      <c r="J1506" s="193"/>
    </row>
    <row r="1507" spans="1:10" ht="20.100000000000001" customHeight="1" thickBot="1">
      <c r="A1507" s="188" t="str">
        <f t="shared" ref="A1507" si="520">CONCATENATE(I1497,-6)</f>
        <v>35-6</v>
      </c>
      <c r="B1507" s="295"/>
      <c r="C1507" s="569" t="str">
        <f>IF(B1507="","",VLOOKUP($B1507,【選択肢】!$K:$O,2,FALSE))</f>
        <v/>
      </c>
      <c r="D1507" s="633" t="str">
        <f>IF(C1507="","",VLOOKUP($B1507,【選択肢】!$K:$O,4,FALSE))</f>
        <v/>
      </c>
      <c r="E1507" s="634" t="str">
        <f>IF(D1507="","",VLOOKUP($B1507,【選択肢】!$K:$O,2,FALSE))</f>
        <v/>
      </c>
      <c r="F1507" s="635" t="str">
        <f>IF(E1507="","",VLOOKUP($B1507,【選択肢】!$K:$O,5,FALSE))</f>
        <v/>
      </c>
      <c r="G1507" s="636"/>
      <c r="H1507" s="637"/>
      <c r="I1507" s="638"/>
      <c r="J1507" s="193"/>
    </row>
    <row r="1508" spans="1:10" ht="20.100000000000001" customHeight="1">
      <c r="B1508" s="639" t="s">
        <v>471</v>
      </c>
      <c r="C1508" s="640"/>
      <c r="D1508" s="640"/>
      <c r="E1508" s="640"/>
      <c r="F1508" s="640"/>
      <c r="G1508" s="640"/>
      <c r="H1508" s="640"/>
      <c r="I1508" s="641"/>
      <c r="J1508" s="194"/>
    </row>
    <row r="1509" spans="1:10" ht="20.100000000000001" customHeight="1">
      <c r="B1509" s="296" t="s">
        <v>472</v>
      </c>
      <c r="C1509" s="167" t="s">
        <v>473</v>
      </c>
      <c r="D1509" s="168" t="s">
        <v>462</v>
      </c>
      <c r="E1509" s="169" t="s">
        <v>474</v>
      </c>
      <c r="F1509" s="166" t="s">
        <v>472</v>
      </c>
      <c r="G1509" s="167" t="s">
        <v>473</v>
      </c>
      <c r="H1509" s="168" t="s">
        <v>462</v>
      </c>
      <c r="I1509" s="169" t="s">
        <v>474</v>
      </c>
      <c r="J1509" s="194"/>
    </row>
    <row r="1510" spans="1:10" ht="20.100000000000001" customHeight="1">
      <c r="A1510" s="188">
        <f t="shared" ref="A1510" si="521">I1497</f>
        <v>35</v>
      </c>
      <c r="B1510" s="582"/>
      <c r="C1510" s="145"/>
      <c r="D1510" s="163" t="str">
        <f>IF(ISERROR(VLOOKUP($B1510,参加者名簿!$A:$D,2,FALSE))=TRUE,"",VLOOKUP($B1510,参加者名簿!$A:$D,2,FALSE))</f>
        <v/>
      </c>
      <c r="E1510" s="146"/>
      <c r="F1510" s="584"/>
      <c r="G1510" s="145"/>
      <c r="H1510" s="163" t="str">
        <f>IF(ISERROR(VLOOKUP($F1510,参加者名簿!$A:$D,2,FALSE))=TRUE,"",VLOOKUP($F1510,参加者名簿!$A:$D,2,FALSE))</f>
        <v/>
      </c>
      <c r="I1510" s="146"/>
      <c r="J1510" s="195"/>
    </row>
    <row r="1511" spans="1:10" ht="20.100000000000001" customHeight="1">
      <c r="A1511" s="188">
        <f t="shared" ref="A1511:A1574" si="522">A1510</f>
        <v>35</v>
      </c>
      <c r="B1511" s="582"/>
      <c r="C1511" s="145"/>
      <c r="D1511" s="163" t="str">
        <f>IF(ISERROR(VLOOKUP($B1511,参加者名簿!$A:$D,2,FALSE))=TRUE,"",VLOOKUP($B1511,参加者名簿!$A:$D,2,FALSE))</f>
        <v/>
      </c>
      <c r="E1511" s="146"/>
      <c r="F1511" s="584"/>
      <c r="G1511" s="145"/>
      <c r="H1511" s="163" t="str">
        <f>IF(ISERROR(VLOOKUP($F1511,参加者名簿!$A:$D,2,FALSE))=TRUE,"",VLOOKUP($F1511,参加者名簿!$A:$D,2,FALSE))</f>
        <v/>
      </c>
      <c r="I1511" s="146"/>
      <c r="J1511" s="195"/>
    </row>
    <row r="1512" spans="1:10" ht="20.100000000000001" customHeight="1">
      <c r="A1512" s="188">
        <f t="shared" si="522"/>
        <v>35</v>
      </c>
      <c r="B1512" s="582"/>
      <c r="C1512" s="145"/>
      <c r="D1512" s="163" t="str">
        <f>IF(ISERROR(VLOOKUP($B1512,参加者名簿!$A:$D,2,FALSE))=TRUE,"",VLOOKUP($B1512,参加者名簿!$A:$D,2,FALSE))</f>
        <v/>
      </c>
      <c r="E1512" s="146"/>
      <c r="F1512" s="584"/>
      <c r="G1512" s="145"/>
      <c r="H1512" s="163" t="str">
        <f>IF(ISERROR(VLOOKUP($F1512,参加者名簿!$A:$D,2,FALSE))=TRUE,"",VLOOKUP($F1512,参加者名簿!$A:$D,2,FALSE))</f>
        <v/>
      </c>
      <c r="I1512" s="146"/>
      <c r="J1512" s="195"/>
    </row>
    <row r="1513" spans="1:10" ht="20.100000000000001" customHeight="1">
      <c r="A1513" s="188">
        <f t="shared" si="522"/>
        <v>35</v>
      </c>
      <c r="B1513" s="582"/>
      <c r="C1513" s="145"/>
      <c r="D1513" s="163" t="str">
        <f>IF(ISERROR(VLOOKUP($B1513,参加者名簿!$A:$D,2,FALSE))=TRUE,"",VLOOKUP($B1513,参加者名簿!$A:$D,2,FALSE))</f>
        <v/>
      </c>
      <c r="E1513" s="146"/>
      <c r="F1513" s="584"/>
      <c r="G1513" s="145"/>
      <c r="H1513" s="163" t="str">
        <f>IF(ISERROR(VLOOKUP($F1513,参加者名簿!$A:$D,2,FALSE))=TRUE,"",VLOOKUP($F1513,参加者名簿!$A:$D,2,FALSE))</f>
        <v/>
      </c>
      <c r="I1513" s="146"/>
      <c r="J1513" s="195"/>
    </row>
    <row r="1514" spans="1:10" ht="20.100000000000001" customHeight="1">
      <c r="A1514" s="188">
        <f t="shared" si="522"/>
        <v>35</v>
      </c>
      <c r="B1514" s="582"/>
      <c r="C1514" s="145"/>
      <c r="D1514" s="163" t="str">
        <f>IF(ISERROR(VLOOKUP($B1514,参加者名簿!$A:$D,2,FALSE))=TRUE,"",VLOOKUP($B1514,参加者名簿!$A:$D,2,FALSE))</f>
        <v/>
      </c>
      <c r="E1514" s="146"/>
      <c r="F1514" s="584"/>
      <c r="G1514" s="145"/>
      <c r="H1514" s="163" t="str">
        <f>IF(ISERROR(VLOOKUP($F1514,参加者名簿!$A:$D,2,FALSE))=TRUE,"",VLOOKUP($F1514,参加者名簿!$A:$D,2,FALSE))</f>
        <v/>
      </c>
      <c r="I1514" s="146"/>
      <c r="J1514" s="195"/>
    </row>
    <row r="1515" spans="1:10" ht="20.100000000000001" customHeight="1">
      <c r="A1515" s="188">
        <f t="shared" si="522"/>
        <v>35</v>
      </c>
      <c r="B1515" s="582"/>
      <c r="C1515" s="145"/>
      <c r="D1515" s="163" t="str">
        <f>IF(ISERROR(VLOOKUP($B1515,参加者名簿!$A:$D,2,FALSE))=TRUE,"",VLOOKUP($B1515,参加者名簿!$A:$D,2,FALSE))</f>
        <v/>
      </c>
      <c r="E1515" s="146"/>
      <c r="F1515" s="584"/>
      <c r="G1515" s="145"/>
      <c r="H1515" s="163" t="str">
        <f>IF(ISERROR(VLOOKUP($F1515,参加者名簿!$A:$D,2,FALSE))=TRUE,"",VLOOKUP($F1515,参加者名簿!$A:$D,2,FALSE))</f>
        <v/>
      </c>
      <c r="I1515" s="146"/>
      <c r="J1515" s="195"/>
    </row>
    <row r="1516" spans="1:10" ht="20.100000000000001" customHeight="1">
      <c r="A1516" s="188">
        <f t="shared" si="522"/>
        <v>35</v>
      </c>
      <c r="B1516" s="582"/>
      <c r="C1516" s="145"/>
      <c r="D1516" s="163" t="str">
        <f>IF(ISERROR(VLOOKUP($B1516,参加者名簿!$A:$D,2,FALSE))=TRUE,"",VLOOKUP($B1516,参加者名簿!$A:$D,2,FALSE))</f>
        <v/>
      </c>
      <c r="E1516" s="146"/>
      <c r="F1516" s="584"/>
      <c r="G1516" s="145"/>
      <c r="H1516" s="163" t="str">
        <f>IF(ISERROR(VLOOKUP($F1516,参加者名簿!$A:$D,2,FALSE))=TRUE,"",VLOOKUP($F1516,参加者名簿!$A:$D,2,FALSE))</f>
        <v/>
      </c>
      <c r="I1516" s="146"/>
      <c r="J1516" s="195"/>
    </row>
    <row r="1517" spans="1:10" ht="20.100000000000001" customHeight="1">
      <c r="A1517" s="188">
        <f t="shared" si="522"/>
        <v>35</v>
      </c>
      <c r="B1517" s="582"/>
      <c r="C1517" s="145"/>
      <c r="D1517" s="163" t="str">
        <f>IF(ISERROR(VLOOKUP($B1517,参加者名簿!$A:$D,2,FALSE))=TRUE,"",VLOOKUP($B1517,参加者名簿!$A:$D,2,FALSE))</f>
        <v/>
      </c>
      <c r="E1517" s="146"/>
      <c r="F1517" s="584"/>
      <c r="G1517" s="145"/>
      <c r="H1517" s="163" t="str">
        <f>IF(ISERROR(VLOOKUP($F1517,参加者名簿!$A:$D,2,FALSE))=TRUE,"",VLOOKUP($F1517,参加者名簿!$A:$D,2,FALSE))</f>
        <v/>
      </c>
      <c r="I1517" s="146"/>
      <c r="J1517" s="195"/>
    </row>
    <row r="1518" spans="1:10" ht="20.100000000000001" customHeight="1">
      <c r="A1518" s="188">
        <f t="shared" si="522"/>
        <v>35</v>
      </c>
      <c r="B1518" s="582"/>
      <c r="C1518" s="145"/>
      <c r="D1518" s="163" t="str">
        <f>IF(ISERROR(VLOOKUP($B1518,参加者名簿!$A:$D,2,FALSE))=TRUE,"",VLOOKUP($B1518,参加者名簿!$A:$D,2,FALSE))</f>
        <v/>
      </c>
      <c r="E1518" s="146"/>
      <c r="F1518" s="584"/>
      <c r="G1518" s="145"/>
      <c r="H1518" s="163" t="str">
        <f>IF(ISERROR(VLOOKUP($F1518,参加者名簿!$A:$D,2,FALSE))=TRUE,"",VLOOKUP($F1518,参加者名簿!$A:$D,2,FALSE))</f>
        <v/>
      </c>
      <c r="I1518" s="146"/>
      <c r="J1518" s="195"/>
    </row>
    <row r="1519" spans="1:10" ht="20.100000000000001" customHeight="1">
      <c r="A1519" s="188">
        <f t="shared" si="522"/>
        <v>35</v>
      </c>
      <c r="B1519" s="582"/>
      <c r="C1519" s="145"/>
      <c r="D1519" s="163" t="str">
        <f>IF(ISERROR(VLOOKUP($B1519,参加者名簿!$A:$D,2,FALSE))=TRUE,"",VLOOKUP($B1519,参加者名簿!$A:$D,2,FALSE))</f>
        <v/>
      </c>
      <c r="E1519" s="146"/>
      <c r="F1519" s="584"/>
      <c r="G1519" s="145"/>
      <c r="H1519" s="163" t="str">
        <f>IF(ISERROR(VLOOKUP($F1519,参加者名簿!$A:$D,2,FALSE))=TRUE,"",VLOOKUP($F1519,参加者名簿!$A:$D,2,FALSE))</f>
        <v/>
      </c>
      <c r="I1519" s="146"/>
      <c r="J1519" s="195"/>
    </row>
    <row r="1520" spans="1:10" ht="20.100000000000001" customHeight="1">
      <c r="A1520" s="188">
        <f t="shared" si="522"/>
        <v>35</v>
      </c>
      <c r="B1520" s="582"/>
      <c r="C1520" s="145"/>
      <c r="D1520" s="163" t="str">
        <f>IF(ISERROR(VLOOKUP($B1520,参加者名簿!$A:$D,2,FALSE))=TRUE,"",VLOOKUP($B1520,参加者名簿!$A:$D,2,FALSE))</f>
        <v/>
      </c>
      <c r="E1520" s="146"/>
      <c r="F1520" s="584"/>
      <c r="G1520" s="145"/>
      <c r="H1520" s="163" t="str">
        <f>IF(ISERROR(VLOOKUP($F1520,参加者名簿!$A:$D,2,FALSE))=TRUE,"",VLOOKUP($F1520,参加者名簿!$A:$D,2,FALSE))</f>
        <v/>
      </c>
      <c r="I1520" s="146"/>
      <c r="J1520" s="195"/>
    </row>
    <row r="1521" spans="1:10" ht="20.100000000000001" customHeight="1">
      <c r="A1521" s="188">
        <f t="shared" si="522"/>
        <v>35</v>
      </c>
      <c r="B1521" s="582"/>
      <c r="C1521" s="145"/>
      <c r="D1521" s="163" t="str">
        <f>IF(ISERROR(VLOOKUP($B1521,参加者名簿!$A:$D,2,FALSE))=TRUE,"",VLOOKUP($B1521,参加者名簿!$A:$D,2,FALSE))</f>
        <v/>
      </c>
      <c r="E1521" s="146"/>
      <c r="F1521" s="584"/>
      <c r="G1521" s="145"/>
      <c r="H1521" s="163" t="str">
        <f>IF(ISERROR(VLOOKUP($F1521,参加者名簿!$A:$D,2,FALSE))=TRUE,"",VLOOKUP($F1521,参加者名簿!$A:$D,2,FALSE))</f>
        <v/>
      </c>
      <c r="I1521" s="146"/>
      <c r="J1521" s="195"/>
    </row>
    <row r="1522" spans="1:10" ht="20.100000000000001" customHeight="1">
      <c r="A1522" s="188">
        <f t="shared" si="522"/>
        <v>35</v>
      </c>
      <c r="B1522" s="582"/>
      <c r="C1522" s="145"/>
      <c r="D1522" s="163" t="str">
        <f>IF(ISERROR(VLOOKUP($B1522,参加者名簿!$A:$D,2,FALSE))=TRUE,"",VLOOKUP($B1522,参加者名簿!$A:$D,2,FALSE))</f>
        <v/>
      </c>
      <c r="E1522" s="146"/>
      <c r="F1522" s="584"/>
      <c r="G1522" s="145"/>
      <c r="H1522" s="163" t="str">
        <f>IF(ISERROR(VLOOKUP($F1522,参加者名簿!$A:$D,2,FALSE))=TRUE,"",VLOOKUP($F1522,参加者名簿!$A:$D,2,FALSE))</f>
        <v/>
      </c>
      <c r="I1522" s="146"/>
      <c r="J1522" s="195"/>
    </row>
    <row r="1523" spans="1:10" ht="20.100000000000001" customHeight="1">
      <c r="A1523" s="188">
        <f t="shared" si="522"/>
        <v>35</v>
      </c>
      <c r="B1523" s="582"/>
      <c r="C1523" s="145"/>
      <c r="D1523" s="163" t="str">
        <f>IF(ISERROR(VLOOKUP($B1523,参加者名簿!$A:$D,2,FALSE))=TRUE,"",VLOOKUP($B1523,参加者名簿!$A:$D,2,FALSE))</f>
        <v/>
      </c>
      <c r="E1523" s="146"/>
      <c r="F1523" s="584"/>
      <c r="G1523" s="145"/>
      <c r="H1523" s="163" t="str">
        <f>IF(ISERROR(VLOOKUP($F1523,参加者名簿!$A:$D,2,FALSE))=TRUE,"",VLOOKUP($F1523,参加者名簿!$A:$D,2,FALSE))</f>
        <v/>
      </c>
      <c r="I1523" s="146"/>
      <c r="J1523" s="195"/>
    </row>
    <row r="1524" spans="1:10" ht="20.100000000000001" customHeight="1">
      <c r="A1524" s="188">
        <f t="shared" si="522"/>
        <v>35</v>
      </c>
      <c r="B1524" s="582"/>
      <c r="C1524" s="145"/>
      <c r="D1524" s="163" t="str">
        <f>IF(ISERROR(VLOOKUP($B1524,参加者名簿!$A:$D,2,FALSE))=TRUE,"",VLOOKUP($B1524,参加者名簿!$A:$D,2,FALSE))</f>
        <v/>
      </c>
      <c r="E1524" s="146"/>
      <c r="F1524" s="584"/>
      <c r="G1524" s="145"/>
      <c r="H1524" s="163" t="str">
        <f>IF(ISERROR(VLOOKUP($F1524,参加者名簿!$A:$D,2,FALSE))=TRUE,"",VLOOKUP($F1524,参加者名簿!$A:$D,2,FALSE))</f>
        <v/>
      </c>
      <c r="I1524" s="146"/>
      <c r="J1524" s="195"/>
    </row>
    <row r="1525" spans="1:10" ht="20.100000000000001" customHeight="1">
      <c r="A1525" s="188">
        <f t="shared" si="522"/>
        <v>35</v>
      </c>
      <c r="B1525" s="582"/>
      <c r="C1525" s="145"/>
      <c r="D1525" s="163" t="str">
        <f>IF(ISERROR(VLOOKUP($B1525,参加者名簿!$A:$D,2,FALSE))=TRUE,"",VLOOKUP($B1525,参加者名簿!$A:$D,2,FALSE))</f>
        <v/>
      </c>
      <c r="E1525" s="146"/>
      <c r="F1525" s="584"/>
      <c r="G1525" s="145"/>
      <c r="H1525" s="163" t="str">
        <f>IF(ISERROR(VLOOKUP($F1525,参加者名簿!$A:$D,2,FALSE))=TRUE,"",VLOOKUP($F1525,参加者名簿!$A:$D,2,FALSE))</f>
        <v/>
      </c>
      <c r="I1525" s="146"/>
      <c r="J1525" s="195"/>
    </row>
    <row r="1526" spans="1:10" ht="20.100000000000001" customHeight="1">
      <c r="A1526" s="188">
        <f t="shared" si="522"/>
        <v>35</v>
      </c>
      <c r="B1526" s="582"/>
      <c r="C1526" s="145"/>
      <c r="D1526" s="163" t="str">
        <f>IF(ISERROR(VLOOKUP($B1526,参加者名簿!$A:$D,2,FALSE))=TRUE,"",VLOOKUP($B1526,参加者名簿!$A:$D,2,FALSE))</f>
        <v/>
      </c>
      <c r="E1526" s="146"/>
      <c r="F1526" s="584"/>
      <c r="G1526" s="145"/>
      <c r="H1526" s="163" t="str">
        <f>IF(ISERROR(VLOOKUP($F1526,参加者名簿!$A:$D,2,FALSE))=TRUE,"",VLOOKUP($F1526,参加者名簿!$A:$D,2,FALSE))</f>
        <v/>
      </c>
      <c r="I1526" s="146"/>
      <c r="J1526" s="195"/>
    </row>
    <row r="1527" spans="1:10" ht="20.100000000000001" customHeight="1">
      <c r="A1527" s="188">
        <f t="shared" si="522"/>
        <v>35</v>
      </c>
      <c r="B1527" s="582"/>
      <c r="C1527" s="145"/>
      <c r="D1527" s="163" t="str">
        <f>IF(ISERROR(VLOOKUP($B1527,参加者名簿!$A:$D,2,FALSE))=TRUE,"",VLOOKUP($B1527,参加者名簿!$A:$D,2,FALSE))</f>
        <v/>
      </c>
      <c r="E1527" s="146"/>
      <c r="F1527" s="584"/>
      <c r="G1527" s="145"/>
      <c r="H1527" s="163" t="str">
        <f>IF(ISERROR(VLOOKUP($F1527,参加者名簿!$A:$D,2,FALSE))=TRUE,"",VLOOKUP($F1527,参加者名簿!$A:$D,2,FALSE))</f>
        <v/>
      </c>
      <c r="I1527" s="146"/>
      <c r="J1527" s="195"/>
    </row>
    <row r="1528" spans="1:10" ht="20.100000000000001" customHeight="1">
      <c r="A1528" s="188">
        <f t="shared" si="522"/>
        <v>35</v>
      </c>
      <c r="B1528" s="582"/>
      <c r="C1528" s="145"/>
      <c r="D1528" s="163" t="str">
        <f>IF(ISERROR(VLOOKUP($B1528,参加者名簿!$A:$D,2,FALSE))=TRUE,"",VLOOKUP($B1528,参加者名簿!$A:$D,2,FALSE))</f>
        <v/>
      </c>
      <c r="E1528" s="146"/>
      <c r="F1528" s="584"/>
      <c r="G1528" s="145"/>
      <c r="H1528" s="163" t="str">
        <f>IF(ISERROR(VLOOKUP($F1528,参加者名簿!$A:$D,2,FALSE))=TRUE,"",VLOOKUP($F1528,参加者名簿!$A:$D,2,FALSE))</f>
        <v/>
      </c>
      <c r="I1528" s="146"/>
      <c r="J1528" s="195"/>
    </row>
    <row r="1529" spans="1:10" ht="20.100000000000001" customHeight="1">
      <c r="A1529" s="188">
        <f t="shared" si="522"/>
        <v>35</v>
      </c>
      <c r="B1529" s="582"/>
      <c r="C1529" s="145"/>
      <c r="D1529" s="163" t="str">
        <f>IF(ISERROR(VLOOKUP($B1529,参加者名簿!$A:$D,2,FALSE))=TRUE,"",VLOOKUP($B1529,参加者名簿!$A:$D,2,FALSE))</f>
        <v/>
      </c>
      <c r="E1529" s="146"/>
      <c r="F1529" s="584"/>
      <c r="G1529" s="145"/>
      <c r="H1529" s="163" t="str">
        <f>IF(ISERROR(VLOOKUP($F1529,参加者名簿!$A:$D,2,FALSE))=TRUE,"",VLOOKUP($F1529,参加者名簿!$A:$D,2,FALSE))</f>
        <v/>
      </c>
      <c r="I1529" s="146"/>
      <c r="J1529" s="195"/>
    </row>
    <row r="1530" spans="1:10" ht="20.100000000000001" customHeight="1" thickBot="1">
      <c r="A1530" s="188">
        <f t="shared" si="522"/>
        <v>35</v>
      </c>
      <c r="B1530" s="582"/>
      <c r="C1530" s="145"/>
      <c r="D1530" s="163" t="str">
        <f>IF(ISERROR(VLOOKUP($B1530,参加者名簿!$A:$D,2,FALSE))=TRUE,"",VLOOKUP($B1530,参加者名簿!$A:$D,2,FALSE))</f>
        <v/>
      </c>
      <c r="E1530" s="146"/>
      <c r="F1530" s="584"/>
      <c r="G1530" s="145"/>
      <c r="H1530" s="163" t="str">
        <f>IF(ISERROR(VLOOKUP($F1530,参加者名簿!$A:$D,2,FALSE))=TRUE,"",VLOOKUP($F1530,参加者名簿!$A:$D,2,FALSE))</f>
        <v/>
      </c>
      <c r="I1530" s="146"/>
      <c r="J1530" s="195"/>
    </row>
    <row r="1531" spans="1:10" ht="20.100000000000001" customHeight="1" thickBot="1">
      <c r="B1531" s="298" t="s">
        <v>476</v>
      </c>
      <c r="C1531" s="164">
        <f t="shared" ref="C1531" si="523">COUNTIFS(D1510:D1530,"農業者",E1510:E1530,"○")+COUNTIFS(H1510:H1530,"農業者",I1510:I1530,"○")</f>
        <v>0</v>
      </c>
      <c r="D1531" s="601" t="s">
        <v>477</v>
      </c>
      <c r="E1531" s="602"/>
      <c r="F1531" s="164">
        <f t="shared" ref="F1531" si="524">COUNTIFS(D1510:D1530,"農業者以外",E1510:E1530,"○")+COUNTIFS(H1510:H1530,"農業者以外",I1510:I1530,"○")</f>
        <v>0</v>
      </c>
      <c r="G1531" s="571" t="s">
        <v>478</v>
      </c>
      <c r="H1531" s="603">
        <f t="shared" ref="H1531" si="525">SUMIF(E1510:E1530,"○",C1510:C1530)+SUMIF(I1510:I1530,"○",G1510:G1530)</f>
        <v>0</v>
      </c>
      <c r="I1531" s="604"/>
      <c r="J1531" s="194"/>
    </row>
    <row r="1532" spans="1:10" ht="20.100000000000001" customHeight="1">
      <c r="B1532" s="299" t="s">
        <v>479</v>
      </c>
      <c r="C1532" s="151"/>
      <c r="D1532" s="151"/>
      <c r="E1532" s="151"/>
      <c r="F1532" s="151"/>
      <c r="G1532" s="151"/>
      <c r="H1532" s="151"/>
      <c r="I1532" s="152"/>
      <c r="J1532" s="195"/>
    </row>
    <row r="1533" spans="1:10" ht="20.100000000000001" customHeight="1">
      <c r="B1533" s="300"/>
      <c r="C1533" s="148"/>
      <c r="D1533" s="148"/>
      <c r="E1533" s="148"/>
      <c r="F1533" s="148"/>
      <c r="G1533" s="148"/>
      <c r="H1533" s="148"/>
      <c r="I1533" s="153"/>
      <c r="J1533" s="195"/>
    </row>
    <row r="1534" spans="1:10" ht="20.100000000000001" customHeight="1">
      <c r="B1534" s="300"/>
      <c r="C1534" s="148"/>
      <c r="D1534" s="148"/>
      <c r="E1534" s="148"/>
      <c r="F1534" s="148"/>
      <c r="G1534" s="148"/>
      <c r="H1534" s="148"/>
      <c r="I1534" s="153"/>
      <c r="J1534" s="195"/>
    </row>
    <row r="1535" spans="1:10" ht="20.100000000000001" customHeight="1">
      <c r="B1535" s="300"/>
      <c r="C1535" s="148"/>
      <c r="D1535" s="148"/>
      <c r="E1535" s="148"/>
      <c r="F1535" s="148"/>
      <c r="G1535" s="148"/>
      <c r="H1535" s="148"/>
      <c r="I1535" s="153"/>
      <c r="J1535" s="195"/>
    </row>
    <row r="1536" spans="1:10" ht="20.100000000000001" customHeight="1">
      <c r="B1536" s="300"/>
      <c r="C1536" s="148"/>
      <c r="D1536" s="148"/>
      <c r="E1536" s="148"/>
      <c r="F1536" s="148"/>
      <c r="G1536" s="148"/>
      <c r="H1536" s="148"/>
      <c r="I1536" s="153"/>
      <c r="J1536" s="195"/>
    </row>
    <row r="1537" spans="1:21" ht="20.100000000000001" customHeight="1">
      <c r="B1537" s="300"/>
      <c r="C1537" s="148"/>
      <c r="D1537" s="148"/>
      <c r="E1537" s="148"/>
      <c r="F1537" s="148"/>
      <c r="G1537" s="148"/>
      <c r="H1537" s="148"/>
      <c r="I1537" s="153"/>
      <c r="J1537" s="195"/>
    </row>
    <row r="1538" spans="1:21" ht="20.100000000000001" customHeight="1">
      <c r="B1538" s="300"/>
      <c r="C1538" s="148"/>
      <c r="D1538" s="148"/>
      <c r="E1538" s="148"/>
      <c r="F1538" s="148"/>
      <c r="G1538" s="148"/>
      <c r="H1538" s="148"/>
      <c r="I1538" s="153"/>
      <c r="J1538" s="195"/>
    </row>
    <row r="1539" spans="1:21" ht="20.100000000000001" customHeight="1" thickBot="1">
      <c r="B1539" s="301"/>
      <c r="C1539" s="154"/>
      <c r="D1539" s="154"/>
      <c r="E1539" s="154"/>
      <c r="F1539" s="154"/>
      <c r="G1539" s="154"/>
      <c r="H1539" s="154"/>
      <c r="I1539" s="155"/>
      <c r="J1539" s="195"/>
    </row>
    <row r="1540" spans="1:21" ht="20.100000000000001" customHeight="1" thickBot="1">
      <c r="B1540" s="302" t="s">
        <v>480</v>
      </c>
      <c r="C1540" s="156" t="s">
        <v>481</v>
      </c>
      <c r="D1540" s="156" t="s">
        <v>482</v>
      </c>
      <c r="E1540" s="157"/>
    </row>
    <row r="1541" spans="1:21" ht="20.100000000000001" customHeight="1" thickBot="1">
      <c r="B1541" s="289" t="s">
        <v>505</v>
      </c>
      <c r="C1541" s="185">
        <f t="shared" ref="C1541" si="526">C1497</f>
        <v>4</v>
      </c>
      <c r="D1541" s="608" t="s">
        <v>504</v>
      </c>
      <c r="E1541" s="608"/>
      <c r="F1541" s="608"/>
      <c r="G1541" s="608"/>
      <c r="H1541" s="141" t="s">
        <v>466</v>
      </c>
      <c r="I1541" s="186">
        <f t="shared" ref="I1541" si="527">I1497+1</f>
        <v>36</v>
      </c>
      <c r="J1541" s="189">
        <f t="shared" ref="J1541" si="528">I1541</f>
        <v>36</v>
      </c>
      <c r="K1541" s="312">
        <f t="shared" ref="K1541" si="529">G1542</f>
        <v>0</v>
      </c>
      <c r="L1541" s="313">
        <f t="shared" ref="L1541" si="530">C1543</f>
        <v>0</v>
      </c>
      <c r="M1541" s="190" t="e">
        <f t="shared" ref="M1541" si="531">G1543-K1544</f>
        <v>#VALUE!</v>
      </c>
      <c r="N1541" s="190">
        <f t="shared" ref="N1541" si="532">C1575</f>
        <v>0</v>
      </c>
      <c r="O1541" s="190">
        <f t="shared" ref="O1541" si="533">F1575</f>
        <v>0</v>
      </c>
      <c r="P1541" s="190">
        <f t="shared" ref="P1541" si="534">B1546</f>
        <v>0</v>
      </c>
      <c r="Q1541" s="190">
        <f t="shared" ref="Q1541" si="535">B1547</f>
        <v>0</v>
      </c>
      <c r="R1541" s="190">
        <f t="shared" ref="R1541" si="536">B1548</f>
        <v>0</v>
      </c>
      <c r="S1541" s="188">
        <f t="shared" ref="S1541" si="537">B1549</f>
        <v>0</v>
      </c>
      <c r="T1541" s="188">
        <f t="shared" ref="T1541" si="538">B1550</f>
        <v>0</v>
      </c>
      <c r="U1541" s="188">
        <f t="shared" ref="U1541" si="539">B1551</f>
        <v>0</v>
      </c>
    </row>
    <row r="1542" spans="1:21" ht="20.100000000000001" customHeight="1" thickBot="1">
      <c r="B1542" s="290" t="s">
        <v>467</v>
      </c>
      <c r="C1542" s="609" t="str">
        <f t="shared" ref="C1542" si="540">$C$2</f>
        <v>○○活動組織</v>
      </c>
      <c r="D1542" s="609"/>
      <c r="E1542" s="609"/>
      <c r="F1542" s="143" t="s">
        <v>468</v>
      </c>
      <c r="G1542" s="610"/>
      <c r="H1542" s="611"/>
      <c r="I1542" s="612"/>
      <c r="J1542" s="191"/>
    </row>
    <row r="1543" spans="1:21" ht="20.100000000000001" customHeight="1">
      <c r="B1543" s="291" t="s">
        <v>8</v>
      </c>
      <c r="C1543" s="128"/>
      <c r="D1543" s="613" t="s">
        <v>469</v>
      </c>
      <c r="E1543" s="613"/>
      <c r="F1543" s="128"/>
      <c r="G1543" s="161" t="str">
        <f t="shared" ref="G1543:G1544" si="541">IF((F1543-C1543)*24=0,"",(F1543-C1543)*24)</f>
        <v/>
      </c>
      <c r="H1543" s="614" t="s">
        <v>470</v>
      </c>
      <c r="I1543" s="615"/>
      <c r="J1543" s="192"/>
    </row>
    <row r="1544" spans="1:21" ht="20.100000000000001" customHeight="1" thickBot="1">
      <c r="B1544" s="292" t="s">
        <v>483</v>
      </c>
      <c r="C1544" s="129"/>
      <c r="D1544" s="605" t="s">
        <v>469</v>
      </c>
      <c r="E1544" s="605"/>
      <c r="F1544" s="129"/>
      <c r="G1544" s="162" t="str">
        <f t="shared" si="541"/>
        <v/>
      </c>
      <c r="H1544" s="606" t="s">
        <v>470</v>
      </c>
      <c r="I1544" s="607"/>
      <c r="J1544" s="192"/>
      <c r="K1544" s="188">
        <f t="shared" ref="K1544" si="542">IF(G1544="",0,G1544)</f>
        <v>0</v>
      </c>
    </row>
    <row r="1545" spans="1:21" ht="20.100000000000001" customHeight="1" thickBot="1">
      <c r="B1545" s="306" t="s">
        <v>714</v>
      </c>
      <c r="C1545" s="572" t="s">
        <v>712</v>
      </c>
      <c r="D1545" s="616" t="s">
        <v>713</v>
      </c>
      <c r="E1545" s="617"/>
      <c r="F1545" s="618" t="s">
        <v>715</v>
      </c>
      <c r="G1545" s="619"/>
      <c r="H1545" s="618" t="s">
        <v>716</v>
      </c>
      <c r="I1545" s="620"/>
      <c r="J1545" s="193"/>
    </row>
    <row r="1546" spans="1:21" ht="20.100000000000001" customHeight="1">
      <c r="A1546" s="188" t="str">
        <f t="shared" ref="A1546" si="543">CONCATENATE(I1541,-1)</f>
        <v>36-1</v>
      </c>
      <c r="B1546" s="309"/>
      <c r="C1546" s="573" t="str">
        <f>IF(B1546="","",VLOOKUP($B1546,【選択肢】!$K:$O,2,FALSE))</f>
        <v/>
      </c>
      <c r="D1546" s="621" t="str">
        <f>IF(C1546="","",VLOOKUP($B1546,【選択肢】!$K:$O,4,FALSE))</f>
        <v/>
      </c>
      <c r="E1546" s="622" t="str">
        <f>IF(D1546="","",VLOOKUP($B1546,【選択肢】!$K:$O,2,FALSE))</f>
        <v/>
      </c>
      <c r="F1546" s="623" t="str">
        <f>IF(E1546="","",VLOOKUP($B1546,【選択肢】!$K:$O,5,FALSE))</f>
        <v/>
      </c>
      <c r="G1546" s="624"/>
      <c r="H1546" s="625"/>
      <c r="I1546" s="626"/>
      <c r="J1546" s="193"/>
    </row>
    <row r="1547" spans="1:21" ht="20.100000000000001" customHeight="1">
      <c r="A1547" s="188" t="str">
        <f t="shared" ref="A1547" si="544">CONCATENATE(I1541,-2)</f>
        <v>36-2</v>
      </c>
      <c r="B1547" s="293"/>
      <c r="C1547" s="570" t="str">
        <f>IF(B1547="","",VLOOKUP($B1547,【選択肢】!$K:$O,2,FALSE))</f>
        <v/>
      </c>
      <c r="D1547" s="627" t="str">
        <f>IF(C1547="","",VLOOKUP($B1547,【選択肢】!$K:$O,4,FALSE))</f>
        <v/>
      </c>
      <c r="E1547" s="628" t="str">
        <f>IF(D1547="","",VLOOKUP($B1547,【選択肢】!$K:$O,2,FALSE))</f>
        <v/>
      </c>
      <c r="F1547" s="629" t="str">
        <f>IF(E1547="","",VLOOKUP($B1547,【選択肢】!$K:$O,5,FALSE))</f>
        <v/>
      </c>
      <c r="G1547" s="630"/>
      <c r="H1547" s="631"/>
      <c r="I1547" s="632"/>
      <c r="J1547" s="193"/>
    </row>
    <row r="1548" spans="1:21" ht="20.100000000000001" customHeight="1">
      <c r="A1548" s="188" t="str">
        <f t="shared" ref="A1548" si="545">CONCATENATE(I1541,-3)</f>
        <v>36-3</v>
      </c>
      <c r="B1548" s="294"/>
      <c r="C1548" s="570" t="str">
        <f>IF(B1548="","",VLOOKUP($B1548,【選択肢】!$K:$O,2,FALSE))</f>
        <v/>
      </c>
      <c r="D1548" s="627" t="str">
        <f>IF(C1548="","",VLOOKUP($B1548,【選択肢】!$K:$O,4,FALSE))</f>
        <v/>
      </c>
      <c r="E1548" s="628" t="str">
        <f>IF(D1548="","",VLOOKUP($B1548,【選択肢】!$K:$O,2,FALSE))</f>
        <v/>
      </c>
      <c r="F1548" s="629" t="str">
        <f>IF(E1548="","",VLOOKUP($B1548,【選択肢】!$K:$O,5,FALSE))</f>
        <v/>
      </c>
      <c r="G1548" s="630"/>
      <c r="H1548" s="631"/>
      <c r="I1548" s="632"/>
      <c r="J1548" s="193"/>
    </row>
    <row r="1549" spans="1:21" ht="20.100000000000001" customHeight="1">
      <c r="A1549" s="188" t="str">
        <f t="shared" ref="A1549" si="546">CONCATENATE(I1541,-4)</f>
        <v>36-4</v>
      </c>
      <c r="B1549" s="294"/>
      <c r="C1549" s="570" t="str">
        <f>IF(B1549="","",VLOOKUP($B1549,【選択肢】!$K:$O,2,FALSE))</f>
        <v/>
      </c>
      <c r="D1549" s="627" t="str">
        <f>IF(C1549="","",VLOOKUP($B1549,【選択肢】!$K:$O,4,FALSE))</f>
        <v/>
      </c>
      <c r="E1549" s="628" t="str">
        <f>IF(D1549="","",VLOOKUP($B1549,【選択肢】!$K:$O,2,FALSE))</f>
        <v/>
      </c>
      <c r="F1549" s="629" t="str">
        <f>IF(E1549="","",VLOOKUP($B1549,【選択肢】!$K:$O,5,FALSE))</f>
        <v/>
      </c>
      <c r="G1549" s="630"/>
      <c r="H1549" s="631"/>
      <c r="I1549" s="632"/>
      <c r="J1549" s="193"/>
    </row>
    <row r="1550" spans="1:21" ht="20.100000000000001" customHeight="1">
      <c r="A1550" s="188" t="str">
        <f t="shared" ref="A1550" si="547">CONCATENATE(I1541,-5)</f>
        <v>36-5</v>
      </c>
      <c r="B1550" s="294"/>
      <c r="C1550" s="570" t="str">
        <f>IF(B1550="","",VLOOKUP($B1550,【選択肢】!$K:$O,2,FALSE))</f>
        <v/>
      </c>
      <c r="D1550" s="627" t="str">
        <f>IF(C1550="","",VLOOKUP($B1550,【選択肢】!$K:$O,4,FALSE))</f>
        <v/>
      </c>
      <c r="E1550" s="628" t="str">
        <f>IF(D1550="","",VLOOKUP($B1550,【選択肢】!$K:$O,2,FALSE))</f>
        <v/>
      </c>
      <c r="F1550" s="629" t="str">
        <f>IF(E1550="","",VLOOKUP($B1550,【選択肢】!$K:$O,5,FALSE))</f>
        <v/>
      </c>
      <c r="G1550" s="630"/>
      <c r="H1550" s="631"/>
      <c r="I1550" s="632"/>
      <c r="J1550" s="193"/>
    </row>
    <row r="1551" spans="1:21" ht="20.100000000000001" customHeight="1" thickBot="1">
      <c r="A1551" s="188" t="str">
        <f t="shared" ref="A1551" si="548">CONCATENATE(I1541,-6)</f>
        <v>36-6</v>
      </c>
      <c r="B1551" s="295"/>
      <c r="C1551" s="569" t="str">
        <f>IF(B1551="","",VLOOKUP($B1551,【選択肢】!$K:$O,2,FALSE))</f>
        <v/>
      </c>
      <c r="D1551" s="633" t="str">
        <f>IF(C1551="","",VLOOKUP($B1551,【選択肢】!$K:$O,4,FALSE))</f>
        <v/>
      </c>
      <c r="E1551" s="634" t="str">
        <f>IF(D1551="","",VLOOKUP($B1551,【選択肢】!$K:$O,2,FALSE))</f>
        <v/>
      </c>
      <c r="F1551" s="635" t="str">
        <f>IF(E1551="","",VLOOKUP($B1551,【選択肢】!$K:$O,5,FALSE))</f>
        <v/>
      </c>
      <c r="G1551" s="636"/>
      <c r="H1551" s="637"/>
      <c r="I1551" s="638"/>
      <c r="J1551" s="193"/>
    </row>
    <row r="1552" spans="1:21" ht="20.100000000000001" customHeight="1">
      <c r="B1552" s="639" t="s">
        <v>471</v>
      </c>
      <c r="C1552" s="640"/>
      <c r="D1552" s="640"/>
      <c r="E1552" s="640"/>
      <c r="F1552" s="640"/>
      <c r="G1552" s="640"/>
      <c r="H1552" s="640"/>
      <c r="I1552" s="641"/>
      <c r="J1552" s="194"/>
    </row>
    <row r="1553" spans="1:10" ht="20.100000000000001" customHeight="1">
      <c r="B1553" s="296" t="s">
        <v>472</v>
      </c>
      <c r="C1553" s="167" t="s">
        <v>473</v>
      </c>
      <c r="D1553" s="168" t="s">
        <v>462</v>
      </c>
      <c r="E1553" s="169" t="s">
        <v>474</v>
      </c>
      <c r="F1553" s="166" t="s">
        <v>472</v>
      </c>
      <c r="G1553" s="167" t="s">
        <v>473</v>
      </c>
      <c r="H1553" s="168" t="s">
        <v>462</v>
      </c>
      <c r="I1553" s="169" t="s">
        <v>474</v>
      </c>
      <c r="J1553" s="194"/>
    </row>
    <row r="1554" spans="1:10" ht="20.100000000000001" customHeight="1">
      <c r="A1554" s="188">
        <f t="shared" ref="A1554" si="549">I1541</f>
        <v>36</v>
      </c>
      <c r="B1554" s="582"/>
      <c r="C1554" s="145"/>
      <c r="D1554" s="163" t="str">
        <f>IF(ISERROR(VLOOKUP($B1554,参加者名簿!$A:$D,2,FALSE))=TRUE,"",VLOOKUP($B1554,参加者名簿!$A:$D,2,FALSE))</f>
        <v/>
      </c>
      <c r="E1554" s="146"/>
      <c r="F1554" s="584"/>
      <c r="G1554" s="145"/>
      <c r="H1554" s="163" t="str">
        <f>IF(ISERROR(VLOOKUP($F1554,参加者名簿!$A:$D,2,FALSE))=TRUE,"",VLOOKUP($F1554,参加者名簿!$A:$D,2,FALSE))</f>
        <v/>
      </c>
      <c r="I1554" s="146"/>
      <c r="J1554" s="195"/>
    </row>
    <row r="1555" spans="1:10" ht="20.100000000000001" customHeight="1">
      <c r="A1555" s="188">
        <f t="shared" ref="A1555" si="550">A1554</f>
        <v>36</v>
      </c>
      <c r="B1555" s="582"/>
      <c r="C1555" s="145"/>
      <c r="D1555" s="163" t="str">
        <f>IF(ISERROR(VLOOKUP($B1555,参加者名簿!$A:$D,2,FALSE))=TRUE,"",VLOOKUP($B1555,参加者名簿!$A:$D,2,FALSE))</f>
        <v/>
      </c>
      <c r="E1555" s="146"/>
      <c r="F1555" s="584"/>
      <c r="G1555" s="145"/>
      <c r="H1555" s="163" t="str">
        <f>IF(ISERROR(VLOOKUP($F1555,参加者名簿!$A:$D,2,FALSE))=TRUE,"",VLOOKUP($F1555,参加者名簿!$A:$D,2,FALSE))</f>
        <v/>
      </c>
      <c r="I1555" s="146"/>
      <c r="J1555" s="195"/>
    </row>
    <row r="1556" spans="1:10" ht="20.100000000000001" customHeight="1">
      <c r="A1556" s="188">
        <f t="shared" si="522"/>
        <v>36</v>
      </c>
      <c r="B1556" s="582"/>
      <c r="C1556" s="145"/>
      <c r="D1556" s="163" t="str">
        <f>IF(ISERROR(VLOOKUP($B1556,参加者名簿!$A:$D,2,FALSE))=TRUE,"",VLOOKUP($B1556,参加者名簿!$A:$D,2,FALSE))</f>
        <v/>
      </c>
      <c r="E1556" s="146"/>
      <c r="F1556" s="584"/>
      <c r="G1556" s="145"/>
      <c r="H1556" s="163" t="str">
        <f>IF(ISERROR(VLOOKUP($F1556,参加者名簿!$A:$D,2,FALSE))=TRUE,"",VLOOKUP($F1556,参加者名簿!$A:$D,2,FALSE))</f>
        <v/>
      </c>
      <c r="I1556" s="146"/>
      <c r="J1556" s="195"/>
    </row>
    <row r="1557" spans="1:10" ht="20.100000000000001" customHeight="1">
      <c r="A1557" s="188">
        <f t="shared" si="522"/>
        <v>36</v>
      </c>
      <c r="B1557" s="582"/>
      <c r="C1557" s="145"/>
      <c r="D1557" s="163" t="str">
        <f>IF(ISERROR(VLOOKUP($B1557,参加者名簿!$A:$D,2,FALSE))=TRUE,"",VLOOKUP($B1557,参加者名簿!$A:$D,2,FALSE))</f>
        <v/>
      </c>
      <c r="E1557" s="146"/>
      <c r="F1557" s="584"/>
      <c r="G1557" s="145"/>
      <c r="H1557" s="163" t="str">
        <f>IF(ISERROR(VLOOKUP($F1557,参加者名簿!$A:$D,2,FALSE))=TRUE,"",VLOOKUP($F1557,参加者名簿!$A:$D,2,FALSE))</f>
        <v/>
      </c>
      <c r="I1557" s="146"/>
      <c r="J1557" s="195"/>
    </row>
    <row r="1558" spans="1:10" ht="20.100000000000001" customHeight="1">
      <c r="A1558" s="188">
        <f t="shared" si="522"/>
        <v>36</v>
      </c>
      <c r="B1558" s="582"/>
      <c r="C1558" s="145"/>
      <c r="D1558" s="163" t="str">
        <f>IF(ISERROR(VLOOKUP($B1558,参加者名簿!$A:$D,2,FALSE))=TRUE,"",VLOOKUP($B1558,参加者名簿!$A:$D,2,FALSE))</f>
        <v/>
      </c>
      <c r="E1558" s="146"/>
      <c r="F1558" s="584"/>
      <c r="G1558" s="145"/>
      <c r="H1558" s="163" t="str">
        <f>IF(ISERROR(VLOOKUP($F1558,参加者名簿!$A:$D,2,FALSE))=TRUE,"",VLOOKUP($F1558,参加者名簿!$A:$D,2,FALSE))</f>
        <v/>
      </c>
      <c r="I1558" s="146"/>
      <c r="J1558" s="195"/>
    </row>
    <row r="1559" spans="1:10" ht="20.100000000000001" customHeight="1">
      <c r="A1559" s="188">
        <f t="shared" si="522"/>
        <v>36</v>
      </c>
      <c r="B1559" s="582"/>
      <c r="C1559" s="145"/>
      <c r="D1559" s="163" t="str">
        <f>IF(ISERROR(VLOOKUP($B1559,参加者名簿!$A:$D,2,FALSE))=TRUE,"",VLOOKUP($B1559,参加者名簿!$A:$D,2,FALSE))</f>
        <v/>
      </c>
      <c r="E1559" s="146"/>
      <c r="F1559" s="584"/>
      <c r="G1559" s="145"/>
      <c r="H1559" s="163" t="str">
        <f>IF(ISERROR(VLOOKUP($F1559,参加者名簿!$A:$D,2,FALSE))=TRUE,"",VLOOKUP($F1559,参加者名簿!$A:$D,2,FALSE))</f>
        <v/>
      </c>
      <c r="I1559" s="146"/>
      <c r="J1559" s="195"/>
    </row>
    <row r="1560" spans="1:10" ht="20.100000000000001" customHeight="1">
      <c r="A1560" s="188">
        <f t="shared" si="522"/>
        <v>36</v>
      </c>
      <c r="B1560" s="582"/>
      <c r="C1560" s="145"/>
      <c r="D1560" s="163" t="str">
        <f>IF(ISERROR(VLOOKUP($B1560,参加者名簿!$A:$D,2,FALSE))=TRUE,"",VLOOKUP($B1560,参加者名簿!$A:$D,2,FALSE))</f>
        <v/>
      </c>
      <c r="E1560" s="146"/>
      <c r="F1560" s="584"/>
      <c r="G1560" s="145"/>
      <c r="H1560" s="163" t="str">
        <f>IF(ISERROR(VLOOKUP($F1560,参加者名簿!$A:$D,2,FALSE))=TRUE,"",VLOOKUP($F1560,参加者名簿!$A:$D,2,FALSE))</f>
        <v/>
      </c>
      <c r="I1560" s="146"/>
      <c r="J1560" s="195"/>
    </row>
    <row r="1561" spans="1:10" ht="20.100000000000001" customHeight="1">
      <c r="A1561" s="188">
        <f t="shared" si="522"/>
        <v>36</v>
      </c>
      <c r="B1561" s="582"/>
      <c r="C1561" s="145"/>
      <c r="D1561" s="163" t="str">
        <f>IF(ISERROR(VLOOKUP($B1561,参加者名簿!$A:$D,2,FALSE))=TRUE,"",VLOOKUP($B1561,参加者名簿!$A:$D,2,FALSE))</f>
        <v/>
      </c>
      <c r="E1561" s="146"/>
      <c r="F1561" s="584"/>
      <c r="G1561" s="145"/>
      <c r="H1561" s="163" t="str">
        <f>IF(ISERROR(VLOOKUP($F1561,参加者名簿!$A:$D,2,FALSE))=TRUE,"",VLOOKUP($F1561,参加者名簿!$A:$D,2,FALSE))</f>
        <v/>
      </c>
      <c r="I1561" s="146"/>
      <c r="J1561" s="195"/>
    </row>
    <row r="1562" spans="1:10" ht="20.100000000000001" customHeight="1">
      <c r="A1562" s="188">
        <f t="shared" si="522"/>
        <v>36</v>
      </c>
      <c r="B1562" s="582"/>
      <c r="C1562" s="145"/>
      <c r="D1562" s="163" t="str">
        <f>IF(ISERROR(VLOOKUP($B1562,参加者名簿!$A:$D,2,FALSE))=TRUE,"",VLOOKUP($B1562,参加者名簿!$A:$D,2,FALSE))</f>
        <v/>
      </c>
      <c r="E1562" s="146"/>
      <c r="F1562" s="584"/>
      <c r="G1562" s="145"/>
      <c r="H1562" s="163" t="str">
        <f>IF(ISERROR(VLOOKUP($F1562,参加者名簿!$A:$D,2,FALSE))=TRUE,"",VLOOKUP($F1562,参加者名簿!$A:$D,2,FALSE))</f>
        <v/>
      </c>
      <c r="I1562" s="146"/>
      <c r="J1562" s="195"/>
    </row>
    <row r="1563" spans="1:10" ht="20.100000000000001" customHeight="1">
      <c r="A1563" s="188">
        <f t="shared" si="522"/>
        <v>36</v>
      </c>
      <c r="B1563" s="582"/>
      <c r="C1563" s="145"/>
      <c r="D1563" s="163" t="str">
        <f>IF(ISERROR(VLOOKUP($B1563,参加者名簿!$A:$D,2,FALSE))=TRUE,"",VLOOKUP($B1563,参加者名簿!$A:$D,2,FALSE))</f>
        <v/>
      </c>
      <c r="E1563" s="146"/>
      <c r="F1563" s="584"/>
      <c r="G1563" s="145"/>
      <c r="H1563" s="163" t="str">
        <f>IF(ISERROR(VLOOKUP($F1563,参加者名簿!$A:$D,2,FALSE))=TRUE,"",VLOOKUP($F1563,参加者名簿!$A:$D,2,FALSE))</f>
        <v/>
      </c>
      <c r="I1563" s="146"/>
      <c r="J1563" s="195"/>
    </row>
    <row r="1564" spans="1:10" ht="20.100000000000001" customHeight="1">
      <c r="A1564" s="188">
        <f t="shared" si="522"/>
        <v>36</v>
      </c>
      <c r="B1564" s="582"/>
      <c r="C1564" s="145"/>
      <c r="D1564" s="163" t="str">
        <f>IF(ISERROR(VLOOKUP($B1564,参加者名簿!$A:$D,2,FALSE))=TRUE,"",VLOOKUP($B1564,参加者名簿!$A:$D,2,FALSE))</f>
        <v/>
      </c>
      <c r="E1564" s="146"/>
      <c r="F1564" s="584"/>
      <c r="G1564" s="145"/>
      <c r="H1564" s="163" t="str">
        <f>IF(ISERROR(VLOOKUP($F1564,参加者名簿!$A:$D,2,FALSE))=TRUE,"",VLOOKUP($F1564,参加者名簿!$A:$D,2,FALSE))</f>
        <v/>
      </c>
      <c r="I1564" s="146"/>
      <c r="J1564" s="195"/>
    </row>
    <row r="1565" spans="1:10" ht="20.100000000000001" customHeight="1">
      <c r="A1565" s="188">
        <f t="shared" si="522"/>
        <v>36</v>
      </c>
      <c r="B1565" s="582"/>
      <c r="C1565" s="145"/>
      <c r="D1565" s="163" t="str">
        <f>IF(ISERROR(VLOOKUP($B1565,参加者名簿!$A:$D,2,FALSE))=TRUE,"",VLOOKUP($B1565,参加者名簿!$A:$D,2,FALSE))</f>
        <v/>
      </c>
      <c r="E1565" s="146"/>
      <c r="F1565" s="584"/>
      <c r="G1565" s="145"/>
      <c r="H1565" s="163" t="str">
        <f>IF(ISERROR(VLOOKUP($F1565,参加者名簿!$A:$D,2,FALSE))=TRUE,"",VLOOKUP($F1565,参加者名簿!$A:$D,2,FALSE))</f>
        <v/>
      </c>
      <c r="I1565" s="146"/>
      <c r="J1565" s="195"/>
    </row>
    <row r="1566" spans="1:10" ht="20.100000000000001" customHeight="1">
      <c r="A1566" s="188">
        <f t="shared" si="522"/>
        <v>36</v>
      </c>
      <c r="B1566" s="582"/>
      <c r="C1566" s="145"/>
      <c r="D1566" s="163" t="str">
        <f>IF(ISERROR(VLOOKUP($B1566,参加者名簿!$A:$D,2,FALSE))=TRUE,"",VLOOKUP($B1566,参加者名簿!$A:$D,2,FALSE))</f>
        <v/>
      </c>
      <c r="E1566" s="146"/>
      <c r="F1566" s="584"/>
      <c r="G1566" s="145"/>
      <c r="H1566" s="163" t="str">
        <f>IF(ISERROR(VLOOKUP($F1566,参加者名簿!$A:$D,2,FALSE))=TRUE,"",VLOOKUP($F1566,参加者名簿!$A:$D,2,FALSE))</f>
        <v/>
      </c>
      <c r="I1566" s="146"/>
      <c r="J1566" s="195"/>
    </row>
    <row r="1567" spans="1:10" ht="20.100000000000001" customHeight="1">
      <c r="A1567" s="188">
        <f t="shared" si="522"/>
        <v>36</v>
      </c>
      <c r="B1567" s="582"/>
      <c r="C1567" s="145"/>
      <c r="D1567" s="163" t="str">
        <f>IF(ISERROR(VLOOKUP($B1567,参加者名簿!$A:$D,2,FALSE))=TRUE,"",VLOOKUP($B1567,参加者名簿!$A:$D,2,FALSE))</f>
        <v/>
      </c>
      <c r="E1567" s="146"/>
      <c r="F1567" s="584"/>
      <c r="G1567" s="145"/>
      <c r="H1567" s="163" t="str">
        <f>IF(ISERROR(VLOOKUP($F1567,参加者名簿!$A:$D,2,FALSE))=TRUE,"",VLOOKUP($F1567,参加者名簿!$A:$D,2,FALSE))</f>
        <v/>
      </c>
      <c r="I1567" s="146"/>
      <c r="J1567" s="195"/>
    </row>
    <row r="1568" spans="1:10" ht="20.100000000000001" customHeight="1">
      <c r="A1568" s="188">
        <f t="shared" si="522"/>
        <v>36</v>
      </c>
      <c r="B1568" s="582"/>
      <c r="C1568" s="145"/>
      <c r="D1568" s="163" t="str">
        <f>IF(ISERROR(VLOOKUP($B1568,参加者名簿!$A:$D,2,FALSE))=TRUE,"",VLOOKUP($B1568,参加者名簿!$A:$D,2,FALSE))</f>
        <v/>
      </c>
      <c r="E1568" s="146"/>
      <c r="F1568" s="584"/>
      <c r="G1568" s="145"/>
      <c r="H1568" s="163" t="str">
        <f>IF(ISERROR(VLOOKUP($F1568,参加者名簿!$A:$D,2,FALSE))=TRUE,"",VLOOKUP($F1568,参加者名簿!$A:$D,2,FALSE))</f>
        <v/>
      </c>
      <c r="I1568" s="146"/>
      <c r="J1568" s="195"/>
    </row>
    <row r="1569" spans="1:10" ht="20.100000000000001" customHeight="1">
      <c r="A1569" s="188">
        <f t="shared" si="522"/>
        <v>36</v>
      </c>
      <c r="B1569" s="582"/>
      <c r="C1569" s="145"/>
      <c r="D1569" s="163" t="str">
        <f>IF(ISERROR(VLOOKUP($B1569,参加者名簿!$A:$D,2,FALSE))=TRUE,"",VLOOKUP($B1569,参加者名簿!$A:$D,2,FALSE))</f>
        <v/>
      </c>
      <c r="E1569" s="146"/>
      <c r="F1569" s="584"/>
      <c r="G1569" s="145"/>
      <c r="H1569" s="163" t="str">
        <f>IF(ISERROR(VLOOKUP($F1569,参加者名簿!$A:$D,2,FALSE))=TRUE,"",VLOOKUP($F1569,参加者名簿!$A:$D,2,FALSE))</f>
        <v/>
      </c>
      <c r="I1569" s="146"/>
      <c r="J1569" s="195"/>
    </row>
    <row r="1570" spans="1:10" ht="20.100000000000001" customHeight="1">
      <c r="A1570" s="188">
        <f t="shared" si="522"/>
        <v>36</v>
      </c>
      <c r="B1570" s="582"/>
      <c r="C1570" s="145"/>
      <c r="D1570" s="163" t="str">
        <f>IF(ISERROR(VLOOKUP($B1570,参加者名簿!$A:$D,2,FALSE))=TRUE,"",VLOOKUP($B1570,参加者名簿!$A:$D,2,FALSE))</f>
        <v/>
      </c>
      <c r="E1570" s="146"/>
      <c r="F1570" s="584"/>
      <c r="G1570" s="145"/>
      <c r="H1570" s="163" t="str">
        <f>IF(ISERROR(VLOOKUP($F1570,参加者名簿!$A:$D,2,FALSE))=TRUE,"",VLOOKUP($F1570,参加者名簿!$A:$D,2,FALSE))</f>
        <v/>
      </c>
      <c r="I1570" s="146"/>
      <c r="J1570" s="195"/>
    </row>
    <row r="1571" spans="1:10" ht="20.100000000000001" customHeight="1">
      <c r="A1571" s="188">
        <f t="shared" si="522"/>
        <v>36</v>
      </c>
      <c r="B1571" s="582"/>
      <c r="C1571" s="145"/>
      <c r="D1571" s="163" t="str">
        <f>IF(ISERROR(VLOOKUP($B1571,参加者名簿!$A:$D,2,FALSE))=TRUE,"",VLOOKUP($B1571,参加者名簿!$A:$D,2,FALSE))</f>
        <v/>
      </c>
      <c r="E1571" s="146"/>
      <c r="F1571" s="584"/>
      <c r="G1571" s="145"/>
      <c r="H1571" s="163" t="str">
        <f>IF(ISERROR(VLOOKUP($F1571,参加者名簿!$A:$D,2,FALSE))=TRUE,"",VLOOKUP($F1571,参加者名簿!$A:$D,2,FALSE))</f>
        <v/>
      </c>
      <c r="I1571" s="146"/>
      <c r="J1571" s="195"/>
    </row>
    <row r="1572" spans="1:10" ht="20.100000000000001" customHeight="1">
      <c r="A1572" s="188">
        <f t="shared" si="522"/>
        <v>36</v>
      </c>
      <c r="B1572" s="582"/>
      <c r="C1572" s="145"/>
      <c r="D1572" s="163" t="str">
        <f>IF(ISERROR(VLOOKUP($B1572,参加者名簿!$A:$D,2,FALSE))=TRUE,"",VLOOKUP($B1572,参加者名簿!$A:$D,2,FALSE))</f>
        <v/>
      </c>
      <c r="E1572" s="146"/>
      <c r="F1572" s="584"/>
      <c r="G1572" s="145"/>
      <c r="H1572" s="163" t="str">
        <f>IF(ISERROR(VLOOKUP($F1572,参加者名簿!$A:$D,2,FALSE))=TRUE,"",VLOOKUP($F1572,参加者名簿!$A:$D,2,FALSE))</f>
        <v/>
      </c>
      <c r="I1572" s="146"/>
      <c r="J1572" s="195"/>
    </row>
    <row r="1573" spans="1:10" ht="20.100000000000001" customHeight="1">
      <c r="A1573" s="188">
        <f t="shared" si="522"/>
        <v>36</v>
      </c>
      <c r="B1573" s="582"/>
      <c r="C1573" s="145"/>
      <c r="D1573" s="163" t="str">
        <f>IF(ISERROR(VLOOKUP($B1573,参加者名簿!$A:$D,2,FALSE))=TRUE,"",VLOOKUP($B1573,参加者名簿!$A:$D,2,FALSE))</f>
        <v/>
      </c>
      <c r="E1573" s="146"/>
      <c r="F1573" s="584"/>
      <c r="G1573" s="145"/>
      <c r="H1573" s="163" t="str">
        <f>IF(ISERROR(VLOOKUP($F1573,参加者名簿!$A:$D,2,FALSE))=TRUE,"",VLOOKUP($F1573,参加者名簿!$A:$D,2,FALSE))</f>
        <v/>
      </c>
      <c r="I1573" s="146"/>
      <c r="J1573" s="195"/>
    </row>
    <row r="1574" spans="1:10" ht="20.100000000000001" customHeight="1" thickBot="1">
      <c r="A1574" s="188">
        <f t="shared" si="522"/>
        <v>36</v>
      </c>
      <c r="B1574" s="582"/>
      <c r="C1574" s="145"/>
      <c r="D1574" s="163" t="str">
        <f>IF(ISERROR(VLOOKUP($B1574,参加者名簿!$A:$D,2,FALSE))=TRUE,"",VLOOKUP($B1574,参加者名簿!$A:$D,2,FALSE))</f>
        <v/>
      </c>
      <c r="E1574" s="146"/>
      <c r="F1574" s="584"/>
      <c r="G1574" s="145"/>
      <c r="H1574" s="163" t="str">
        <f>IF(ISERROR(VLOOKUP($F1574,参加者名簿!$A:$D,2,FALSE))=TRUE,"",VLOOKUP($F1574,参加者名簿!$A:$D,2,FALSE))</f>
        <v/>
      </c>
      <c r="I1574" s="146"/>
      <c r="J1574" s="195"/>
    </row>
    <row r="1575" spans="1:10" ht="20.100000000000001" customHeight="1" thickBot="1">
      <c r="B1575" s="298" t="s">
        <v>476</v>
      </c>
      <c r="C1575" s="164">
        <f t="shared" ref="C1575" si="551">COUNTIFS(D1554:D1574,"農業者",E1554:E1574,"○")+COUNTIFS(H1554:H1574,"農業者",I1554:I1574,"○")</f>
        <v>0</v>
      </c>
      <c r="D1575" s="601" t="s">
        <v>477</v>
      </c>
      <c r="E1575" s="602"/>
      <c r="F1575" s="164">
        <f t="shared" ref="F1575" si="552">COUNTIFS(D1554:D1574,"農業者以外",E1554:E1574,"○")+COUNTIFS(H1554:H1574,"農業者以外",I1554:I1574,"○")</f>
        <v>0</v>
      </c>
      <c r="G1575" s="571" t="s">
        <v>478</v>
      </c>
      <c r="H1575" s="603">
        <f t="shared" ref="H1575" si="553">SUMIF(E1554:E1574,"○",C1554:C1574)+SUMIF(I1554:I1574,"○",G1554:G1574)</f>
        <v>0</v>
      </c>
      <c r="I1575" s="604"/>
      <c r="J1575" s="194"/>
    </row>
    <row r="1576" spans="1:10" ht="20.100000000000001" customHeight="1">
      <c r="B1576" s="299" t="s">
        <v>479</v>
      </c>
      <c r="C1576" s="151"/>
      <c r="D1576" s="151"/>
      <c r="E1576" s="151"/>
      <c r="F1576" s="151"/>
      <c r="G1576" s="151"/>
      <c r="H1576" s="151"/>
      <c r="I1576" s="152"/>
      <c r="J1576" s="195"/>
    </row>
    <row r="1577" spans="1:10" ht="20.100000000000001" customHeight="1">
      <c r="B1577" s="300"/>
      <c r="C1577" s="148"/>
      <c r="D1577" s="148"/>
      <c r="E1577" s="148"/>
      <c r="F1577" s="148"/>
      <c r="G1577" s="148"/>
      <c r="H1577" s="148"/>
      <c r="I1577" s="153"/>
      <c r="J1577" s="195"/>
    </row>
    <row r="1578" spans="1:10" ht="20.100000000000001" customHeight="1">
      <c r="B1578" s="300"/>
      <c r="C1578" s="148"/>
      <c r="D1578" s="148"/>
      <c r="E1578" s="148"/>
      <c r="F1578" s="148"/>
      <c r="G1578" s="148"/>
      <c r="H1578" s="148"/>
      <c r="I1578" s="153"/>
      <c r="J1578" s="195"/>
    </row>
    <row r="1579" spans="1:10" ht="20.100000000000001" customHeight="1">
      <c r="B1579" s="300"/>
      <c r="C1579" s="148"/>
      <c r="D1579" s="148"/>
      <c r="E1579" s="148"/>
      <c r="F1579" s="148"/>
      <c r="G1579" s="148"/>
      <c r="H1579" s="148"/>
      <c r="I1579" s="153"/>
      <c r="J1579" s="195"/>
    </row>
    <row r="1580" spans="1:10" ht="20.100000000000001" customHeight="1">
      <c r="B1580" s="300"/>
      <c r="C1580" s="148"/>
      <c r="D1580" s="148"/>
      <c r="E1580" s="148"/>
      <c r="F1580" s="148"/>
      <c r="G1580" s="148"/>
      <c r="H1580" s="148"/>
      <c r="I1580" s="153"/>
      <c r="J1580" s="195"/>
    </row>
    <row r="1581" spans="1:10" ht="20.100000000000001" customHeight="1">
      <c r="B1581" s="300"/>
      <c r="C1581" s="148"/>
      <c r="D1581" s="148"/>
      <c r="E1581" s="148"/>
      <c r="F1581" s="148"/>
      <c r="G1581" s="148"/>
      <c r="H1581" s="148"/>
      <c r="I1581" s="153"/>
      <c r="J1581" s="195"/>
    </row>
    <row r="1582" spans="1:10" ht="20.100000000000001" customHeight="1">
      <c r="B1582" s="300"/>
      <c r="C1582" s="148"/>
      <c r="D1582" s="148"/>
      <c r="E1582" s="148"/>
      <c r="F1582" s="148"/>
      <c r="G1582" s="148"/>
      <c r="H1582" s="148"/>
      <c r="I1582" s="153"/>
      <c r="J1582" s="195"/>
    </row>
    <row r="1583" spans="1:10" ht="20.100000000000001" customHeight="1" thickBot="1">
      <c r="B1583" s="301"/>
      <c r="C1583" s="154"/>
      <c r="D1583" s="154"/>
      <c r="E1583" s="154"/>
      <c r="F1583" s="154"/>
      <c r="G1583" s="154"/>
      <c r="H1583" s="154"/>
      <c r="I1583" s="155"/>
      <c r="J1583" s="195"/>
    </row>
    <row r="1584" spans="1:10" ht="20.100000000000001" customHeight="1" thickBot="1">
      <c r="B1584" s="302" t="s">
        <v>480</v>
      </c>
      <c r="C1584" s="156" t="s">
        <v>481</v>
      </c>
      <c r="D1584" s="156" t="s">
        <v>482</v>
      </c>
      <c r="E1584" s="157"/>
    </row>
    <row r="1585" spans="1:21" ht="20.100000000000001" customHeight="1" thickBot="1">
      <c r="B1585" s="289" t="s">
        <v>505</v>
      </c>
      <c r="C1585" s="185">
        <f t="shared" ref="C1585" si="554">C1541</f>
        <v>4</v>
      </c>
      <c r="D1585" s="608" t="s">
        <v>504</v>
      </c>
      <c r="E1585" s="608"/>
      <c r="F1585" s="608"/>
      <c r="G1585" s="608"/>
      <c r="H1585" s="141" t="s">
        <v>466</v>
      </c>
      <c r="I1585" s="186">
        <f t="shared" ref="I1585" si="555">I1541+1</f>
        <v>37</v>
      </c>
      <c r="J1585" s="189">
        <f t="shared" ref="J1585" si="556">I1585</f>
        <v>37</v>
      </c>
      <c r="K1585" s="312">
        <f t="shared" ref="K1585" si="557">G1586</f>
        <v>0</v>
      </c>
      <c r="L1585" s="313">
        <f t="shared" ref="L1585" si="558">C1587</f>
        <v>0</v>
      </c>
      <c r="M1585" s="190" t="e">
        <f t="shared" ref="M1585" si="559">G1587-K1588</f>
        <v>#VALUE!</v>
      </c>
      <c r="N1585" s="190">
        <f t="shared" ref="N1585" si="560">C1619</f>
        <v>0</v>
      </c>
      <c r="O1585" s="190">
        <f t="shared" ref="O1585" si="561">F1619</f>
        <v>0</v>
      </c>
      <c r="P1585" s="190">
        <f t="shared" ref="P1585" si="562">B1590</f>
        <v>0</v>
      </c>
      <c r="Q1585" s="190">
        <f t="shared" ref="Q1585" si="563">B1591</f>
        <v>0</v>
      </c>
      <c r="R1585" s="190">
        <f t="shared" ref="R1585" si="564">B1592</f>
        <v>0</v>
      </c>
      <c r="S1585" s="188">
        <f t="shared" ref="S1585" si="565">B1593</f>
        <v>0</v>
      </c>
      <c r="T1585" s="188">
        <f t="shared" ref="T1585" si="566">B1594</f>
        <v>0</v>
      </c>
      <c r="U1585" s="188">
        <f t="shared" ref="U1585" si="567">B1595</f>
        <v>0</v>
      </c>
    </row>
    <row r="1586" spans="1:21" ht="20.100000000000001" customHeight="1" thickBot="1">
      <c r="B1586" s="290" t="s">
        <v>467</v>
      </c>
      <c r="C1586" s="609" t="str">
        <f t="shared" ref="C1586" si="568">$C$2</f>
        <v>○○活動組織</v>
      </c>
      <c r="D1586" s="609"/>
      <c r="E1586" s="609"/>
      <c r="F1586" s="143" t="s">
        <v>468</v>
      </c>
      <c r="G1586" s="610"/>
      <c r="H1586" s="611"/>
      <c r="I1586" s="612"/>
      <c r="J1586" s="191"/>
    </row>
    <row r="1587" spans="1:21" ht="20.100000000000001" customHeight="1">
      <c r="B1587" s="291" t="s">
        <v>8</v>
      </c>
      <c r="C1587" s="128"/>
      <c r="D1587" s="613" t="s">
        <v>469</v>
      </c>
      <c r="E1587" s="613"/>
      <c r="F1587" s="128"/>
      <c r="G1587" s="161" t="str">
        <f t="shared" ref="G1587:G1588" si="569">IF((F1587-C1587)*24=0,"",(F1587-C1587)*24)</f>
        <v/>
      </c>
      <c r="H1587" s="614" t="s">
        <v>470</v>
      </c>
      <c r="I1587" s="615"/>
      <c r="J1587" s="192"/>
    </row>
    <row r="1588" spans="1:21" ht="20.100000000000001" customHeight="1" thickBot="1">
      <c r="B1588" s="292" t="s">
        <v>483</v>
      </c>
      <c r="C1588" s="129"/>
      <c r="D1588" s="605" t="s">
        <v>469</v>
      </c>
      <c r="E1588" s="605"/>
      <c r="F1588" s="129"/>
      <c r="G1588" s="162" t="str">
        <f t="shared" si="569"/>
        <v/>
      </c>
      <c r="H1588" s="606" t="s">
        <v>470</v>
      </c>
      <c r="I1588" s="607"/>
      <c r="J1588" s="192"/>
      <c r="K1588" s="188">
        <f t="shared" ref="K1588" si="570">IF(G1588="",0,G1588)</f>
        <v>0</v>
      </c>
    </row>
    <row r="1589" spans="1:21" ht="20.100000000000001" customHeight="1" thickBot="1">
      <c r="B1589" s="306" t="s">
        <v>714</v>
      </c>
      <c r="C1589" s="572" t="s">
        <v>712</v>
      </c>
      <c r="D1589" s="616" t="s">
        <v>713</v>
      </c>
      <c r="E1589" s="617"/>
      <c r="F1589" s="618" t="s">
        <v>715</v>
      </c>
      <c r="G1589" s="619"/>
      <c r="H1589" s="618" t="s">
        <v>716</v>
      </c>
      <c r="I1589" s="620"/>
      <c r="J1589" s="193"/>
    </row>
    <row r="1590" spans="1:21" ht="20.100000000000001" customHeight="1">
      <c r="A1590" s="188" t="str">
        <f t="shared" ref="A1590" si="571">CONCATENATE(I1585,-1)</f>
        <v>37-1</v>
      </c>
      <c r="B1590" s="309"/>
      <c r="C1590" s="573" t="str">
        <f>IF(B1590="","",VLOOKUP($B1590,【選択肢】!$K:$O,2,FALSE))</f>
        <v/>
      </c>
      <c r="D1590" s="621" t="str">
        <f>IF(C1590="","",VLOOKUP($B1590,【選択肢】!$K:$O,4,FALSE))</f>
        <v/>
      </c>
      <c r="E1590" s="622" t="str">
        <f>IF(D1590="","",VLOOKUP($B1590,【選択肢】!$K:$O,2,FALSE))</f>
        <v/>
      </c>
      <c r="F1590" s="623" t="str">
        <f>IF(E1590="","",VLOOKUP($B1590,【選択肢】!$K:$O,5,FALSE))</f>
        <v/>
      </c>
      <c r="G1590" s="624"/>
      <c r="H1590" s="625"/>
      <c r="I1590" s="626"/>
      <c r="J1590" s="193"/>
    </row>
    <row r="1591" spans="1:21" ht="20.100000000000001" customHeight="1">
      <c r="A1591" s="188" t="str">
        <f t="shared" ref="A1591" si="572">CONCATENATE(I1585,-2)</f>
        <v>37-2</v>
      </c>
      <c r="B1591" s="293"/>
      <c r="C1591" s="570" t="str">
        <f>IF(B1591="","",VLOOKUP($B1591,【選択肢】!$K:$O,2,FALSE))</f>
        <v/>
      </c>
      <c r="D1591" s="627" t="str">
        <f>IF(C1591="","",VLOOKUP($B1591,【選択肢】!$K:$O,4,FALSE))</f>
        <v/>
      </c>
      <c r="E1591" s="628" t="str">
        <f>IF(D1591="","",VLOOKUP($B1591,【選択肢】!$K:$O,2,FALSE))</f>
        <v/>
      </c>
      <c r="F1591" s="629" t="str">
        <f>IF(E1591="","",VLOOKUP($B1591,【選択肢】!$K:$O,5,FALSE))</f>
        <v/>
      </c>
      <c r="G1591" s="630"/>
      <c r="H1591" s="631"/>
      <c r="I1591" s="632"/>
      <c r="J1591" s="193"/>
    </row>
    <row r="1592" spans="1:21" ht="20.100000000000001" customHeight="1">
      <c r="A1592" s="188" t="str">
        <f t="shared" ref="A1592" si="573">CONCATENATE(I1585,-3)</f>
        <v>37-3</v>
      </c>
      <c r="B1592" s="294"/>
      <c r="C1592" s="570" t="str">
        <f>IF(B1592="","",VLOOKUP($B1592,【選択肢】!$K:$O,2,FALSE))</f>
        <v/>
      </c>
      <c r="D1592" s="627" t="str">
        <f>IF(C1592="","",VLOOKUP($B1592,【選択肢】!$K:$O,4,FALSE))</f>
        <v/>
      </c>
      <c r="E1592" s="628" t="str">
        <f>IF(D1592="","",VLOOKUP($B1592,【選択肢】!$K:$O,2,FALSE))</f>
        <v/>
      </c>
      <c r="F1592" s="629" t="str">
        <f>IF(E1592="","",VLOOKUP($B1592,【選択肢】!$K:$O,5,FALSE))</f>
        <v/>
      </c>
      <c r="G1592" s="630"/>
      <c r="H1592" s="631"/>
      <c r="I1592" s="632"/>
      <c r="J1592" s="193"/>
    </row>
    <row r="1593" spans="1:21" ht="20.100000000000001" customHeight="1">
      <c r="A1593" s="188" t="str">
        <f t="shared" ref="A1593" si="574">CONCATENATE(I1585,-4)</f>
        <v>37-4</v>
      </c>
      <c r="B1593" s="294"/>
      <c r="C1593" s="570" t="str">
        <f>IF(B1593="","",VLOOKUP($B1593,【選択肢】!$K:$O,2,FALSE))</f>
        <v/>
      </c>
      <c r="D1593" s="627" t="str">
        <f>IF(C1593="","",VLOOKUP($B1593,【選択肢】!$K:$O,4,FALSE))</f>
        <v/>
      </c>
      <c r="E1593" s="628" t="str">
        <f>IF(D1593="","",VLOOKUP($B1593,【選択肢】!$K:$O,2,FALSE))</f>
        <v/>
      </c>
      <c r="F1593" s="629" t="str">
        <f>IF(E1593="","",VLOOKUP($B1593,【選択肢】!$K:$O,5,FALSE))</f>
        <v/>
      </c>
      <c r="G1593" s="630"/>
      <c r="H1593" s="631"/>
      <c r="I1593" s="632"/>
      <c r="J1593" s="193"/>
    </row>
    <row r="1594" spans="1:21" ht="20.100000000000001" customHeight="1">
      <c r="A1594" s="188" t="str">
        <f t="shared" ref="A1594" si="575">CONCATENATE(I1585,-5)</f>
        <v>37-5</v>
      </c>
      <c r="B1594" s="294"/>
      <c r="C1594" s="570" t="str">
        <f>IF(B1594="","",VLOOKUP($B1594,【選択肢】!$K:$O,2,FALSE))</f>
        <v/>
      </c>
      <c r="D1594" s="627" t="str">
        <f>IF(C1594="","",VLOOKUP($B1594,【選択肢】!$K:$O,4,FALSE))</f>
        <v/>
      </c>
      <c r="E1594" s="628" t="str">
        <f>IF(D1594="","",VLOOKUP($B1594,【選択肢】!$K:$O,2,FALSE))</f>
        <v/>
      </c>
      <c r="F1594" s="629" t="str">
        <f>IF(E1594="","",VLOOKUP($B1594,【選択肢】!$K:$O,5,FALSE))</f>
        <v/>
      </c>
      <c r="G1594" s="630"/>
      <c r="H1594" s="631"/>
      <c r="I1594" s="632"/>
      <c r="J1594" s="193"/>
    </row>
    <row r="1595" spans="1:21" ht="20.100000000000001" customHeight="1" thickBot="1">
      <c r="A1595" s="188" t="str">
        <f t="shared" ref="A1595" si="576">CONCATENATE(I1585,-6)</f>
        <v>37-6</v>
      </c>
      <c r="B1595" s="295"/>
      <c r="C1595" s="569" t="str">
        <f>IF(B1595="","",VLOOKUP($B1595,【選択肢】!$K:$O,2,FALSE))</f>
        <v/>
      </c>
      <c r="D1595" s="633" t="str">
        <f>IF(C1595="","",VLOOKUP($B1595,【選択肢】!$K:$O,4,FALSE))</f>
        <v/>
      </c>
      <c r="E1595" s="634" t="str">
        <f>IF(D1595="","",VLOOKUP($B1595,【選択肢】!$K:$O,2,FALSE))</f>
        <v/>
      </c>
      <c r="F1595" s="635" t="str">
        <f>IF(E1595="","",VLOOKUP($B1595,【選択肢】!$K:$O,5,FALSE))</f>
        <v/>
      </c>
      <c r="G1595" s="636"/>
      <c r="H1595" s="637"/>
      <c r="I1595" s="638"/>
      <c r="J1595" s="193"/>
    </row>
    <row r="1596" spans="1:21" ht="20.100000000000001" customHeight="1">
      <c r="B1596" s="639" t="s">
        <v>471</v>
      </c>
      <c r="C1596" s="640"/>
      <c r="D1596" s="640"/>
      <c r="E1596" s="640"/>
      <c r="F1596" s="640"/>
      <c r="G1596" s="640"/>
      <c r="H1596" s="640"/>
      <c r="I1596" s="641"/>
      <c r="J1596" s="194"/>
    </row>
    <row r="1597" spans="1:21" ht="20.100000000000001" customHeight="1">
      <c r="B1597" s="296" t="s">
        <v>472</v>
      </c>
      <c r="C1597" s="167" t="s">
        <v>473</v>
      </c>
      <c r="D1597" s="168" t="s">
        <v>462</v>
      </c>
      <c r="E1597" s="169" t="s">
        <v>474</v>
      </c>
      <c r="F1597" s="166" t="s">
        <v>472</v>
      </c>
      <c r="G1597" s="167" t="s">
        <v>473</v>
      </c>
      <c r="H1597" s="168" t="s">
        <v>462</v>
      </c>
      <c r="I1597" s="169" t="s">
        <v>474</v>
      </c>
      <c r="J1597" s="194"/>
    </row>
    <row r="1598" spans="1:21" ht="20.100000000000001" customHeight="1">
      <c r="A1598" s="188">
        <f t="shared" ref="A1598" si="577">I1585</f>
        <v>37</v>
      </c>
      <c r="B1598" s="582"/>
      <c r="C1598" s="145"/>
      <c r="D1598" s="163" t="str">
        <f>IF(ISERROR(VLOOKUP($B1598,参加者名簿!$A:$D,2,FALSE))=TRUE,"",VLOOKUP($B1598,参加者名簿!$A:$D,2,FALSE))</f>
        <v/>
      </c>
      <c r="E1598" s="146"/>
      <c r="F1598" s="584"/>
      <c r="G1598" s="145"/>
      <c r="H1598" s="163" t="str">
        <f>IF(ISERROR(VLOOKUP($F1598,参加者名簿!$A:$D,2,FALSE))=TRUE,"",VLOOKUP($F1598,参加者名簿!$A:$D,2,FALSE))</f>
        <v/>
      </c>
      <c r="I1598" s="146"/>
      <c r="J1598" s="195"/>
    </row>
    <row r="1599" spans="1:21" ht="20.100000000000001" customHeight="1">
      <c r="A1599" s="188">
        <f t="shared" ref="A1599:A1662" si="578">A1598</f>
        <v>37</v>
      </c>
      <c r="B1599" s="582"/>
      <c r="C1599" s="145"/>
      <c r="D1599" s="163" t="str">
        <f>IF(ISERROR(VLOOKUP($B1599,参加者名簿!$A:$D,2,FALSE))=TRUE,"",VLOOKUP($B1599,参加者名簿!$A:$D,2,FALSE))</f>
        <v/>
      </c>
      <c r="E1599" s="146"/>
      <c r="F1599" s="584"/>
      <c r="G1599" s="145"/>
      <c r="H1599" s="163" t="str">
        <f>IF(ISERROR(VLOOKUP($F1599,参加者名簿!$A:$D,2,FALSE))=TRUE,"",VLOOKUP($F1599,参加者名簿!$A:$D,2,FALSE))</f>
        <v/>
      </c>
      <c r="I1599" s="146"/>
      <c r="J1599" s="195"/>
    </row>
    <row r="1600" spans="1:21" ht="20.100000000000001" customHeight="1">
      <c r="A1600" s="188">
        <f t="shared" si="578"/>
        <v>37</v>
      </c>
      <c r="B1600" s="582"/>
      <c r="C1600" s="145"/>
      <c r="D1600" s="163" t="str">
        <f>IF(ISERROR(VLOOKUP($B1600,参加者名簿!$A:$D,2,FALSE))=TRUE,"",VLOOKUP($B1600,参加者名簿!$A:$D,2,FALSE))</f>
        <v/>
      </c>
      <c r="E1600" s="146"/>
      <c r="F1600" s="584"/>
      <c r="G1600" s="145"/>
      <c r="H1600" s="163" t="str">
        <f>IF(ISERROR(VLOOKUP($F1600,参加者名簿!$A:$D,2,FALSE))=TRUE,"",VLOOKUP($F1600,参加者名簿!$A:$D,2,FALSE))</f>
        <v/>
      </c>
      <c r="I1600" s="146"/>
      <c r="J1600" s="195"/>
    </row>
    <row r="1601" spans="1:10" ht="20.100000000000001" customHeight="1">
      <c r="A1601" s="188">
        <f t="shared" si="578"/>
        <v>37</v>
      </c>
      <c r="B1601" s="582"/>
      <c r="C1601" s="145"/>
      <c r="D1601" s="163" t="str">
        <f>IF(ISERROR(VLOOKUP($B1601,参加者名簿!$A:$D,2,FALSE))=TRUE,"",VLOOKUP($B1601,参加者名簿!$A:$D,2,FALSE))</f>
        <v/>
      </c>
      <c r="E1601" s="146"/>
      <c r="F1601" s="584"/>
      <c r="G1601" s="145"/>
      <c r="H1601" s="163" t="str">
        <f>IF(ISERROR(VLOOKUP($F1601,参加者名簿!$A:$D,2,FALSE))=TRUE,"",VLOOKUP($F1601,参加者名簿!$A:$D,2,FALSE))</f>
        <v/>
      </c>
      <c r="I1601" s="146"/>
      <c r="J1601" s="195"/>
    </row>
    <row r="1602" spans="1:10" ht="20.100000000000001" customHeight="1">
      <c r="A1602" s="188">
        <f t="shared" si="578"/>
        <v>37</v>
      </c>
      <c r="B1602" s="582"/>
      <c r="C1602" s="145"/>
      <c r="D1602" s="163" t="str">
        <f>IF(ISERROR(VLOOKUP($B1602,参加者名簿!$A:$D,2,FALSE))=TRUE,"",VLOOKUP($B1602,参加者名簿!$A:$D,2,FALSE))</f>
        <v/>
      </c>
      <c r="E1602" s="146"/>
      <c r="F1602" s="584"/>
      <c r="G1602" s="145"/>
      <c r="H1602" s="163" t="str">
        <f>IF(ISERROR(VLOOKUP($F1602,参加者名簿!$A:$D,2,FALSE))=TRUE,"",VLOOKUP($F1602,参加者名簿!$A:$D,2,FALSE))</f>
        <v/>
      </c>
      <c r="I1602" s="146"/>
      <c r="J1602" s="195"/>
    </row>
    <row r="1603" spans="1:10" ht="20.100000000000001" customHeight="1">
      <c r="A1603" s="188">
        <f t="shared" si="578"/>
        <v>37</v>
      </c>
      <c r="B1603" s="582"/>
      <c r="C1603" s="145"/>
      <c r="D1603" s="163" t="str">
        <f>IF(ISERROR(VLOOKUP($B1603,参加者名簿!$A:$D,2,FALSE))=TRUE,"",VLOOKUP($B1603,参加者名簿!$A:$D,2,FALSE))</f>
        <v/>
      </c>
      <c r="E1603" s="146"/>
      <c r="F1603" s="584"/>
      <c r="G1603" s="145"/>
      <c r="H1603" s="163" t="str">
        <f>IF(ISERROR(VLOOKUP($F1603,参加者名簿!$A:$D,2,FALSE))=TRUE,"",VLOOKUP($F1603,参加者名簿!$A:$D,2,FALSE))</f>
        <v/>
      </c>
      <c r="I1603" s="146"/>
      <c r="J1603" s="195"/>
    </row>
    <row r="1604" spans="1:10" ht="20.100000000000001" customHeight="1">
      <c r="A1604" s="188">
        <f t="shared" si="578"/>
        <v>37</v>
      </c>
      <c r="B1604" s="582"/>
      <c r="C1604" s="145"/>
      <c r="D1604" s="163" t="str">
        <f>IF(ISERROR(VLOOKUP($B1604,参加者名簿!$A:$D,2,FALSE))=TRUE,"",VLOOKUP($B1604,参加者名簿!$A:$D,2,FALSE))</f>
        <v/>
      </c>
      <c r="E1604" s="146"/>
      <c r="F1604" s="584"/>
      <c r="G1604" s="145"/>
      <c r="H1604" s="163" t="str">
        <f>IF(ISERROR(VLOOKUP($F1604,参加者名簿!$A:$D,2,FALSE))=TRUE,"",VLOOKUP($F1604,参加者名簿!$A:$D,2,FALSE))</f>
        <v/>
      </c>
      <c r="I1604" s="146"/>
      <c r="J1604" s="195"/>
    </row>
    <row r="1605" spans="1:10" ht="20.100000000000001" customHeight="1">
      <c r="A1605" s="188">
        <f t="shared" si="578"/>
        <v>37</v>
      </c>
      <c r="B1605" s="582"/>
      <c r="C1605" s="145"/>
      <c r="D1605" s="163" t="str">
        <f>IF(ISERROR(VLOOKUP($B1605,参加者名簿!$A:$D,2,FALSE))=TRUE,"",VLOOKUP($B1605,参加者名簿!$A:$D,2,FALSE))</f>
        <v/>
      </c>
      <c r="E1605" s="146"/>
      <c r="F1605" s="584"/>
      <c r="G1605" s="145"/>
      <c r="H1605" s="163" t="str">
        <f>IF(ISERROR(VLOOKUP($F1605,参加者名簿!$A:$D,2,FALSE))=TRUE,"",VLOOKUP($F1605,参加者名簿!$A:$D,2,FALSE))</f>
        <v/>
      </c>
      <c r="I1605" s="146"/>
      <c r="J1605" s="195"/>
    </row>
    <row r="1606" spans="1:10" ht="20.100000000000001" customHeight="1">
      <c r="A1606" s="188">
        <f t="shared" si="578"/>
        <v>37</v>
      </c>
      <c r="B1606" s="582"/>
      <c r="C1606" s="145"/>
      <c r="D1606" s="163" t="str">
        <f>IF(ISERROR(VLOOKUP($B1606,参加者名簿!$A:$D,2,FALSE))=TRUE,"",VLOOKUP($B1606,参加者名簿!$A:$D,2,FALSE))</f>
        <v/>
      </c>
      <c r="E1606" s="146"/>
      <c r="F1606" s="584"/>
      <c r="G1606" s="145"/>
      <c r="H1606" s="163" t="str">
        <f>IF(ISERROR(VLOOKUP($F1606,参加者名簿!$A:$D,2,FALSE))=TRUE,"",VLOOKUP($F1606,参加者名簿!$A:$D,2,FALSE))</f>
        <v/>
      </c>
      <c r="I1606" s="146"/>
      <c r="J1606" s="195"/>
    </row>
    <row r="1607" spans="1:10" ht="20.100000000000001" customHeight="1">
      <c r="A1607" s="188">
        <f t="shared" si="578"/>
        <v>37</v>
      </c>
      <c r="B1607" s="582"/>
      <c r="C1607" s="145"/>
      <c r="D1607" s="163" t="str">
        <f>IF(ISERROR(VLOOKUP($B1607,参加者名簿!$A:$D,2,FALSE))=TRUE,"",VLOOKUP($B1607,参加者名簿!$A:$D,2,FALSE))</f>
        <v/>
      </c>
      <c r="E1607" s="146"/>
      <c r="F1607" s="584"/>
      <c r="G1607" s="145"/>
      <c r="H1607" s="163" t="str">
        <f>IF(ISERROR(VLOOKUP($F1607,参加者名簿!$A:$D,2,FALSE))=TRUE,"",VLOOKUP($F1607,参加者名簿!$A:$D,2,FALSE))</f>
        <v/>
      </c>
      <c r="I1607" s="146"/>
      <c r="J1607" s="195"/>
    </row>
    <row r="1608" spans="1:10" ht="20.100000000000001" customHeight="1">
      <c r="A1608" s="188">
        <f t="shared" si="578"/>
        <v>37</v>
      </c>
      <c r="B1608" s="582"/>
      <c r="C1608" s="145"/>
      <c r="D1608" s="163" t="str">
        <f>IF(ISERROR(VLOOKUP($B1608,参加者名簿!$A:$D,2,FALSE))=TRUE,"",VLOOKUP($B1608,参加者名簿!$A:$D,2,FALSE))</f>
        <v/>
      </c>
      <c r="E1608" s="146"/>
      <c r="F1608" s="584"/>
      <c r="G1608" s="145"/>
      <c r="H1608" s="163" t="str">
        <f>IF(ISERROR(VLOOKUP($F1608,参加者名簿!$A:$D,2,FALSE))=TRUE,"",VLOOKUP($F1608,参加者名簿!$A:$D,2,FALSE))</f>
        <v/>
      </c>
      <c r="I1608" s="146"/>
      <c r="J1608" s="195"/>
    </row>
    <row r="1609" spans="1:10" ht="20.100000000000001" customHeight="1">
      <c r="A1609" s="188">
        <f t="shared" si="578"/>
        <v>37</v>
      </c>
      <c r="B1609" s="582"/>
      <c r="C1609" s="145"/>
      <c r="D1609" s="163" t="str">
        <f>IF(ISERROR(VLOOKUP($B1609,参加者名簿!$A:$D,2,FALSE))=TRUE,"",VLOOKUP($B1609,参加者名簿!$A:$D,2,FALSE))</f>
        <v/>
      </c>
      <c r="E1609" s="146"/>
      <c r="F1609" s="584"/>
      <c r="G1609" s="145"/>
      <c r="H1609" s="163" t="str">
        <f>IF(ISERROR(VLOOKUP($F1609,参加者名簿!$A:$D,2,FALSE))=TRUE,"",VLOOKUP($F1609,参加者名簿!$A:$D,2,FALSE))</f>
        <v/>
      </c>
      <c r="I1609" s="146"/>
      <c r="J1609" s="195"/>
    </row>
    <row r="1610" spans="1:10" ht="20.100000000000001" customHeight="1">
      <c r="A1610" s="188">
        <f t="shared" si="578"/>
        <v>37</v>
      </c>
      <c r="B1610" s="582"/>
      <c r="C1610" s="145"/>
      <c r="D1610" s="163" t="str">
        <f>IF(ISERROR(VLOOKUP($B1610,参加者名簿!$A:$D,2,FALSE))=TRUE,"",VLOOKUP($B1610,参加者名簿!$A:$D,2,FALSE))</f>
        <v/>
      </c>
      <c r="E1610" s="146"/>
      <c r="F1610" s="584"/>
      <c r="G1610" s="145"/>
      <c r="H1610" s="163" t="str">
        <f>IF(ISERROR(VLOOKUP($F1610,参加者名簿!$A:$D,2,FALSE))=TRUE,"",VLOOKUP($F1610,参加者名簿!$A:$D,2,FALSE))</f>
        <v/>
      </c>
      <c r="I1610" s="146"/>
      <c r="J1610" s="195"/>
    </row>
    <row r="1611" spans="1:10" ht="20.100000000000001" customHeight="1">
      <c r="A1611" s="188">
        <f t="shared" si="578"/>
        <v>37</v>
      </c>
      <c r="B1611" s="582"/>
      <c r="C1611" s="145"/>
      <c r="D1611" s="163" t="str">
        <f>IF(ISERROR(VLOOKUP($B1611,参加者名簿!$A:$D,2,FALSE))=TRUE,"",VLOOKUP($B1611,参加者名簿!$A:$D,2,FALSE))</f>
        <v/>
      </c>
      <c r="E1611" s="146"/>
      <c r="F1611" s="584"/>
      <c r="G1611" s="145"/>
      <c r="H1611" s="163" t="str">
        <f>IF(ISERROR(VLOOKUP($F1611,参加者名簿!$A:$D,2,FALSE))=TRUE,"",VLOOKUP($F1611,参加者名簿!$A:$D,2,FALSE))</f>
        <v/>
      </c>
      <c r="I1611" s="146"/>
      <c r="J1611" s="195"/>
    </row>
    <row r="1612" spans="1:10" ht="20.100000000000001" customHeight="1">
      <c r="A1612" s="188">
        <f t="shared" si="578"/>
        <v>37</v>
      </c>
      <c r="B1612" s="582"/>
      <c r="C1612" s="145"/>
      <c r="D1612" s="163" t="str">
        <f>IF(ISERROR(VLOOKUP($B1612,参加者名簿!$A:$D,2,FALSE))=TRUE,"",VLOOKUP($B1612,参加者名簿!$A:$D,2,FALSE))</f>
        <v/>
      </c>
      <c r="E1612" s="146"/>
      <c r="F1612" s="584"/>
      <c r="G1612" s="145"/>
      <c r="H1612" s="163" t="str">
        <f>IF(ISERROR(VLOOKUP($F1612,参加者名簿!$A:$D,2,FALSE))=TRUE,"",VLOOKUP($F1612,参加者名簿!$A:$D,2,FALSE))</f>
        <v/>
      </c>
      <c r="I1612" s="146"/>
      <c r="J1612" s="195"/>
    </row>
    <row r="1613" spans="1:10" ht="20.100000000000001" customHeight="1">
      <c r="A1613" s="188">
        <f t="shared" si="578"/>
        <v>37</v>
      </c>
      <c r="B1613" s="582"/>
      <c r="C1613" s="145"/>
      <c r="D1613" s="163" t="str">
        <f>IF(ISERROR(VLOOKUP($B1613,参加者名簿!$A:$D,2,FALSE))=TRUE,"",VLOOKUP($B1613,参加者名簿!$A:$D,2,FALSE))</f>
        <v/>
      </c>
      <c r="E1613" s="146"/>
      <c r="F1613" s="584"/>
      <c r="G1613" s="145"/>
      <c r="H1613" s="163" t="str">
        <f>IF(ISERROR(VLOOKUP($F1613,参加者名簿!$A:$D,2,FALSE))=TRUE,"",VLOOKUP($F1613,参加者名簿!$A:$D,2,FALSE))</f>
        <v/>
      </c>
      <c r="I1613" s="146"/>
      <c r="J1613" s="195"/>
    </row>
    <row r="1614" spans="1:10" ht="20.100000000000001" customHeight="1">
      <c r="A1614" s="188">
        <f t="shared" si="578"/>
        <v>37</v>
      </c>
      <c r="B1614" s="582"/>
      <c r="C1614" s="145"/>
      <c r="D1614" s="163" t="str">
        <f>IF(ISERROR(VLOOKUP($B1614,参加者名簿!$A:$D,2,FALSE))=TRUE,"",VLOOKUP($B1614,参加者名簿!$A:$D,2,FALSE))</f>
        <v/>
      </c>
      <c r="E1614" s="146"/>
      <c r="F1614" s="584"/>
      <c r="G1614" s="145"/>
      <c r="H1614" s="163" t="str">
        <f>IF(ISERROR(VLOOKUP($F1614,参加者名簿!$A:$D,2,FALSE))=TRUE,"",VLOOKUP($F1614,参加者名簿!$A:$D,2,FALSE))</f>
        <v/>
      </c>
      <c r="I1614" s="146"/>
      <c r="J1614" s="195"/>
    </row>
    <row r="1615" spans="1:10" ht="20.100000000000001" customHeight="1">
      <c r="A1615" s="188">
        <f t="shared" si="578"/>
        <v>37</v>
      </c>
      <c r="B1615" s="582"/>
      <c r="C1615" s="145"/>
      <c r="D1615" s="163" t="str">
        <f>IF(ISERROR(VLOOKUP($B1615,参加者名簿!$A:$D,2,FALSE))=TRUE,"",VLOOKUP($B1615,参加者名簿!$A:$D,2,FALSE))</f>
        <v/>
      </c>
      <c r="E1615" s="146"/>
      <c r="F1615" s="584"/>
      <c r="G1615" s="145"/>
      <c r="H1615" s="163" t="str">
        <f>IF(ISERROR(VLOOKUP($F1615,参加者名簿!$A:$D,2,FALSE))=TRUE,"",VLOOKUP($F1615,参加者名簿!$A:$D,2,FALSE))</f>
        <v/>
      </c>
      <c r="I1615" s="146"/>
      <c r="J1615" s="195"/>
    </row>
    <row r="1616" spans="1:10" ht="20.100000000000001" customHeight="1">
      <c r="A1616" s="188">
        <f t="shared" si="578"/>
        <v>37</v>
      </c>
      <c r="B1616" s="582"/>
      <c r="C1616" s="145"/>
      <c r="D1616" s="163" t="str">
        <f>IF(ISERROR(VLOOKUP($B1616,参加者名簿!$A:$D,2,FALSE))=TRUE,"",VLOOKUP($B1616,参加者名簿!$A:$D,2,FALSE))</f>
        <v/>
      </c>
      <c r="E1616" s="146"/>
      <c r="F1616" s="584"/>
      <c r="G1616" s="145"/>
      <c r="H1616" s="163" t="str">
        <f>IF(ISERROR(VLOOKUP($F1616,参加者名簿!$A:$D,2,FALSE))=TRUE,"",VLOOKUP($F1616,参加者名簿!$A:$D,2,FALSE))</f>
        <v/>
      </c>
      <c r="I1616" s="146"/>
      <c r="J1616" s="195"/>
    </row>
    <row r="1617" spans="1:21" ht="20.100000000000001" customHeight="1">
      <c r="A1617" s="188">
        <f t="shared" si="578"/>
        <v>37</v>
      </c>
      <c r="B1617" s="582"/>
      <c r="C1617" s="145"/>
      <c r="D1617" s="163" t="str">
        <f>IF(ISERROR(VLOOKUP($B1617,参加者名簿!$A:$D,2,FALSE))=TRUE,"",VLOOKUP($B1617,参加者名簿!$A:$D,2,FALSE))</f>
        <v/>
      </c>
      <c r="E1617" s="146"/>
      <c r="F1617" s="584"/>
      <c r="G1617" s="145"/>
      <c r="H1617" s="163" t="str">
        <f>IF(ISERROR(VLOOKUP($F1617,参加者名簿!$A:$D,2,FALSE))=TRUE,"",VLOOKUP($F1617,参加者名簿!$A:$D,2,FALSE))</f>
        <v/>
      </c>
      <c r="I1617" s="146"/>
      <c r="J1617" s="195"/>
    </row>
    <row r="1618" spans="1:21" ht="20.100000000000001" customHeight="1" thickBot="1">
      <c r="A1618" s="188">
        <f t="shared" si="578"/>
        <v>37</v>
      </c>
      <c r="B1618" s="582"/>
      <c r="C1618" s="145"/>
      <c r="D1618" s="163" t="str">
        <f>IF(ISERROR(VLOOKUP($B1618,参加者名簿!$A:$D,2,FALSE))=TRUE,"",VLOOKUP($B1618,参加者名簿!$A:$D,2,FALSE))</f>
        <v/>
      </c>
      <c r="E1618" s="146"/>
      <c r="F1618" s="584"/>
      <c r="G1618" s="145"/>
      <c r="H1618" s="163" t="str">
        <f>IF(ISERROR(VLOOKUP($F1618,参加者名簿!$A:$D,2,FALSE))=TRUE,"",VLOOKUP($F1618,参加者名簿!$A:$D,2,FALSE))</f>
        <v/>
      </c>
      <c r="I1618" s="146"/>
      <c r="J1618" s="195"/>
    </row>
    <row r="1619" spans="1:21" ht="20.100000000000001" customHeight="1" thickBot="1">
      <c r="B1619" s="298" t="s">
        <v>476</v>
      </c>
      <c r="C1619" s="164">
        <f t="shared" ref="C1619" si="579">COUNTIFS(D1598:D1618,"農業者",E1598:E1618,"○")+COUNTIFS(H1598:H1618,"農業者",I1598:I1618,"○")</f>
        <v>0</v>
      </c>
      <c r="D1619" s="601" t="s">
        <v>477</v>
      </c>
      <c r="E1619" s="602"/>
      <c r="F1619" s="164">
        <f t="shared" ref="F1619" si="580">COUNTIFS(D1598:D1618,"農業者以外",E1598:E1618,"○")+COUNTIFS(H1598:H1618,"農業者以外",I1598:I1618,"○")</f>
        <v>0</v>
      </c>
      <c r="G1619" s="571" t="s">
        <v>478</v>
      </c>
      <c r="H1619" s="603">
        <f t="shared" ref="H1619" si="581">SUMIF(E1598:E1618,"○",C1598:C1618)+SUMIF(I1598:I1618,"○",G1598:G1618)</f>
        <v>0</v>
      </c>
      <c r="I1619" s="604"/>
      <c r="J1619" s="194"/>
    </row>
    <row r="1620" spans="1:21" ht="20.100000000000001" customHeight="1">
      <c r="B1620" s="299" t="s">
        <v>479</v>
      </c>
      <c r="C1620" s="151"/>
      <c r="D1620" s="151"/>
      <c r="E1620" s="151"/>
      <c r="F1620" s="151"/>
      <c r="G1620" s="151"/>
      <c r="H1620" s="151"/>
      <c r="I1620" s="152"/>
      <c r="J1620" s="195"/>
    </row>
    <row r="1621" spans="1:21" ht="20.100000000000001" customHeight="1">
      <c r="B1621" s="300"/>
      <c r="C1621" s="148"/>
      <c r="D1621" s="148"/>
      <c r="E1621" s="148"/>
      <c r="F1621" s="148"/>
      <c r="G1621" s="148"/>
      <c r="H1621" s="148"/>
      <c r="I1621" s="153"/>
      <c r="J1621" s="195"/>
    </row>
    <row r="1622" spans="1:21" ht="20.100000000000001" customHeight="1">
      <c r="B1622" s="300"/>
      <c r="C1622" s="148"/>
      <c r="D1622" s="148"/>
      <c r="E1622" s="148"/>
      <c r="F1622" s="148"/>
      <c r="G1622" s="148"/>
      <c r="H1622" s="148"/>
      <c r="I1622" s="153"/>
      <c r="J1622" s="195"/>
    </row>
    <row r="1623" spans="1:21" ht="20.100000000000001" customHeight="1">
      <c r="B1623" s="300"/>
      <c r="C1623" s="148"/>
      <c r="D1623" s="148"/>
      <c r="E1623" s="148"/>
      <c r="F1623" s="148"/>
      <c r="G1623" s="148"/>
      <c r="H1623" s="148"/>
      <c r="I1623" s="153"/>
      <c r="J1623" s="195"/>
    </row>
    <row r="1624" spans="1:21" ht="20.100000000000001" customHeight="1">
      <c r="B1624" s="300"/>
      <c r="C1624" s="148"/>
      <c r="D1624" s="148"/>
      <c r="E1624" s="148"/>
      <c r="F1624" s="148"/>
      <c r="G1624" s="148"/>
      <c r="H1624" s="148"/>
      <c r="I1624" s="153"/>
      <c r="J1624" s="195"/>
    </row>
    <row r="1625" spans="1:21" ht="20.100000000000001" customHeight="1">
      <c r="B1625" s="300"/>
      <c r="C1625" s="148"/>
      <c r="D1625" s="148"/>
      <c r="E1625" s="148"/>
      <c r="F1625" s="148"/>
      <c r="G1625" s="148"/>
      <c r="H1625" s="148"/>
      <c r="I1625" s="153"/>
      <c r="J1625" s="195"/>
    </row>
    <row r="1626" spans="1:21" ht="20.100000000000001" customHeight="1">
      <c r="B1626" s="300"/>
      <c r="C1626" s="148"/>
      <c r="D1626" s="148"/>
      <c r="E1626" s="148"/>
      <c r="F1626" s="148"/>
      <c r="G1626" s="148"/>
      <c r="H1626" s="148"/>
      <c r="I1626" s="153"/>
      <c r="J1626" s="195"/>
    </row>
    <row r="1627" spans="1:21" ht="20.100000000000001" customHeight="1" thickBot="1">
      <c r="B1627" s="301"/>
      <c r="C1627" s="154"/>
      <c r="D1627" s="154"/>
      <c r="E1627" s="154"/>
      <c r="F1627" s="154"/>
      <c r="G1627" s="154"/>
      <c r="H1627" s="154"/>
      <c r="I1627" s="155"/>
      <c r="J1627" s="195"/>
    </row>
    <row r="1628" spans="1:21" ht="20.100000000000001" customHeight="1" thickBot="1">
      <c r="B1628" s="302" t="s">
        <v>480</v>
      </c>
      <c r="C1628" s="156" t="s">
        <v>481</v>
      </c>
      <c r="D1628" s="156" t="s">
        <v>482</v>
      </c>
      <c r="E1628" s="157"/>
    </row>
    <row r="1629" spans="1:21" ht="20.100000000000001" customHeight="1" thickBot="1">
      <c r="B1629" s="289" t="s">
        <v>505</v>
      </c>
      <c r="C1629" s="185">
        <f t="shared" ref="C1629" si="582">C1585</f>
        <v>4</v>
      </c>
      <c r="D1629" s="608" t="s">
        <v>504</v>
      </c>
      <c r="E1629" s="608"/>
      <c r="F1629" s="608"/>
      <c r="G1629" s="608"/>
      <c r="H1629" s="141" t="s">
        <v>466</v>
      </c>
      <c r="I1629" s="186">
        <f t="shared" ref="I1629" si="583">I1585+1</f>
        <v>38</v>
      </c>
      <c r="J1629" s="189">
        <f t="shared" ref="J1629" si="584">I1629</f>
        <v>38</v>
      </c>
      <c r="K1629" s="312">
        <f t="shared" ref="K1629" si="585">G1630</f>
        <v>0</v>
      </c>
      <c r="L1629" s="313">
        <f t="shared" ref="L1629" si="586">C1631</f>
        <v>0</v>
      </c>
      <c r="M1629" s="190" t="e">
        <f t="shared" ref="M1629" si="587">G1631-K1632</f>
        <v>#VALUE!</v>
      </c>
      <c r="N1629" s="190">
        <f t="shared" ref="N1629" si="588">C1663</f>
        <v>0</v>
      </c>
      <c r="O1629" s="190">
        <f t="shared" ref="O1629" si="589">F1663</f>
        <v>0</v>
      </c>
      <c r="P1629" s="190">
        <f t="shared" ref="P1629" si="590">B1634</f>
        <v>0</v>
      </c>
      <c r="Q1629" s="190">
        <f t="shared" ref="Q1629" si="591">B1635</f>
        <v>0</v>
      </c>
      <c r="R1629" s="190">
        <f t="shared" ref="R1629" si="592">B1636</f>
        <v>0</v>
      </c>
      <c r="S1629" s="188">
        <f t="shared" ref="S1629" si="593">B1637</f>
        <v>0</v>
      </c>
      <c r="T1629" s="188">
        <f t="shared" ref="T1629" si="594">B1638</f>
        <v>0</v>
      </c>
      <c r="U1629" s="188">
        <f t="shared" ref="U1629" si="595">B1639</f>
        <v>0</v>
      </c>
    </row>
    <row r="1630" spans="1:21" ht="20.100000000000001" customHeight="1" thickBot="1">
      <c r="B1630" s="290" t="s">
        <v>467</v>
      </c>
      <c r="C1630" s="609" t="str">
        <f t="shared" ref="C1630" si="596">$C$2</f>
        <v>○○活動組織</v>
      </c>
      <c r="D1630" s="609"/>
      <c r="E1630" s="609"/>
      <c r="F1630" s="143" t="s">
        <v>468</v>
      </c>
      <c r="G1630" s="610"/>
      <c r="H1630" s="611"/>
      <c r="I1630" s="612"/>
      <c r="J1630" s="191"/>
    </row>
    <row r="1631" spans="1:21" ht="20.100000000000001" customHeight="1">
      <c r="B1631" s="291" t="s">
        <v>8</v>
      </c>
      <c r="C1631" s="128"/>
      <c r="D1631" s="613" t="s">
        <v>469</v>
      </c>
      <c r="E1631" s="613"/>
      <c r="F1631" s="128"/>
      <c r="G1631" s="161" t="str">
        <f t="shared" ref="G1631:G1632" si="597">IF((F1631-C1631)*24=0,"",(F1631-C1631)*24)</f>
        <v/>
      </c>
      <c r="H1631" s="614" t="s">
        <v>470</v>
      </c>
      <c r="I1631" s="615"/>
      <c r="J1631" s="192"/>
    </row>
    <row r="1632" spans="1:21" ht="20.100000000000001" customHeight="1" thickBot="1">
      <c r="B1632" s="292" t="s">
        <v>483</v>
      </c>
      <c r="C1632" s="129"/>
      <c r="D1632" s="605" t="s">
        <v>469</v>
      </c>
      <c r="E1632" s="605"/>
      <c r="F1632" s="129"/>
      <c r="G1632" s="162" t="str">
        <f t="shared" si="597"/>
        <v/>
      </c>
      <c r="H1632" s="606" t="s">
        <v>470</v>
      </c>
      <c r="I1632" s="607"/>
      <c r="J1632" s="192"/>
      <c r="K1632" s="188">
        <f t="shared" ref="K1632" si="598">IF(G1632="",0,G1632)</f>
        <v>0</v>
      </c>
    </row>
    <row r="1633" spans="1:10" ht="20.100000000000001" customHeight="1" thickBot="1">
      <c r="B1633" s="306" t="s">
        <v>714</v>
      </c>
      <c r="C1633" s="572" t="s">
        <v>712</v>
      </c>
      <c r="D1633" s="616" t="s">
        <v>713</v>
      </c>
      <c r="E1633" s="617"/>
      <c r="F1633" s="618" t="s">
        <v>715</v>
      </c>
      <c r="G1633" s="619"/>
      <c r="H1633" s="618" t="s">
        <v>716</v>
      </c>
      <c r="I1633" s="620"/>
      <c r="J1633" s="193"/>
    </row>
    <row r="1634" spans="1:10" ht="20.100000000000001" customHeight="1">
      <c r="A1634" s="188" t="str">
        <f t="shared" ref="A1634" si="599">CONCATENATE(I1629,-1)</f>
        <v>38-1</v>
      </c>
      <c r="B1634" s="309"/>
      <c r="C1634" s="573" t="str">
        <f>IF(B1634="","",VLOOKUP($B1634,【選択肢】!$K:$O,2,FALSE))</f>
        <v/>
      </c>
      <c r="D1634" s="621" t="str">
        <f>IF(C1634="","",VLOOKUP($B1634,【選択肢】!$K:$O,4,FALSE))</f>
        <v/>
      </c>
      <c r="E1634" s="622" t="str">
        <f>IF(D1634="","",VLOOKUP($B1634,【選択肢】!$K:$O,2,FALSE))</f>
        <v/>
      </c>
      <c r="F1634" s="623" t="str">
        <f>IF(E1634="","",VLOOKUP($B1634,【選択肢】!$K:$O,5,FALSE))</f>
        <v/>
      </c>
      <c r="G1634" s="624"/>
      <c r="H1634" s="625"/>
      <c r="I1634" s="626"/>
      <c r="J1634" s="193"/>
    </row>
    <row r="1635" spans="1:10" ht="20.100000000000001" customHeight="1">
      <c r="A1635" s="188" t="str">
        <f t="shared" ref="A1635" si="600">CONCATENATE(I1629,-2)</f>
        <v>38-2</v>
      </c>
      <c r="B1635" s="293"/>
      <c r="C1635" s="570" t="str">
        <f>IF(B1635="","",VLOOKUP($B1635,【選択肢】!$K:$O,2,FALSE))</f>
        <v/>
      </c>
      <c r="D1635" s="627" t="str">
        <f>IF(C1635="","",VLOOKUP($B1635,【選択肢】!$K:$O,4,FALSE))</f>
        <v/>
      </c>
      <c r="E1635" s="628" t="str">
        <f>IF(D1635="","",VLOOKUP($B1635,【選択肢】!$K:$O,2,FALSE))</f>
        <v/>
      </c>
      <c r="F1635" s="629" t="str">
        <f>IF(E1635="","",VLOOKUP($B1635,【選択肢】!$K:$O,5,FALSE))</f>
        <v/>
      </c>
      <c r="G1635" s="630"/>
      <c r="H1635" s="631"/>
      <c r="I1635" s="632"/>
      <c r="J1635" s="193"/>
    </row>
    <row r="1636" spans="1:10" ht="20.100000000000001" customHeight="1">
      <c r="A1636" s="188" t="str">
        <f t="shared" ref="A1636" si="601">CONCATENATE(I1629,-3)</f>
        <v>38-3</v>
      </c>
      <c r="B1636" s="294"/>
      <c r="C1636" s="570" t="str">
        <f>IF(B1636="","",VLOOKUP($B1636,【選択肢】!$K:$O,2,FALSE))</f>
        <v/>
      </c>
      <c r="D1636" s="627" t="str">
        <f>IF(C1636="","",VLOOKUP($B1636,【選択肢】!$K:$O,4,FALSE))</f>
        <v/>
      </c>
      <c r="E1636" s="628" t="str">
        <f>IF(D1636="","",VLOOKUP($B1636,【選択肢】!$K:$O,2,FALSE))</f>
        <v/>
      </c>
      <c r="F1636" s="629" t="str">
        <f>IF(E1636="","",VLOOKUP($B1636,【選択肢】!$K:$O,5,FALSE))</f>
        <v/>
      </c>
      <c r="G1636" s="630"/>
      <c r="H1636" s="631"/>
      <c r="I1636" s="632"/>
      <c r="J1636" s="193"/>
    </row>
    <row r="1637" spans="1:10" ht="20.100000000000001" customHeight="1">
      <c r="A1637" s="188" t="str">
        <f t="shared" ref="A1637" si="602">CONCATENATE(I1629,-4)</f>
        <v>38-4</v>
      </c>
      <c r="B1637" s="294"/>
      <c r="C1637" s="570" t="str">
        <f>IF(B1637="","",VLOOKUP($B1637,【選択肢】!$K:$O,2,FALSE))</f>
        <v/>
      </c>
      <c r="D1637" s="627" t="str">
        <f>IF(C1637="","",VLOOKUP($B1637,【選択肢】!$K:$O,4,FALSE))</f>
        <v/>
      </c>
      <c r="E1637" s="628" t="str">
        <f>IF(D1637="","",VLOOKUP($B1637,【選択肢】!$K:$O,2,FALSE))</f>
        <v/>
      </c>
      <c r="F1637" s="629" t="str">
        <f>IF(E1637="","",VLOOKUP($B1637,【選択肢】!$K:$O,5,FALSE))</f>
        <v/>
      </c>
      <c r="G1637" s="630"/>
      <c r="H1637" s="631"/>
      <c r="I1637" s="632"/>
      <c r="J1637" s="193"/>
    </row>
    <row r="1638" spans="1:10" ht="20.100000000000001" customHeight="1">
      <c r="A1638" s="188" t="str">
        <f t="shared" ref="A1638" si="603">CONCATENATE(I1629,-5)</f>
        <v>38-5</v>
      </c>
      <c r="B1638" s="294"/>
      <c r="C1638" s="570" t="str">
        <f>IF(B1638="","",VLOOKUP($B1638,【選択肢】!$K:$O,2,FALSE))</f>
        <v/>
      </c>
      <c r="D1638" s="627" t="str">
        <f>IF(C1638="","",VLOOKUP($B1638,【選択肢】!$K:$O,4,FALSE))</f>
        <v/>
      </c>
      <c r="E1638" s="628" t="str">
        <f>IF(D1638="","",VLOOKUP($B1638,【選択肢】!$K:$O,2,FALSE))</f>
        <v/>
      </c>
      <c r="F1638" s="629" t="str">
        <f>IF(E1638="","",VLOOKUP($B1638,【選択肢】!$K:$O,5,FALSE))</f>
        <v/>
      </c>
      <c r="G1638" s="630"/>
      <c r="H1638" s="631"/>
      <c r="I1638" s="632"/>
      <c r="J1638" s="193"/>
    </row>
    <row r="1639" spans="1:10" ht="20.100000000000001" customHeight="1" thickBot="1">
      <c r="A1639" s="188" t="str">
        <f t="shared" ref="A1639" si="604">CONCATENATE(I1629,-6)</f>
        <v>38-6</v>
      </c>
      <c r="B1639" s="295"/>
      <c r="C1639" s="569" t="str">
        <f>IF(B1639="","",VLOOKUP($B1639,【選択肢】!$K:$O,2,FALSE))</f>
        <v/>
      </c>
      <c r="D1639" s="633" t="str">
        <f>IF(C1639="","",VLOOKUP($B1639,【選択肢】!$K:$O,4,FALSE))</f>
        <v/>
      </c>
      <c r="E1639" s="634" t="str">
        <f>IF(D1639="","",VLOOKUP($B1639,【選択肢】!$K:$O,2,FALSE))</f>
        <v/>
      </c>
      <c r="F1639" s="635" t="str">
        <f>IF(E1639="","",VLOOKUP($B1639,【選択肢】!$K:$O,5,FALSE))</f>
        <v/>
      </c>
      <c r="G1639" s="636"/>
      <c r="H1639" s="637"/>
      <c r="I1639" s="638"/>
      <c r="J1639" s="193"/>
    </row>
    <row r="1640" spans="1:10" ht="20.100000000000001" customHeight="1">
      <c r="B1640" s="639" t="s">
        <v>471</v>
      </c>
      <c r="C1640" s="640"/>
      <c r="D1640" s="640"/>
      <c r="E1640" s="640"/>
      <c r="F1640" s="640"/>
      <c r="G1640" s="640"/>
      <c r="H1640" s="640"/>
      <c r="I1640" s="641"/>
      <c r="J1640" s="194"/>
    </row>
    <row r="1641" spans="1:10" ht="20.100000000000001" customHeight="1">
      <c r="B1641" s="296" t="s">
        <v>472</v>
      </c>
      <c r="C1641" s="167" t="s">
        <v>473</v>
      </c>
      <c r="D1641" s="168" t="s">
        <v>462</v>
      </c>
      <c r="E1641" s="169" t="s">
        <v>474</v>
      </c>
      <c r="F1641" s="166" t="s">
        <v>472</v>
      </c>
      <c r="G1641" s="167" t="s">
        <v>473</v>
      </c>
      <c r="H1641" s="168" t="s">
        <v>462</v>
      </c>
      <c r="I1641" s="169" t="s">
        <v>474</v>
      </c>
      <c r="J1641" s="194"/>
    </row>
    <row r="1642" spans="1:10" ht="20.100000000000001" customHeight="1">
      <c r="A1642" s="188">
        <f t="shared" ref="A1642" si="605">I1629</f>
        <v>38</v>
      </c>
      <c r="B1642" s="582"/>
      <c r="C1642" s="145"/>
      <c r="D1642" s="163" t="str">
        <f>IF(ISERROR(VLOOKUP($B1642,参加者名簿!$A:$D,2,FALSE))=TRUE,"",VLOOKUP($B1642,参加者名簿!$A:$D,2,FALSE))</f>
        <v/>
      </c>
      <c r="E1642" s="146"/>
      <c r="F1642" s="584"/>
      <c r="G1642" s="145"/>
      <c r="H1642" s="163" t="str">
        <f>IF(ISERROR(VLOOKUP($F1642,参加者名簿!$A:$D,2,FALSE))=TRUE,"",VLOOKUP($F1642,参加者名簿!$A:$D,2,FALSE))</f>
        <v/>
      </c>
      <c r="I1642" s="146"/>
      <c r="J1642" s="195"/>
    </row>
    <row r="1643" spans="1:10" ht="20.100000000000001" customHeight="1">
      <c r="A1643" s="188">
        <f t="shared" ref="A1643" si="606">A1642</f>
        <v>38</v>
      </c>
      <c r="B1643" s="582"/>
      <c r="C1643" s="145"/>
      <c r="D1643" s="163" t="str">
        <f>IF(ISERROR(VLOOKUP($B1643,参加者名簿!$A:$D,2,FALSE))=TRUE,"",VLOOKUP($B1643,参加者名簿!$A:$D,2,FALSE))</f>
        <v/>
      </c>
      <c r="E1643" s="146"/>
      <c r="F1643" s="584"/>
      <c r="G1643" s="145"/>
      <c r="H1643" s="163" t="str">
        <f>IF(ISERROR(VLOOKUP($F1643,参加者名簿!$A:$D,2,FALSE))=TRUE,"",VLOOKUP($F1643,参加者名簿!$A:$D,2,FALSE))</f>
        <v/>
      </c>
      <c r="I1643" s="146"/>
      <c r="J1643" s="195"/>
    </row>
    <row r="1644" spans="1:10" ht="20.100000000000001" customHeight="1">
      <c r="A1644" s="188">
        <f t="shared" si="578"/>
        <v>38</v>
      </c>
      <c r="B1644" s="582"/>
      <c r="C1644" s="145"/>
      <c r="D1644" s="163" t="str">
        <f>IF(ISERROR(VLOOKUP($B1644,参加者名簿!$A:$D,2,FALSE))=TRUE,"",VLOOKUP($B1644,参加者名簿!$A:$D,2,FALSE))</f>
        <v/>
      </c>
      <c r="E1644" s="146"/>
      <c r="F1644" s="584"/>
      <c r="G1644" s="145"/>
      <c r="H1644" s="163" t="str">
        <f>IF(ISERROR(VLOOKUP($F1644,参加者名簿!$A:$D,2,FALSE))=TRUE,"",VLOOKUP($F1644,参加者名簿!$A:$D,2,FALSE))</f>
        <v/>
      </c>
      <c r="I1644" s="146"/>
      <c r="J1644" s="195"/>
    </row>
    <row r="1645" spans="1:10" ht="20.100000000000001" customHeight="1">
      <c r="A1645" s="188">
        <f t="shared" si="578"/>
        <v>38</v>
      </c>
      <c r="B1645" s="582"/>
      <c r="C1645" s="145"/>
      <c r="D1645" s="163" t="str">
        <f>IF(ISERROR(VLOOKUP($B1645,参加者名簿!$A:$D,2,FALSE))=TRUE,"",VLOOKUP($B1645,参加者名簿!$A:$D,2,FALSE))</f>
        <v/>
      </c>
      <c r="E1645" s="146"/>
      <c r="F1645" s="584"/>
      <c r="G1645" s="145"/>
      <c r="H1645" s="163" t="str">
        <f>IF(ISERROR(VLOOKUP($F1645,参加者名簿!$A:$D,2,FALSE))=TRUE,"",VLOOKUP($F1645,参加者名簿!$A:$D,2,FALSE))</f>
        <v/>
      </c>
      <c r="I1645" s="146"/>
      <c r="J1645" s="195"/>
    </row>
    <row r="1646" spans="1:10" ht="20.100000000000001" customHeight="1">
      <c r="A1646" s="188">
        <f t="shared" si="578"/>
        <v>38</v>
      </c>
      <c r="B1646" s="582"/>
      <c r="C1646" s="145"/>
      <c r="D1646" s="163" t="str">
        <f>IF(ISERROR(VLOOKUP($B1646,参加者名簿!$A:$D,2,FALSE))=TRUE,"",VLOOKUP($B1646,参加者名簿!$A:$D,2,FALSE))</f>
        <v/>
      </c>
      <c r="E1646" s="146"/>
      <c r="F1646" s="584"/>
      <c r="G1646" s="145"/>
      <c r="H1646" s="163" t="str">
        <f>IF(ISERROR(VLOOKUP($F1646,参加者名簿!$A:$D,2,FALSE))=TRUE,"",VLOOKUP($F1646,参加者名簿!$A:$D,2,FALSE))</f>
        <v/>
      </c>
      <c r="I1646" s="146"/>
      <c r="J1646" s="195"/>
    </row>
    <row r="1647" spans="1:10" ht="20.100000000000001" customHeight="1">
      <c r="A1647" s="188">
        <f t="shared" si="578"/>
        <v>38</v>
      </c>
      <c r="B1647" s="582"/>
      <c r="C1647" s="145"/>
      <c r="D1647" s="163" t="str">
        <f>IF(ISERROR(VLOOKUP($B1647,参加者名簿!$A:$D,2,FALSE))=TRUE,"",VLOOKUP($B1647,参加者名簿!$A:$D,2,FALSE))</f>
        <v/>
      </c>
      <c r="E1647" s="146"/>
      <c r="F1647" s="584"/>
      <c r="G1647" s="145"/>
      <c r="H1647" s="163" t="str">
        <f>IF(ISERROR(VLOOKUP($F1647,参加者名簿!$A:$D,2,FALSE))=TRUE,"",VLOOKUP($F1647,参加者名簿!$A:$D,2,FALSE))</f>
        <v/>
      </c>
      <c r="I1647" s="146"/>
      <c r="J1647" s="195"/>
    </row>
    <row r="1648" spans="1:10" ht="20.100000000000001" customHeight="1">
      <c r="A1648" s="188">
        <f t="shared" si="578"/>
        <v>38</v>
      </c>
      <c r="B1648" s="582"/>
      <c r="C1648" s="145"/>
      <c r="D1648" s="163" t="str">
        <f>IF(ISERROR(VLOOKUP($B1648,参加者名簿!$A:$D,2,FALSE))=TRUE,"",VLOOKUP($B1648,参加者名簿!$A:$D,2,FALSE))</f>
        <v/>
      </c>
      <c r="E1648" s="146"/>
      <c r="F1648" s="584"/>
      <c r="G1648" s="145"/>
      <c r="H1648" s="163" t="str">
        <f>IF(ISERROR(VLOOKUP($F1648,参加者名簿!$A:$D,2,FALSE))=TRUE,"",VLOOKUP($F1648,参加者名簿!$A:$D,2,FALSE))</f>
        <v/>
      </c>
      <c r="I1648" s="146"/>
      <c r="J1648" s="195"/>
    </row>
    <row r="1649" spans="1:10" ht="20.100000000000001" customHeight="1">
      <c r="A1649" s="188">
        <f t="shared" si="578"/>
        <v>38</v>
      </c>
      <c r="B1649" s="582"/>
      <c r="C1649" s="145"/>
      <c r="D1649" s="163" t="str">
        <f>IF(ISERROR(VLOOKUP($B1649,参加者名簿!$A:$D,2,FALSE))=TRUE,"",VLOOKUP($B1649,参加者名簿!$A:$D,2,FALSE))</f>
        <v/>
      </c>
      <c r="E1649" s="146"/>
      <c r="F1649" s="584"/>
      <c r="G1649" s="145"/>
      <c r="H1649" s="163" t="str">
        <f>IF(ISERROR(VLOOKUP($F1649,参加者名簿!$A:$D,2,FALSE))=TRUE,"",VLOOKUP($F1649,参加者名簿!$A:$D,2,FALSE))</f>
        <v/>
      </c>
      <c r="I1649" s="146"/>
      <c r="J1649" s="195"/>
    </row>
    <row r="1650" spans="1:10" ht="20.100000000000001" customHeight="1">
      <c r="A1650" s="188">
        <f t="shared" si="578"/>
        <v>38</v>
      </c>
      <c r="B1650" s="582"/>
      <c r="C1650" s="145"/>
      <c r="D1650" s="163" t="str">
        <f>IF(ISERROR(VLOOKUP($B1650,参加者名簿!$A:$D,2,FALSE))=TRUE,"",VLOOKUP($B1650,参加者名簿!$A:$D,2,FALSE))</f>
        <v/>
      </c>
      <c r="E1650" s="146"/>
      <c r="F1650" s="584"/>
      <c r="G1650" s="145"/>
      <c r="H1650" s="163" t="str">
        <f>IF(ISERROR(VLOOKUP($F1650,参加者名簿!$A:$D,2,FALSE))=TRUE,"",VLOOKUP($F1650,参加者名簿!$A:$D,2,FALSE))</f>
        <v/>
      </c>
      <c r="I1650" s="146"/>
      <c r="J1650" s="195"/>
    </row>
    <row r="1651" spans="1:10" ht="20.100000000000001" customHeight="1">
      <c r="A1651" s="188">
        <f t="shared" si="578"/>
        <v>38</v>
      </c>
      <c r="B1651" s="582"/>
      <c r="C1651" s="145"/>
      <c r="D1651" s="163" t="str">
        <f>IF(ISERROR(VLOOKUP($B1651,参加者名簿!$A:$D,2,FALSE))=TRUE,"",VLOOKUP($B1651,参加者名簿!$A:$D,2,FALSE))</f>
        <v/>
      </c>
      <c r="E1651" s="146"/>
      <c r="F1651" s="584"/>
      <c r="G1651" s="145"/>
      <c r="H1651" s="163" t="str">
        <f>IF(ISERROR(VLOOKUP($F1651,参加者名簿!$A:$D,2,FALSE))=TRUE,"",VLOOKUP($F1651,参加者名簿!$A:$D,2,FALSE))</f>
        <v/>
      </c>
      <c r="I1651" s="146"/>
      <c r="J1651" s="195"/>
    </row>
    <row r="1652" spans="1:10" ht="20.100000000000001" customHeight="1">
      <c r="A1652" s="188">
        <f t="shared" si="578"/>
        <v>38</v>
      </c>
      <c r="B1652" s="582"/>
      <c r="C1652" s="145"/>
      <c r="D1652" s="163" t="str">
        <f>IF(ISERROR(VLOOKUP($B1652,参加者名簿!$A:$D,2,FALSE))=TRUE,"",VLOOKUP($B1652,参加者名簿!$A:$D,2,FALSE))</f>
        <v/>
      </c>
      <c r="E1652" s="146"/>
      <c r="F1652" s="584"/>
      <c r="G1652" s="145"/>
      <c r="H1652" s="163" t="str">
        <f>IF(ISERROR(VLOOKUP($F1652,参加者名簿!$A:$D,2,FALSE))=TRUE,"",VLOOKUP($F1652,参加者名簿!$A:$D,2,FALSE))</f>
        <v/>
      </c>
      <c r="I1652" s="146"/>
      <c r="J1652" s="195"/>
    </row>
    <row r="1653" spans="1:10" ht="20.100000000000001" customHeight="1">
      <c r="A1653" s="188">
        <f t="shared" si="578"/>
        <v>38</v>
      </c>
      <c r="B1653" s="582"/>
      <c r="C1653" s="145"/>
      <c r="D1653" s="163" t="str">
        <f>IF(ISERROR(VLOOKUP($B1653,参加者名簿!$A:$D,2,FALSE))=TRUE,"",VLOOKUP($B1653,参加者名簿!$A:$D,2,FALSE))</f>
        <v/>
      </c>
      <c r="E1653" s="146"/>
      <c r="F1653" s="584"/>
      <c r="G1653" s="145"/>
      <c r="H1653" s="163" t="str">
        <f>IF(ISERROR(VLOOKUP($F1653,参加者名簿!$A:$D,2,FALSE))=TRUE,"",VLOOKUP($F1653,参加者名簿!$A:$D,2,FALSE))</f>
        <v/>
      </c>
      <c r="I1653" s="146"/>
      <c r="J1653" s="195"/>
    </row>
    <row r="1654" spans="1:10" ht="20.100000000000001" customHeight="1">
      <c r="A1654" s="188">
        <f t="shared" si="578"/>
        <v>38</v>
      </c>
      <c r="B1654" s="582"/>
      <c r="C1654" s="145"/>
      <c r="D1654" s="163" t="str">
        <f>IF(ISERROR(VLOOKUP($B1654,参加者名簿!$A:$D,2,FALSE))=TRUE,"",VLOOKUP($B1654,参加者名簿!$A:$D,2,FALSE))</f>
        <v/>
      </c>
      <c r="E1654" s="146"/>
      <c r="F1654" s="584"/>
      <c r="G1654" s="145"/>
      <c r="H1654" s="163" t="str">
        <f>IF(ISERROR(VLOOKUP($F1654,参加者名簿!$A:$D,2,FALSE))=TRUE,"",VLOOKUP($F1654,参加者名簿!$A:$D,2,FALSE))</f>
        <v/>
      </c>
      <c r="I1654" s="146"/>
      <c r="J1654" s="195"/>
    </row>
    <row r="1655" spans="1:10" ht="20.100000000000001" customHeight="1">
      <c r="A1655" s="188">
        <f t="shared" si="578"/>
        <v>38</v>
      </c>
      <c r="B1655" s="582"/>
      <c r="C1655" s="145"/>
      <c r="D1655" s="163" t="str">
        <f>IF(ISERROR(VLOOKUP($B1655,参加者名簿!$A:$D,2,FALSE))=TRUE,"",VLOOKUP($B1655,参加者名簿!$A:$D,2,FALSE))</f>
        <v/>
      </c>
      <c r="E1655" s="146"/>
      <c r="F1655" s="584"/>
      <c r="G1655" s="145"/>
      <c r="H1655" s="163" t="str">
        <f>IF(ISERROR(VLOOKUP($F1655,参加者名簿!$A:$D,2,FALSE))=TRUE,"",VLOOKUP($F1655,参加者名簿!$A:$D,2,FALSE))</f>
        <v/>
      </c>
      <c r="I1655" s="146"/>
      <c r="J1655" s="195"/>
    </row>
    <row r="1656" spans="1:10" ht="20.100000000000001" customHeight="1">
      <c r="A1656" s="188">
        <f t="shared" si="578"/>
        <v>38</v>
      </c>
      <c r="B1656" s="582"/>
      <c r="C1656" s="145"/>
      <c r="D1656" s="163" t="str">
        <f>IF(ISERROR(VLOOKUP($B1656,参加者名簿!$A:$D,2,FALSE))=TRUE,"",VLOOKUP($B1656,参加者名簿!$A:$D,2,FALSE))</f>
        <v/>
      </c>
      <c r="E1656" s="146"/>
      <c r="F1656" s="584"/>
      <c r="G1656" s="145"/>
      <c r="H1656" s="163" t="str">
        <f>IF(ISERROR(VLOOKUP($F1656,参加者名簿!$A:$D,2,FALSE))=TRUE,"",VLOOKUP($F1656,参加者名簿!$A:$D,2,FALSE))</f>
        <v/>
      </c>
      <c r="I1656" s="146"/>
      <c r="J1656" s="195"/>
    </row>
    <row r="1657" spans="1:10" ht="20.100000000000001" customHeight="1">
      <c r="A1657" s="188">
        <f t="shared" si="578"/>
        <v>38</v>
      </c>
      <c r="B1657" s="582"/>
      <c r="C1657" s="145"/>
      <c r="D1657" s="163" t="str">
        <f>IF(ISERROR(VLOOKUP($B1657,参加者名簿!$A:$D,2,FALSE))=TRUE,"",VLOOKUP($B1657,参加者名簿!$A:$D,2,FALSE))</f>
        <v/>
      </c>
      <c r="E1657" s="146"/>
      <c r="F1657" s="584"/>
      <c r="G1657" s="145"/>
      <c r="H1657" s="163" t="str">
        <f>IF(ISERROR(VLOOKUP($F1657,参加者名簿!$A:$D,2,FALSE))=TRUE,"",VLOOKUP($F1657,参加者名簿!$A:$D,2,FALSE))</f>
        <v/>
      </c>
      <c r="I1657" s="146"/>
      <c r="J1657" s="195"/>
    </row>
    <row r="1658" spans="1:10" ht="20.100000000000001" customHeight="1">
      <c r="A1658" s="188">
        <f t="shared" si="578"/>
        <v>38</v>
      </c>
      <c r="B1658" s="582"/>
      <c r="C1658" s="145"/>
      <c r="D1658" s="163" t="str">
        <f>IF(ISERROR(VLOOKUP($B1658,参加者名簿!$A:$D,2,FALSE))=TRUE,"",VLOOKUP($B1658,参加者名簿!$A:$D,2,FALSE))</f>
        <v/>
      </c>
      <c r="E1658" s="146"/>
      <c r="F1658" s="584"/>
      <c r="G1658" s="145"/>
      <c r="H1658" s="163" t="str">
        <f>IF(ISERROR(VLOOKUP($F1658,参加者名簿!$A:$D,2,FALSE))=TRUE,"",VLOOKUP($F1658,参加者名簿!$A:$D,2,FALSE))</f>
        <v/>
      </c>
      <c r="I1658" s="146"/>
      <c r="J1658" s="195"/>
    </row>
    <row r="1659" spans="1:10" ht="20.100000000000001" customHeight="1">
      <c r="A1659" s="188">
        <f t="shared" si="578"/>
        <v>38</v>
      </c>
      <c r="B1659" s="582"/>
      <c r="C1659" s="145"/>
      <c r="D1659" s="163" t="str">
        <f>IF(ISERROR(VLOOKUP($B1659,参加者名簿!$A:$D,2,FALSE))=TRUE,"",VLOOKUP($B1659,参加者名簿!$A:$D,2,FALSE))</f>
        <v/>
      </c>
      <c r="E1659" s="146"/>
      <c r="F1659" s="584"/>
      <c r="G1659" s="145"/>
      <c r="H1659" s="163" t="str">
        <f>IF(ISERROR(VLOOKUP($F1659,参加者名簿!$A:$D,2,FALSE))=TRUE,"",VLOOKUP($F1659,参加者名簿!$A:$D,2,FALSE))</f>
        <v/>
      </c>
      <c r="I1659" s="146"/>
      <c r="J1659" s="195"/>
    </row>
    <row r="1660" spans="1:10" ht="20.100000000000001" customHeight="1">
      <c r="A1660" s="188">
        <f t="shared" si="578"/>
        <v>38</v>
      </c>
      <c r="B1660" s="582"/>
      <c r="C1660" s="145"/>
      <c r="D1660" s="163" t="str">
        <f>IF(ISERROR(VLOOKUP($B1660,参加者名簿!$A:$D,2,FALSE))=TRUE,"",VLOOKUP($B1660,参加者名簿!$A:$D,2,FALSE))</f>
        <v/>
      </c>
      <c r="E1660" s="146"/>
      <c r="F1660" s="584"/>
      <c r="G1660" s="145"/>
      <c r="H1660" s="163" t="str">
        <f>IF(ISERROR(VLOOKUP($F1660,参加者名簿!$A:$D,2,FALSE))=TRUE,"",VLOOKUP($F1660,参加者名簿!$A:$D,2,FALSE))</f>
        <v/>
      </c>
      <c r="I1660" s="146"/>
      <c r="J1660" s="195"/>
    </row>
    <row r="1661" spans="1:10" ht="20.100000000000001" customHeight="1">
      <c r="A1661" s="188">
        <f t="shared" si="578"/>
        <v>38</v>
      </c>
      <c r="B1661" s="582"/>
      <c r="C1661" s="145"/>
      <c r="D1661" s="163" t="str">
        <f>IF(ISERROR(VLOOKUP($B1661,参加者名簿!$A:$D,2,FALSE))=TRUE,"",VLOOKUP($B1661,参加者名簿!$A:$D,2,FALSE))</f>
        <v/>
      </c>
      <c r="E1661" s="146"/>
      <c r="F1661" s="584"/>
      <c r="G1661" s="145"/>
      <c r="H1661" s="163" t="str">
        <f>IF(ISERROR(VLOOKUP($F1661,参加者名簿!$A:$D,2,FALSE))=TRUE,"",VLOOKUP($F1661,参加者名簿!$A:$D,2,FALSE))</f>
        <v/>
      </c>
      <c r="I1661" s="146"/>
      <c r="J1661" s="195"/>
    </row>
    <row r="1662" spans="1:10" ht="20.100000000000001" customHeight="1" thickBot="1">
      <c r="A1662" s="188">
        <f t="shared" si="578"/>
        <v>38</v>
      </c>
      <c r="B1662" s="582"/>
      <c r="C1662" s="145"/>
      <c r="D1662" s="163" t="str">
        <f>IF(ISERROR(VLOOKUP($B1662,参加者名簿!$A:$D,2,FALSE))=TRUE,"",VLOOKUP($B1662,参加者名簿!$A:$D,2,FALSE))</f>
        <v/>
      </c>
      <c r="E1662" s="146"/>
      <c r="F1662" s="584"/>
      <c r="G1662" s="145"/>
      <c r="H1662" s="163" t="str">
        <f>IF(ISERROR(VLOOKUP($F1662,参加者名簿!$A:$D,2,FALSE))=TRUE,"",VLOOKUP($F1662,参加者名簿!$A:$D,2,FALSE))</f>
        <v/>
      </c>
      <c r="I1662" s="146"/>
      <c r="J1662" s="195"/>
    </row>
    <row r="1663" spans="1:10" ht="20.100000000000001" customHeight="1" thickBot="1">
      <c r="B1663" s="298" t="s">
        <v>476</v>
      </c>
      <c r="C1663" s="164">
        <f t="shared" ref="C1663" si="607">COUNTIFS(D1642:D1662,"農業者",E1642:E1662,"○")+COUNTIFS(H1642:H1662,"農業者",I1642:I1662,"○")</f>
        <v>0</v>
      </c>
      <c r="D1663" s="601" t="s">
        <v>477</v>
      </c>
      <c r="E1663" s="602"/>
      <c r="F1663" s="164">
        <f t="shared" ref="F1663" si="608">COUNTIFS(D1642:D1662,"農業者以外",E1642:E1662,"○")+COUNTIFS(H1642:H1662,"農業者以外",I1642:I1662,"○")</f>
        <v>0</v>
      </c>
      <c r="G1663" s="571" t="s">
        <v>478</v>
      </c>
      <c r="H1663" s="603">
        <f t="shared" ref="H1663" si="609">SUMIF(E1642:E1662,"○",C1642:C1662)+SUMIF(I1642:I1662,"○",G1642:G1662)</f>
        <v>0</v>
      </c>
      <c r="I1663" s="604"/>
      <c r="J1663" s="194"/>
    </row>
    <row r="1664" spans="1:10" ht="20.100000000000001" customHeight="1">
      <c r="B1664" s="299" t="s">
        <v>479</v>
      </c>
      <c r="C1664" s="151"/>
      <c r="D1664" s="151"/>
      <c r="E1664" s="151"/>
      <c r="F1664" s="151"/>
      <c r="G1664" s="151"/>
      <c r="H1664" s="151"/>
      <c r="I1664" s="152"/>
      <c r="J1664" s="195"/>
    </row>
    <row r="1665" spans="1:21" ht="20.100000000000001" customHeight="1">
      <c r="B1665" s="300"/>
      <c r="C1665" s="148"/>
      <c r="D1665" s="148"/>
      <c r="E1665" s="148"/>
      <c r="F1665" s="148"/>
      <c r="G1665" s="148"/>
      <c r="H1665" s="148"/>
      <c r="I1665" s="153"/>
      <c r="J1665" s="195"/>
    </row>
    <row r="1666" spans="1:21" ht="20.100000000000001" customHeight="1">
      <c r="B1666" s="300"/>
      <c r="C1666" s="148"/>
      <c r="D1666" s="148"/>
      <c r="E1666" s="148"/>
      <c r="F1666" s="148"/>
      <c r="G1666" s="148"/>
      <c r="H1666" s="148"/>
      <c r="I1666" s="153"/>
      <c r="J1666" s="195"/>
    </row>
    <row r="1667" spans="1:21" ht="20.100000000000001" customHeight="1">
      <c r="B1667" s="300"/>
      <c r="C1667" s="148"/>
      <c r="D1667" s="148"/>
      <c r="E1667" s="148"/>
      <c r="F1667" s="148"/>
      <c r="G1667" s="148"/>
      <c r="H1667" s="148"/>
      <c r="I1667" s="153"/>
      <c r="J1667" s="195"/>
    </row>
    <row r="1668" spans="1:21" ht="20.100000000000001" customHeight="1">
      <c r="B1668" s="300"/>
      <c r="C1668" s="148"/>
      <c r="D1668" s="148"/>
      <c r="E1668" s="148"/>
      <c r="F1668" s="148"/>
      <c r="G1668" s="148"/>
      <c r="H1668" s="148"/>
      <c r="I1668" s="153"/>
      <c r="J1668" s="195"/>
    </row>
    <row r="1669" spans="1:21" ht="20.100000000000001" customHeight="1">
      <c r="B1669" s="300"/>
      <c r="C1669" s="148"/>
      <c r="D1669" s="148"/>
      <c r="E1669" s="148"/>
      <c r="F1669" s="148"/>
      <c r="G1669" s="148"/>
      <c r="H1669" s="148"/>
      <c r="I1669" s="153"/>
      <c r="J1669" s="195"/>
    </row>
    <row r="1670" spans="1:21" ht="20.100000000000001" customHeight="1">
      <c r="B1670" s="300"/>
      <c r="C1670" s="148"/>
      <c r="D1670" s="148"/>
      <c r="E1670" s="148"/>
      <c r="F1670" s="148"/>
      <c r="G1670" s="148"/>
      <c r="H1670" s="148"/>
      <c r="I1670" s="153"/>
      <c r="J1670" s="195"/>
    </row>
    <row r="1671" spans="1:21" ht="20.100000000000001" customHeight="1" thickBot="1">
      <c r="B1671" s="301"/>
      <c r="C1671" s="154"/>
      <c r="D1671" s="154"/>
      <c r="E1671" s="154"/>
      <c r="F1671" s="154"/>
      <c r="G1671" s="154"/>
      <c r="H1671" s="154"/>
      <c r="I1671" s="155"/>
      <c r="J1671" s="195"/>
    </row>
    <row r="1672" spans="1:21" ht="20.100000000000001" customHeight="1" thickBot="1">
      <c r="B1672" s="302" t="s">
        <v>480</v>
      </c>
      <c r="C1672" s="156" t="s">
        <v>481</v>
      </c>
      <c r="D1672" s="156" t="s">
        <v>482</v>
      </c>
      <c r="E1672" s="157"/>
    </row>
    <row r="1673" spans="1:21" ht="20.100000000000001" customHeight="1" thickBot="1">
      <c r="B1673" s="289" t="s">
        <v>505</v>
      </c>
      <c r="C1673" s="185">
        <f t="shared" ref="C1673" si="610">C1629</f>
        <v>4</v>
      </c>
      <c r="D1673" s="608" t="s">
        <v>504</v>
      </c>
      <c r="E1673" s="608"/>
      <c r="F1673" s="608"/>
      <c r="G1673" s="608"/>
      <c r="H1673" s="141" t="s">
        <v>466</v>
      </c>
      <c r="I1673" s="186">
        <f t="shared" ref="I1673" si="611">I1629+1</f>
        <v>39</v>
      </c>
      <c r="J1673" s="189">
        <f t="shared" ref="J1673" si="612">I1673</f>
        <v>39</v>
      </c>
      <c r="K1673" s="312">
        <f t="shared" ref="K1673" si="613">G1674</f>
        <v>0</v>
      </c>
      <c r="L1673" s="313">
        <f t="shared" ref="L1673" si="614">C1675</f>
        <v>0</v>
      </c>
      <c r="M1673" s="190" t="e">
        <f t="shared" ref="M1673" si="615">G1675-K1676</f>
        <v>#VALUE!</v>
      </c>
      <c r="N1673" s="190">
        <f t="shared" ref="N1673" si="616">C1707</f>
        <v>0</v>
      </c>
      <c r="O1673" s="190">
        <f t="shared" ref="O1673" si="617">F1707</f>
        <v>0</v>
      </c>
      <c r="P1673" s="190">
        <f t="shared" ref="P1673" si="618">B1678</f>
        <v>0</v>
      </c>
      <c r="Q1673" s="190">
        <f t="shared" ref="Q1673" si="619">B1679</f>
        <v>0</v>
      </c>
      <c r="R1673" s="190">
        <f t="shared" ref="R1673" si="620">B1680</f>
        <v>0</v>
      </c>
      <c r="S1673" s="188">
        <f t="shared" ref="S1673" si="621">B1681</f>
        <v>0</v>
      </c>
      <c r="T1673" s="188">
        <f t="shared" ref="T1673" si="622">B1682</f>
        <v>0</v>
      </c>
      <c r="U1673" s="188">
        <f t="shared" ref="U1673" si="623">B1683</f>
        <v>0</v>
      </c>
    </row>
    <row r="1674" spans="1:21" ht="20.100000000000001" customHeight="1" thickBot="1">
      <c r="B1674" s="290" t="s">
        <v>467</v>
      </c>
      <c r="C1674" s="609" t="str">
        <f t="shared" ref="C1674" si="624">$C$2</f>
        <v>○○活動組織</v>
      </c>
      <c r="D1674" s="609"/>
      <c r="E1674" s="609"/>
      <c r="F1674" s="143" t="s">
        <v>468</v>
      </c>
      <c r="G1674" s="610"/>
      <c r="H1674" s="611"/>
      <c r="I1674" s="612"/>
      <c r="J1674" s="191"/>
    </row>
    <row r="1675" spans="1:21" ht="20.100000000000001" customHeight="1">
      <c r="B1675" s="291" t="s">
        <v>8</v>
      </c>
      <c r="C1675" s="128"/>
      <c r="D1675" s="613" t="s">
        <v>469</v>
      </c>
      <c r="E1675" s="613"/>
      <c r="F1675" s="128"/>
      <c r="G1675" s="161" t="str">
        <f t="shared" ref="G1675:G1676" si="625">IF((F1675-C1675)*24=0,"",(F1675-C1675)*24)</f>
        <v/>
      </c>
      <c r="H1675" s="614" t="s">
        <v>470</v>
      </c>
      <c r="I1675" s="615"/>
      <c r="J1675" s="192"/>
    </row>
    <row r="1676" spans="1:21" ht="20.100000000000001" customHeight="1" thickBot="1">
      <c r="B1676" s="292" t="s">
        <v>483</v>
      </c>
      <c r="C1676" s="129"/>
      <c r="D1676" s="605" t="s">
        <v>469</v>
      </c>
      <c r="E1676" s="605"/>
      <c r="F1676" s="129"/>
      <c r="G1676" s="162" t="str">
        <f t="shared" si="625"/>
        <v/>
      </c>
      <c r="H1676" s="606" t="s">
        <v>470</v>
      </c>
      <c r="I1676" s="607"/>
      <c r="J1676" s="192"/>
      <c r="K1676" s="188">
        <f t="shared" ref="K1676" si="626">IF(G1676="",0,G1676)</f>
        <v>0</v>
      </c>
    </row>
    <row r="1677" spans="1:21" ht="20.100000000000001" customHeight="1" thickBot="1">
      <c r="B1677" s="306" t="s">
        <v>714</v>
      </c>
      <c r="C1677" s="572" t="s">
        <v>712</v>
      </c>
      <c r="D1677" s="616" t="s">
        <v>713</v>
      </c>
      <c r="E1677" s="617"/>
      <c r="F1677" s="618" t="s">
        <v>715</v>
      </c>
      <c r="G1677" s="619"/>
      <c r="H1677" s="618" t="s">
        <v>716</v>
      </c>
      <c r="I1677" s="620"/>
      <c r="J1677" s="193"/>
    </row>
    <row r="1678" spans="1:21" ht="20.100000000000001" customHeight="1">
      <c r="A1678" s="188" t="str">
        <f t="shared" ref="A1678" si="627">CONCATENATE(I1673,-1)</f>
        <v>39-1</v>
      </c>
      <c r="B1678" s="309"/>
      <c r="C1678" s="573" t="str">
        <f>IF(B1678="","",VLOOKUP($B1678,【選択肢】!$K:$O,2,FALSE))</f>
        <v/>
      </c>
      <c r="D1678" s="621" t="str">
        <f>IF(C1678="","",VLOOKUP($B1678,【選択肢】!$K:$O,4,FALSE))</f>
        <v/>
      </c>
      <c r="E1678" s="622" t="str">
        <f>IF(D1678="","",VLOOKUP($B1678,【選択肢】!$K:$O,2,FALSE))</f>
        <v/>
      </c>
      <c r="F1678" s="623" t="str">
        <f>IF(E1678="","",VLOOKUP($B1678,【選択肢】!$K:$O,5,FALSE))</f>
        <v/>
      </c>
      <c r="G1678" s="624"/>
      <c r="H1678" s="625"/>
      <c r="I1678" s="626"/>
      <c r="J1678" s="193"/>
    </row>
    <row r="1679" spans="1:21" ht="20.100000000000001" customHeight="1">
      <c r="A1679" s="188" t="str">
        <f t="shared" ref="A1679" si="628">CONCATENATE(I1673,-2)</f>
        <v>39-2</v>
      </c>
      <c r="B1679" s="293"/>
      <c r="C1679" s="570" t="str">
        <f>IF(B1679="","",VLOOKUP($B1679,【選択肢】!$K:$O,2,FALSE))</f>
        <v/>
      </c>
      <c r="D1679" s="627" t="str">
        <f>IF(C1679="","",VLOOKUP($B1679,【選択肢】!$K:$O,4,FALSE))</f>
        <v/>
      </c>
      <c r="E1679" s="628" t="str">
        <f>IF(D1679="","",VLOOKUP($B1679,【選択肢】!$K:$O,2,FALSE))</f>
        <v/>
      </c>
      <c r="F1679" s="629" t="str">
        <f>IF(E1679="","",VLOOKUP($B1679,【選択肢】!$K:$O,5,FALSE))</f>
        <v/>
      </c>
      <c r="G1679" s="630"/>
      <c r="H1679" s="631"/>
      <c r="I1679" s="632"/>
      <c r="J1679" s="193"/>
    </row>
    <row r="1680" spans="1:21" ht="20.100000000000001" customHeight="1">
      <c r="A1680" s="188" t="str">
        <f t="shared" ref="A1680" si="629">CONCATENATE(I1673,-3)</f>
        <v>39-3</v>
      </c>
      <c r="B1680" s="294"/>
      <c r="C1680" s="570" t="str">
        <f>IF(B1680="","",VLOOKUP($B1680,【選択肢】!$K:$O,2,FALSE))</f>
        <v/>
      </c>
      <c r="D1680" s="627" t="str">
        <f>IF(C1680="","",VLOOKUP($B1680,【選択肢】!$K:$O,4,FALSE))</f>
        <v/>
      </c>
      <c r="E1680" s="628" t="str">
        <f>IF(D1680="","",VLOOKUP($B1680,【選択肢】!$K:$O,2,FALSE))</f>
        <v/>
      </c>
      <c r="F1680" s="629" t="str">
        <f>IF(E1680="","",VLOOKUP($B1680,【選択肢】!$K:$O,5,FALSE))</f>
        <v/>
      </c>
      <c r="G1680" s="630"/>
      <c r="H1680" s="631"/>
      <c r="I1680" s="632"/>
      <c r="J1680" s="193"/>
    </row>
    <row r="1681" spans="1:10" ht="20.100000000000001" customHeight="1">
      <c r="A1681" s="188" t="str">
        <f t="shared" ref="A1681" si="630">CONCATENATE(I1673,-4)</f>
        <v>39-4</v>
      </c>
      <c r="B1681" s="294"/>
      <c r="C1681" s="570" t="str">
        <f>IF(B1681="","",VLOOKUP($B1681,【選択肢】!$K:$O,2,FALSE))</f>
        <v/>
      </c>
      <c r="D1681" s="627" t="str">
        <f>IF(C1681="","",VLOOKUP($B1681,【選択肢】!$K:$O,4,FALSE))</f>
        <v/>
      </c>
      <c r="E1681" s="628" t="str">
        <f>IF(D1681="","",VLOOKUP($B1681,【選択肢】!$K:$O,2,FALSE))</f>
        <v/>
      </c>
      <c r="F1681" s="629" t="str">
        <f>IF(E1681="","",VLOOKUP($B1681,【選択肢】!$K:$O,5,FALSE))</f>
        <v/>
      </c>
      <c r="G1681" s="630"/>
      <c r="H1681" s="631"/>
      <c r="I1681" s="632"/>
      <c r="J1681" s="193"/>
    </row>
    <row r="1682" spans="1:10" ht="20.100000000000001" customHeight="1">
      <c r="A1682" s="188" t="str">
        <f t="shared" ref="A1682" si="631">CONCATENATE(I1673,-5)</f>
        <v>39-5</v>
      </c>
      <c r="B1682" s="294"/>
      <c r="C1682" s="570" t="str">
        <f>IF(B1682="","",VLOOKUP($B1682,【選択肢】!$K:$O,2,FALSE))</f>
        <v/>
      </c>
      <c r="D1682" s="627" t="str">
        <f>IF(C1682="","",VLOOKUP($B1682,【選択肢】!$K:$O,4,FALSE))</f>
        <v/>
      </c>
      <c r="E1682" s="628" t="str">
        <f>IF(D1682="","",VLOOKUP($B1682,【選択肢】!$K:$O,2,FALSE))</f>
        <v/>
      </c>
      <c r="F1682" s="629" t="str">
        <f>IF(E1682="","",VLOOKUP($B1682,【選択肢】!$K:$O,5,FALSE))</f>
        <v/>
      </c>
      <c r="G1682" s="630"/>
      <c r="H1682" s="631"/>
      <c r="I1682" s="632"/>
      <c r="J1682" s="193"/>
    </row>
    <row r="1683" spans="1:10" ht="20.100000000000001" customHeight="1" thickBot="1">
      <c r="A1683" s="188" t="str">
        <f t="shared" ref="A1683" si="632">CONCATENATE(I1673,-6)</f>
        <v>39-6</v>
      </c>
      <c r="B1683" s="295"/>
      <c r="C1683" s="569" t="str">
        <f>IF(B1683="","",VLOOKUP($B1683,【選択肢】!$K:$O,2,FALSE))</f>
        <v/>
      </c>
      <c r="D1683" s="633" t="str">
        <f>IF(C1683="","",VLOOKUP($B1683,【選択肢】!$K:$O,4,FALSE))</f>
        <v/>
      </c>
      <c r="E1683" s="634" t="str">
        <f>IF(D1683="","",VLOOKUP($B1683,【選択肢】!$K:$O,2,FALSE))</f>
        <v/>
      </c>
      <c r="F1683" s="635" t="str">
        <f>IF(E1683="","",VLOOKUP($B1683,【選択肢】!$K:$O,5,FALSE))</f>
        <v/>
      </c>
      <c r="G1683" s="636"/>
      <c r="H1683" s="637"/>
      <c r="I1683" s="638"/>
      <c r="J1683" s="193"/>
    </row>
    <row r="1684" spans="1:10" ht="20.100000000000001" customHeight="1">
      <c r="B1684" s="639" t="s">
        <v>471</v>
      </c>
      <c r="C1684" s="640"/>
      <c r="D1684" s="640"/>
      <c r="E1684" s="640"/>
      <c r="F1684" s="640"/>
      <c r="G1684" s="640"/>
      <c r="H1684" s="640"/>
      <c r="I1684" s="641"/>
      <c r="J1684" s="194"/>
    </row>
    <row r="1685" spans="1:10" ht="20.100000000000001" customHeight="1">
      <c r="B1685" s="296" t="s">
        <v>472</v>
      </c>
      <c r="C1685" s="167" t="s">
        <v>473</v>
      </c>
      <c r="D1685" s="168" t="s">
        <v>462</v>
      </c>
      <c r="E1685" s="169" t="s">
        <v>474</v>
      </c>
      <c r="F1685" s="166" t="s">
        <v>472</v>
      </c>
      <c r="G1685" s="167" t="s">
        <v>473</v>
      </c>
      <c r="H1685" s="168" t="s">
        <v>462</v>
      </c>
      <c r="I1685" s="169" t="s">
        <v>474</v>
      </c>
      <c r="J1685" s="194"/>
    </row>
    <row r="1686" spans="1:10" ht="20.100000000000001" customHeight="1">
      <c r="A1686" s="188">
        <f t="shared" ref="A1686" si="633">I1673</f>
        <v>39</v>
      </c>
      <c r="B1686" s="582"/>
      <c r="C1686" s="145"/>
      <c r="D1686" s="163" t="str">
        <f>IF(ISERROR(VLOOKUP($B1686,参加者名簿!$A:$D,2,FALSE))=TRUE,"",VLOOKUP($B1686,参加者名簿!$A:$D,2,FALSE))</f>
        <v/>
      </c>
      <c r="E1686" s="146"/>
      <c r="F1686" s="584"/>
      <c r="G1686" s="145"/>
      <c r="H1686" s="163" t="str">
        <f>IF(ISERROR(VLOOKUP($F1686,参加者名簿!$A:$D,2,FALSE))=TRUE,"",VLOOKUP($F1686,参加者名簿!$A:$D,2,FALSE))</f>
        <v/>
      </c>
      <c r="I1686" s="146"/>
      <c r="J1686" s="195"/>
    </row>
    <row r="1687" spans="1:10" ht="20.100000000000001" customHeight="1">
      <c r="A1687" s="188">
        <f t="shared" ref="A1687:A1750" si="634">A1686</f>
        <v>39</v>
      </c>
      <c r="B1687" s="582"/>
      <c r="C1687" s="145"/>
      <c r="D1687" s="163" t="str">
        <f>IF(ISERROR(VLOOKUP($B1687,参加者名簿!$A:$D,2,FALSE))=TRUE,"",VLOOKUP($B1687,参加者名簿!$A:$D,2,FALSE))</f>
        <v/>
      </c>
      <c r="E1687" s="146"/>
      <c r="F1687" s="584"/>
      <c r="G1687" s="145"/>
      <c r="H1687" s="163" t="str">
        <f>IF(ISERROR(VLOOKUP($F1687,参加者名簿!$A:$D,2,FALSE))=TRUE,"",VLOOKUP($F1687,参加者名簿!$A:$D,2,FALSE))</f>
        <v/>
      </c>
      <c r="I1687" s="146"/>
      <c r="J1687" s="195"/>
    </row>
    <row r="1688" spans="1:10" ht="20.100000000000001" customHeight="1">
      <c r="A1688" s="188">
        <f t="shared" si="634"/>
        <v>39</v>
      </c>
      <c r="B1688" s="582"/>
      <c r="C1688" s="145"/>
      <c r="D1688" s="163" t="str">
        <f>IF(ISERROR(VLOOKUP($B1688,参加者名簿!$A:$D,2,FALSE))=TRUE,"",VLOOKUP($B1688,参加者名簿!$A:$D,2,FALSE))</f>
        <v/>
      </c>
      <c r="E1688" s="146"/>
      <c r="F1688" s="584"/>
      <c r="G1688" s="145"/>
      <c r="H1688" s="163" t="str">
        <f>IF(ISERROR(VLOOKUP($F1688,参加者名簿!$A:$D,2,FALSE))=TRUE,"",VLOOKUP($F1688,参加者名簿!$A:$D,2,FALSE))</f>
        <v/>
      </c>
      <c r="I1688" s="146"/>
      <c r="J1688" s="195"/>
    </row>
    <row r="1689" spans="1:10" ht="20.100000000000001" customHeight="1">
      <c r="A1689" s="188">
        <f t="shared" si="634"/>
        <v>39</v>
      </c>
      <c r="B1689" s="582"/>
      <c r="C1689" s="145"/>
      <c r="D1689" s="163" t="str">
        <f>IF(ISERROR(VLOOKUP($B1689,参加者名簿!$A:$D,2,FALSE))=TRUE,"",VLOOKUP($B1689,参加者名簿!$A:$D,2,FALSE))</f>
        <v/>
      </c>
      <c r="E1689" s="146"/>
      <c r="F1689" s="584"/>
      <c r="G1689" s="145"/>
      <c r="H1689" s="163" t="str">
        <f>IF(ISERROR(VLOOKUP($F1689,参加者名簿!$A:$D,2,FALSE))=TRUE,"",VLOOKUP($F1689,参加者名簿!$A:$D,2,FALSE))</f>
        <v/>
      </c>
      <c r="I1689" s="146"/>
      <c r="J1689" s="195"/>
    </row>
    <row r="1690" spans="1:10" ht="20.100000000000001" customHeight="1">
      <c r="A1690" s="188">
        <f t="shared" si="634"/>
        <v>39</v>
      </c>
      <c r="B1690" s="582"/>
      <c r="C1690" s="145"/>
      <c r="D1690" s="163" t="str">
        <f>IF(ISERROR(VLOOKUP($B1690,参加者名簿!$A:$D,2,FALSE))=TRUE,"",VLOOKUP($B1690,参加者名簿!$A:$D,2,FALSE))</f>
        <v/>
      </c>
      <c r="E1690" s="146"/>
      <c r="F1690" s="584"/>
      <c r="G1690" s="145"/>
      <c r="H1690" s="163" t="str">
        <f>IF(ISERROR(VLOOKUP($F1690,参加者名簿!$A:$D,2,FALSE))=TRUE,"",VLOOKUP($F1690,参加者名簿!$A:$D,2,FALSE))</f>
        <v/>
      </c>
      <c r="I1690" s="146"/>
      <c r="J1690" s="195"/>
    </row>
    <row r="1691" spans="1:10" ht="20.100000000000001" customHeight="1">
      <c r="A1691" s="188">
        <f t="shared" si="634"/>
        <v>39</v>
      </c>
      <c r="B1691" s="582"/>
      <c r="C1691" s="145"/>
      <c r="D1691" s="163" t="str">
        <f>IF(ISERROR(VLOOKUP($B1691,参加者名簿!$A:$D,2,FALSE))=TRUE,"",VLOOKUP($B1691,参加者名簿!$A:$D,2,FALSE))</f>
        <v/>
      </c>
      <c r="E1691" s="146"/>
      <c r="F1691" s="584"/>
      <c r="G1691" s="145"/>
      <c r="H1691" s="163" t="str">
        <f>IF(ISERROR(VLOOKUP($F1691,参加者名簿!$A:$D,2,FALSE))=TRUE,"",VLOOKUP($F1691,参加者名簿!$A:$D,2,FALSE))</f>
        <v/>
      </c>
      <c r="I1691" s="146"/>
      <c r="J1691" s="195"/>
    </row>
    <row r="1692" spans="1:10" ht="20.100000000000001" customHeight="1">
      <c r="A1692" s="188">
        <f t="shared" si="634"/>
        <v>39</v>
      </c>
      <c r="B1692" s="582"/>
      <c r="C1692" s="145"/>
      <c r="D1692" s="163" t="str">
        <f>IF(ISERROR(VLOOKUP($B1692,参加者名簿!$A:$D,2,FALSE))=TRUE,"",VLOOKUP($B1692,参加者名簿!$A:$D,2,FALSE))</f>
        <v/>
      </c>
      <c r="E1692" s="146"/>
      <c r="F1692" s="584"/>
      <c r="G1692" s="145"/>
      <c r="H1692" s="163" t="str">
        <f>IF(ISERROR(VLOOKUP($F1692,参加者名簿!$A:$D,2,FALSE))=TRUE,"",VLOOKUP($F1692,参加者名簿!$A:$D,2,FALSE))</f>
        <v/>
      </c>
      <c r="I1692" s="146"/>
      <c r="J1692" s="195"/>
    </row>
    <row r="1693" spans="1:10" ht="20.100000000000001" customHeight="1">
      <c r="A1693" s="188">
        <f t="shared" si="634"/>
        <v>39</v>
      </c>
      <c r="B1693" s="582"/>
      <c r="C1693" s="145"/>
      <c r="D1693" s="163" t="str">
        <f>IF(ISERROR(VLOOKUP($B1693,参加者名簿!$A:$D,2,FALSE))=TRUE,"",VLOOKUP($B1693,参加者名簿!$A:$D,2,FALSE))</f>
        <v/>
      </c>
      <c r="E1693" s="146"/>
      <c r="F1693" s="584"/>
      <c r="G1693" s="145"/>
      <c r="H1693" s="163" t="str">
        <f>IF(ISERROR(VLOOKUP($F1693,参加者名簿!$A:$D,2,FALSE))=TRUE,"",VLOOKUP($F1693,参加者名簿!$A:$D,2,FALSE))</f>
        <v/>
      </c>
      <c r="I1693" s="146"/>
      <c r="J1693" s="195"/>
    </row>
    <row r="1694" spans="1:10" ht="20.100000000000001" customHeight="1">
      <c r="A1694" s="188">
        <f t="shared" si="634"/>
        <v>39</v>
      </c>
      <c r="B1694" s="582"/>
      <c r="C1694" s="145"/>
      <c r="D1694" s="163" t="str">
        <f>IF(ISERROR(VLOOKUP($B1694,参加者名簿!$A:$D,2,FALSE))=TRUE,"",VLOOKUP($B1694,参加者名簿!$A:$D,2,FALSE))</f>
        <v/>
      </c>
      <c r="E1694" s="146"/>
      <c r="F1694" s="584"/>
      <c r="G1694" s="145"/>
      <c r="H1694" s="163" t="str">
        <f>IF(ISERROR(VLOOKUP($F1694,参加者名簿!$A:$D,2,FALSE))=TRUE,"",VLOOKUP($F1694,参加者名簿!$A:$D,2,FALSE))</f>
        <v/>
      </c>
      <c r="I1694" s="146"/>
      <c r="J1694" s="195"/>
    </row>
    <row r="1695" spans="1:10" ht="20.100000000000001" customHeight="1">
      <c r="A1695" s="188">
        <f t="shared" si="634"/>
        <v>39</v>
      </c>
      <c r="B1695" s="582"/>
      <c r="C1695" s="145"/>
      <c r="D1695" s="163" t="str">
        <f>IF(ISERROR(VLOOKUP($B1695,参加者名簿!$A:$D,2,FALSE))=TRUE,"",VLOOKUP($B1695,参加者名簿!$A:$D,2,FALSE))</f>
        <v/>
      </c>
      <c r="E1695" s="146"/>
      <c r="F1695" s="584"/>
      <c r="G1695" s="145"/>
      <c r="H1695" s="163" t="str">
        <f>IF(ISERROR(VLOOKUP($F1695,参加者名簿!$A:$D,2,FALSE))=TRUE,"",VLOOKUP($F1695,参加者名簿!$A:$D,2,FALSE))</f>
        <v/>
      </c>
      <c r="I1695" s="146"/>
      <c r="J1695" s="195"/>
    </row>
    <row r="1696" spans="1:10" ht="20.100000000000001" customHeight="1">
      <c r="A1696" s="188">
        <f t="shared" si="634"/>
        <v>39</v>
      </c>
      <c r="B1696" s="582"/>
      <c r="C1696" s="145"/>
      <c r="D1696" s="163" t="str">
        <f>IF(ISERROR(VLOOKUP($B1696,参加者名簿!$A:$D,2,FALSE))=TRUE,"",VLOOKUP($B1696,参加者名簿!$A:$D,2,FALSE))</f>
        <v/>
      </c>
      <c r="E1696" s="146"/>
      <c r="F1696" s="584"/>
      <c r="G1696" s="145"/>
      <c r="H1696" s="163" t="str">
        <f>IF(ISERROR(VLOOKUP($F1696,参加者名簿!$A:$D,2,FALSE))=TRUE,"",VLOOKUP($F1696,参加者名簿!$A:$D,2,FALSE))</f>
        <v/>
      </c>
      <c r="I1696" s="146"/>
      <c r="J1696" s="195"/>
    </row>
    <row r="1697" spans="1:10" ht="20.100000000000001" customHeight="1">
      <c r="A1697" s="188">
        <f t="shared" si="634"/>
        <v>39</v>
      </c>
      <c r="B1697" s="582"/>
      <c r="C1697" s="145"/>
      <c r="D1697" s="163" t="str">
        <f>IF(ISERROR(VLOOKUP($B1697,参加者名簿!$A:$D,2,FALSE))=TRUE,"",VLOOKUP($B1697,参加者名簿!$A:$D,2,FALSE))</f>
        <v/>
      </c>
      <c r="E1697" s="146"/>
      <c r="F1697" s="584"/>
      <c r="G1697" s="145"/>
      <c r="H1697" s="163" t="str">
        <f>IF(ISERROR(VLOOKUP($F1697,参加者名簿!$A:$D,2,FALSE))=TRUE,"",VLOOKUP($F1697,参加者名簿!$A:$D,2,FALSE))</f>
        <v/>
      </c>
      <c r="I1697" s="146"/>
      <c r="J1697" s="195"/>
    </row>
    <row r="1698" spans="1:10" ht="20.100000000000001" customHeight="1">
      <c r="A1698" s="188">
        <f t="shared" si="634"/>
        <v>39</v>
      </c>
      <c r="B1698" s="582"/>
      <c r="C1698" s="145"/>
      <c r="D1698" s="163" t="str">
        <f>IF(ISERROR(VLOOKUP($B1698,参加者名簿!$A:$D,2,FALSE))=TRUE,"",VLOOKUP($B1698,参加者名簿!$A:$D,2,FALSE))</f>
        <v/>
      </c>
      <c r="E1698" s="146"/>
      <c r="F1698" s="584"/>
      <c r="G1698" s="145"/>
      <c r="H1698" s="163" t="str">
        <f>IF(ISERROR(VLOOKUP($F1698,参加者名簿!$A:$D,2,FALSE))=TRUE,"",VLOOKUP($F1698,参加者名簿!$A:$D,2,FALSE))</f>
        <v/>
      </c>
      <c r="I1698" s="146"/>
      <c r="J1698" s="195"/>
    </row>
    <row r="1699" spans="1:10" ht="20.100000000000001" customHeight="1">
      <c r="A1699" s="188">
        <f t="shared" si="634"/>
        <v>39</v>
      </c>
      <c r="B1699" s="582"/>
      <c r="C1699" s="145"/>
      <c r="D1699" s="163" t="str">
        <f>IF(ISERROR(VLOOKUP($B1699,参加者名簿!$A:$D,2,FALSE))=TRUE,"",VLOOKUP($B1699,参加者名簿!$A:$D,2,FALSE))</f>
        <v/>
      </c>
      <c r="E1699" s="146"/>
      <c r="F1699" s="584"/>
      <c r="G1699" s="145"/>
      <c r="H1699" s="163" t="str">
        <f>IF(ISERROR(VLOOKUP($F1699,参加者名簿!$A:$D,2,FALSE))=TRUE,"",VLOOKUP($F1699,参加者名簿!$A:$D,2,FALSE))</f>
        <v/>
      </c>
      <c r="I1699" s="146"/>
      <c r="J1699" s="195"/>
    </row>
    <row r="1700" spans="1:10" ht="20.100000000000001" customHeight="1">
      <c r="A1700" s="188">
        <f t="shared" si="634"/>
        <v>39</v>
      </c>
      <c r="B1700" s="582"/>
      <c r="C1700" s="145"/>
      <c r="D1700" s="163" t="str">
        <f>IF(ISERROR(VLOOKUP($B1700,参加者名簿!$A:$D,2,FALSE))=TRUE,"",VLOOKUP($B1700,参加者名簿!$A:$D,2,FALSE))</f>
        <v/>
      </c>
      <c r="E1700" s="146"/>
      <c r="F1700" s="584"/>
      <c r="G1700" s="145"/>
      <c r="H1700" s="163" t="str">
        <f>IF(ISERROR(VLOOKUP($F1700,参加者名簿!$A:$D,2,FALSE))=TRUE,"",VLOOKUP($F1700,参加者名簿!$A:$D,2,FALSE))</f>
        <v/>
      </c>
      <c r="I1700" s="146"/>
      <c r="J1700" s="195"/>
    </row>
    <row r="1701" spans="1:10" ht="20.100000000000001" customHeight="1">
      <c r="A1701" s="188">
        <f t="shared" si="634"/>
        <v>39</v>
      </c>
      <c r="B1701" s="582"/>
      <c r="C1701" s="145"/>
      <c r="D1701" s="163" t="str">
        <f>IF(ISERROR(VLOOKUP($B1701,参加者名簿!$A:$D,2,FALSE))=TRUE,"",VLOOKUP($B1701,参加者名簿!$A:$D,2,FALSE))</f>
        <v/>
      </c>
      <c r="E1701" s="146"/>
      <c r="F1701" s="584"/>
      <c r="G1701" s="145"/>
      <c r="H1701" s="163" t="str">
        <f>IF(ISERROR(VLOOKUP($F1701,参加者名簿!$A:$D,2,FALSE))=TRUE,"",VLOOKUP($F1701,参加者名簿!$A:$D,2,FALSE))</f>
        <v/>
      </c>
      <c r="I1701" s="146"/>
      <c r="J1701" s="195"/>
    </row>
    <row r="1702" spans="1:10" ht="20.100000000000001" customHeight="1">
      <c r="A1702" s="188">
        <f t="shared" si="634"/>
        <v>39</v>
      </c>
      <c r="B1702" s="582"/>
      <c r="C1702" s="145"/>
      <c r="D1702" s="163" t="str">
        <f>IF(ISERROR(VLOOKUP($B1702,参加者名簿!$A:$D,2,FALSE))=TRUE,"",VLOOKUP($B1702,参加者名簿!$A:$D,2,FALSE))</f>
        <v/>
      </c>
      <c r="E1702" s="146"/>
      <c r="F1702" s="584"/>
      <c r="G1702" s="145"/>
      <c r="H1702" s="163" t="str">
        <f>IF(ISERROR(VLOOKUP($F1702,参加者名簿!$A:$D,2,FALSE))=TRUE,"",VLOOKUP($F1702,参加者名簿!$A:$D,2,FALSE))</f>
        <v/>
      </c>
      <c r="I1702" s="146"/>
      <c r="J1702" s="195"/>
    </row>
    <row r="1703" spans="1:10" ht="20.100000000000001" customHeight="1">
      <c r="A1703" s="188">
        <f t="shared" si="634"/>
        <v>39</v>
      </c>
      <c r="B1703" s="582"/>
      <c r="C1703" s="145"/>
      <c r="D1703" s="163" t="str">
        <f>IF(ISERROR(VLOOKUP($B1703,参加者名簿!$A:$D,2,FALSE))=TRUE,"",VLOOKUP($B1703,参加者名簿!$A:$D,2,FALSE))</f>
        <v/>
      </c>
      <c r="E1703" s="146"/>
      <c r="F1703" s="584"/>
      <c r="G1703" s="145"/>
      <c r="H1703" s="163" t="str">
        <f>IF(ISERROR(VLOOKUP($F1703,参加者名簿!$A:$D,2,FALSE))=TRUE,"",VLOOKUP($F1703,参加者名簿!$A:$D,2,FALSE))</f>
        <v/>
      </c>
      <c r="I1703" s="146"/>
      <c r="J1703" s="195"/>
    </row>
    <row r="1704" spans="1:10" ht="20.100000000000001" customHeight="1">
      <c r="A1704" s="188">
        <f t="shared" si="634"/>
        <v>39</v>
      </c>
      <c r="B1704" s="582"/>
      <c r="C1704" s="145"/>
      <c r="D1704" s="163" t="str">
        <f>IF(ISERROR(VLOOKUP($B1704,参加者名簿!$A:$D,2,FALSE))=TRUE,"",VLOOKUP($B1704,参加者名簿!$A:$D,2,FALSE))</f>
        <v/>
      </c>
      <c r="E1704" s="146"/>
      <c r="F1704" s="584"/>
      <c r="G1704" s="145"/>
      <c r="H1704" s="163" t="str">
        <f>IF(ISERROR(VLOOKUP($F1704,参加者名簿!$A:$D,2,FALSE))=TRUE,"",VLOOKUP($F1704,参加者名簿!$A:$D,2,FALSE))</f>
        <v/>
      </c>
      <c r="I1704" s="146"/>
      <c r="J1704" s="195"/>
    </row>
    <row r="1705" spans="1:10" ht="20.100000000000001" customHeight="1">
      <c r="A1705" s="188">
        <f t="shared" si="634"/>
        <v>39</v>
      </c>
      <c r="B1705" s="582"/>
      <c r="C1705" s="145"/>
      <c r="D1705" s="163" t="str">
        <f>IF(ISERROR(VLOOKUP($B1705,参加者名簿!$A:$D,2,FALSE))=TRUE,"",VLOOKUP($B1705,参加者名簿!$A:$D,2,FALSE))</f>
        <v/>
      </c>
      <c r="E1705" s="146"/>
      <c r="F1705" s="584"/>
      <c r="G1705" s="145"/>
      <c r="H1705" s="163" t="str">
        <f>IF(ISERROR(VLOOKUP($F1705,参加者名簿!$A:$D,2,FALSE))=TRUE,"",VLOOKUP($F1705,参加者名簿!$A:$D,2,FALSE))</f>
        <v/>
      </c>
      <c r="I1705" s="146"/>
      <c r="J1705" s="195"/>
    </row>
    <row r="1706" spans="1:10" ht="20.100000000000001" customHeight="1" thickBot="1">
      <c r="A1706" s="188">
        <f t="shared" si="634"/>
        <v>39</v>
      </c>
      <c r="B1706" s="582"/>
      <c r="C1706" s="145"/>
      <c r="D1706" s="163" t="str">
        <f>IF(ISERROR(VLOOKUP($B1706,参加者名簿!$A:$D,2,FALSE))=TRUE,"",VLOOKUP($B1706,参加者名簿!$A:$D,2,FALSE))</f>
        <v/>
      </c>
      <c r="E1706" s="146"/>
      <c r="F1706" s="584"/>
      <c r="G1706" s="145"/>
      <c r="H1706" s="163" t="str">
        <f>IF(ISERROR(VLOOKUP($F1706,参加者名簿!$A:$D,2,FALSE))=TRUE,"",VLOOKUP($F1706,参加者名簿!$A:$D,2,FALSE))</f>
        <v/>
      </c>
      <c r="I1706" s="146"/>
      <c r="J1706" s="195"/>
    </row>
    <row r="1707" spans="1:10" ht="20.100000000000001" customHeight="1" thickBot="1">
      <c r="B1707" s="298" t="s">
        <v>476</v>
      </c>
      <c r="C1707" s="164">
        <f t="shared" ref="C1707" si="635">COUNTIFS(D1686:D1706,"農業者",E1686:E1706,"○")+COUNTIFS(H1686:H1706,"農業者",I1686:I1706,"○")</f>
        <v>0</v>
      </c>
      <c r="D1707" s="601" t="s">
        <v>477</v>
      </c>
      <c r="E1707" s="602"/>
      <c r="F1707" s="164">
        <f t="shared" ref="F1707" si="636">COUNTIFS(D1686:D1706,"農業者以外",E1686:E1706,"○")+COUNTIFS(H1686:H1706,"農業者以外",I1686:I1706,"○")</f>
        <v>0</v>
      </c>
      <c r="G1707" s="571" t="s">
        <v>478</v>
      </c>
      <c r="H1707" s="603">
        <f t="shared" ref="H1707" si="637">SUMIF(E1686:E1706,"○",C1686:C1706)+SUMIF(I1686:I1706,"○",G1686:G1706)</f>
        <v>0</v>
      </c>
      <c r="I1707" s="604"/>
      <c r="J1707" s="194"/>
    </row>
    <row r="1708" spans="1:10" ht="20.100000000000001" customHeight="1">
      <c r="B1708" s="299" t="s">
        <v>479</v>
      </c>
      <c r="C1708" s="151"/>
      <c r="D1708" s="151"/>
      <c r="E1708" s="151"/>
      <c r="F1708" s="151"/>
      <c r="G1708" s="151"/>
      <c r="H1708" s="151"/>
      <c r="I1708" s="152"/>
      <c r="J1708" s="195"/>
    </row>
    <row r="1709" spans="1:10" ht="20.100000000000001" customHeight="1">
      <c r="B1709" s="300"/>
      <c r="C1709" s="148"/>
      <c r="D1709" s="148"/>
      <c r="E1709" s="148"/>
      <c r="F1709" s="148"/>
      <c r="G1709" s="148"/>
      <c r="H1709" s="148"/>
      <c r="I1709" s="153"/>
      <c r="J1709" s="195"/>
    </row>
    <row r="1710" spans="1:10" ht="20.100000000000001" customHeight="1">
      <c r="B1710" s="300"/>
      <c r="C1710" s="148"/>
      <c r="D1710" s="148"/>
      <c r="E1710" s="148"/>
      <c r="F1710" s="148"/>
      <c r="G1710" s="148"/>
      <c r="H1710" s="148"/>
      <c r="I1710" s="153"/>
      <c r="J1710" s="195"/>
    </row>
    <row r="1711" spans="1:10" ht="20.100000000000001" customHeight="1">
      <c r="B1711" s="300"/>
      <c r="C1711" s="148"/>
      <c r="D1711" s="148"/>
      <c r="E1711" s="148"/>
      <c r="F1711" s="148"/>
      <c r="G1711" s="148"/>
      <c r="H1711" s="148"/>
      <c r="I1711" s="153"/>
      <c r="J1711" s="195"/>
    </row>
    <row r="1712" spans="1:10" ht="20.100000000000001" customHeight="1">
      <c r="B1712" s="300"/>
      <c r="C1712" s="148"/>
      <c r="D1712" s="148"/>
      <c r="E1712" s="148"/>
      <c r="F1712" s="148"/>
      <c r="G1712" s="148"/>
      <c r="H1712" s="148"/>
      <c r="I1712" s="153"/>
      <c r="J1712" s="195"/>
    </row>
    <row r="1713" spans="1:21" ht="20.100000000000001" customHeight="1">
      <c r="B1713" s="300"/>
      <c r="C1713" s="148"/>
      <c r="D1713" s="148"/>
      <c r="E1713" s="148"/>
      <c r="F1713" s="148"/>
      <c r="G1713" s="148"/>
      <c r="H1713" s="148"/>
      <c r="I1713" s="153"/>
      <c r="J1713" s="195"/>
    </row>
    <row r="1714" spans="1:21" ht="20.100000000000001" customHeight="1">
      <c r="B1714" s="300"/>
      <c r="C1714" s="148"/>
      <c r="D1714" s="148"/>
      <c r="E1714" s="148"/>
      <c r="F1714" s="148"/>
      <c r="G1714" s="148"/>
      <c r="H1714" s="148"/>
      <c r="I1714" s="153"/>
      <c r="J1714" s="195"/>
    </row>
    <row r="1715" spans="1:21" ht="20.100000000000001" customHeight="1" thickBot="1">
      <c r="B1715" s="301"/>
      <c r="C1715" s="154"/>
      <c r="D1715" s="154"/>
      <c r="E1715" s="154"/>
      <c r="F1715" s="154"/>
      <c r="G1715" s="154"/>
      <c r="H1715" s="154"/>
      <c r="I1715" s="155"/>
      <c r="J1715" s="195"/>
    </row>
    <row r="1716" spans="1:21" ht="20.100000000000001" customHeight="1" thickBot="1">
      <c r="B1716" s="302" t="s">
        <v>480</v>
      </c>
      <c r="C1716" s="156" t="s">
        <v>481</v>
      </c>
      <c r="D1716" s="156" t="s">
        <v>482</v>
      </c>
      <c r="E1716" s="157"/>
    </row>
    <row r="1717" spans="1:21" ht="20.100000000000001" customHeight="1" thickBot="1">
      <c r="B1717" s="289" t="s">
        <v>505</v>
      </c>
      <c r="C1717" s="185">
        <f t="shared" ref="C1717" si="638">C1673</f>
        <v>4</v>
      </c>
      <c r="D1717" s="608" t="s">
        <v>504</v>
      </c>
      <c r="E1717" s="608"/>
      <c r="F1717" s="608"/>
      <c r="G1717" s="608"/>
      <c r="H1717" s="141" t="s">
        <v>466</v>
      </c>
      <c r="I1717" s="186">
        <f t="shared" ref="I1717" si="639">I1673+1</f>
        <v>40</v>
      </c>
      <c r="J1717" s="189">
        <f t="shared" ref="J1717" si="640">I1717</f>
        <v>40</v>
      </c>
      <c r="K1717" s="312">
        <f t="shared" ref="K1717" si="641">G1718</f>
        <v>0</v>
      </c>
      <c r="L1717" s="313">
        <f t="shared" ref="L1717" si="642">C1719</f>
        <v>0</v>
      </c>
      <c r="M1717" s="190" t="e">
        <f t="shared" ref="M1717" si="643">G1719-K1720</f>
        <v>#VALUE!</v>
      </c>
      <c r="N1717" s="190">
        <f t="shared" ref="N1717" si="644">C1751</f>
        <v>0</v>
      </c>
      <c r="O1717" s="190">
        <f t="shared" ref="O1717" si="645">F1751</f>
        <v>0</v>
      </c>
      <c r="P1717" s="190">
        <f t="shared" ref="P1717" si="646">B1722</f>
        <v>0</v>
      </c>
      <c r="Q1717" s="190">
        <f t="shared" ref="Q1717" si="647">B1723</f>
        <v>0</v>
      </c>
      <c r="R1717" s="190">
        <f t="shared" ref="R1717" si="648">B1724</f>
        <v>0</v>
      </c>
      <c r="S1717" s="188">
        <f t="shared" ref="S1717" si="649">B1725</f>
        <v>0</v>
      </c>
      <c r="T1717" s="188">
        <f t="shared" ref="T1717" si="650">B1726</f>
        <v>0</v>
      </c>
      <c r="U1717" s="188">
        <f t="shared" ref="U1717" si="651">B1727</f>
        <v>0</v>
      </c>
    </row>
    <row r="1718" spans="1:21" ht="20.100000000000001" customHeight="1" thickBot="1">
      <c r="B1718" s="290" t="s">
        <v>467</v>
      </c>
      <c r="C1718" s="609" t="str">
        <f t="shared" ref="C1718" si="652">$C$2</f>
        <v>○○活動組織</v>
      </c>
      <c r="D1718" s="609"/>
      <c r="E1718" s="609"/>
      <c r="F1718" s="143" t="s">
        <v>468</v>
      </c>
      <c r="G1718" s="610"/>
      <c r="H1718" s="611"/>
      <c r="I1718" s="612"/>
      <c r="J1718" s="191"/>
    </row>
    <row r="1719" spans="1:21" ht="20.100000000000001" customHeight="1">
      <c r="B1719" s="291" t="s">
        <v>8</v>
      </c>
      <c r="C1719" s="128"/>
      <c r="D1719" s="613" t="s">
        <v>469</v>
      </c>
      <c r="E1719" s="613"/>
      <c r="F1719" s="128"/>
      <c r="G1719" s="161" t="str">
        <f t="shared" ref="G1719:G1720" si="653">IF((F1719-C1719)*24=0,"",(F1719-C1719)*24)</f>
        <v/>
      </c>
      <c r="H1719" s="614" t="s">
        <v>470</v>
      </c>
      <c r="I1719" s="615"/>
      <c r="J1719" s="192"/>
    </row>
    <row r="1720" spans="1:21" ht="20.100000000000001" customHeight="1" thickBot="1">
      <c r="B1720" s="292" t="s">
        <v>483</v>
      </c>
      <c r="C1720" s="129"/>
      <c r="D1720" s="605" t="s">
        <v>469</v>
      </c>
      <c r="E1720" s="605"/>
      <c r="F1720" s="129"/>
      <c r="G1720" s="162" t="str">
        <f t="shared" si="653"/>
        <v/>
      </c>
      <c r="H1720" s="606" t="s">
        <v>470</v>
      </c>
      <c r="I1720" s="607"/>
      <c r="J1720" s="192"/>
      <c r="K1720" s="188">
        <f t="shared" ref="K1720" si="654">IF(G1720="",0,G1720)</f>
        <v>0</v>
      </c>
    </row>
    <row r="1721" spans="1:21" ht="20.100000000000001" customHeight="1" thickBot="1">
      <c r="B1721" s="306" t="s">
        <v>714</v>
      </c>
      <c r="C1721" s="572" t="s">
        <v>712</v>
      </c>
      <c r="D1721" s="616" t="s">
        <v>713</v>
      </c>
      <c r="E1721" s="617"/>
      <c r="F1721" s="618" t="s">
        <v>715</v>
      </c>
      <c r="G1721" s="619"/>
      <c r="H1721" s="618" t="s">
        <v>716</v>
      </c>
      <c r="I1721" s="620"/>
      <c r="J1721" s="193"/>
    </row>
    <row r="1722" spans="1:21" ht="20.100000000000001" customHeight="1">
      <c r="A1722" s="188" t="str">
        <f t="shared" ref="A1722" si="655">CONCATENATE(I1717,-1)</f>
        <v>40-1</v>
      </c>
      <c r="B1722" s="309"/>
      <c r="C1722" s="573" t="str">
        <f>IF(B1722="","",VLOOKUP($B1722,【選択肢】!$K:$O,2,FALSE))</f>
        <v/>
      </c>
      <c r="D1722" s="621" t="str">
        <f>IF(C1722="","",VLOOKUP($B1722,【選択肢】!$K:$O,4,FALSE))</f>
        <v/>
      </c>
      <c r="E1722" s="622" t="str">
        <f>IF(D1722="","",VLOOKUP($B1722,【選択肢】!$K:$O,2,FALSE))</f>
        <v/>
      </c>
      <c r="F1722" s="623" t="str">
        <f>IF(E1722="","",VLOOKUP($B1722,【選択肢】!$K:$O,5,FALSE))</f>
        <v/>
      </c>
      <c r="G1722" s="624"/>
      <c r="H1722" s="625"/>
      <c r="I1722" s="626"/>
      <c r="J1722" s="193"/>
    </row>
    <row r="1723" spans="1:21" ht="20.100000000000001" customHeight="1">
      <c r="A1723" s="188" t="str">
        <f t="shared" ref="A1723" si="656">CONCATENATE(I1717,-2)</f>
        <v>40-2</v>
      </c>
      <c r="B1723" s="293"/>
      <c r="C1723" s="570" t="str">
        <f>IF(B1723="","",VLOOKUP($B1723,【選択肢】!$K:$O,2,FALSE))</f>
        <v/>
      </c>
      <c r="D1723" s="627" t="str">
        <f>IF(C1723="","",VLOOKUP($B1723,【選択肢】!$K:$O,4,FALSE))</f>
        <v/>
      </c>
      <c r="E1723" s="628" t="str">
        <f>IF(D1723="","",VLOOKUP($B1723,【選択肢】!$K:$O,2,FALSE))</f>
        <v/>
      </c>
      <c r="F1723" s="629" t="str">
        <f>IF(E1723="","",VLOOKUP($B1723,【選択肢】!$K:$O,5,FALSE))</f>
        <v/>
      </c>
      <c r="G1723" s="630"/>
      <c r="H1723" s="631"/>
      <c r="I1723" s="632"/>
      <c r="J1723" s="193"/>
    </row>
    <row r="1724" spans="1:21" ht="20.100000000000001" customHeight="1">
      <c r="A1724" s="188" t="str">
        <f t="shared" ref="A1724" si="657">CONCATENATE(I1717,-3)</f>
        <v>40-3</v>
      </c>
      <c r="B1724" s="294"/>
      <c r="C1724" s="570" t="str">
        <f>IF(B1724="","",VLOOKUP($B1724,【選択肢】!$K:$O,2,FALSE))</f>
        <v/>
      </c>
      <c r="D1724" s="627" t="str">
        <f>IF(C1724="","",VLOOKUP($B1724,【選択肢】!$K:$O,4,FALSE))</f>
        <v/>
      </c>
      <c r="E1724" s="628" t="str">
        <f>IF(D1724="","",VLOOKUP($B1724,【選択肢】!$K:$O,2,FALSE))</f>
        <v/>
      </c>
      <c r="F1724" s="629" t="str">
        <f>IF(E1724="","",VLOOKUP($B1724,【選択肢】!$K:$O,5,FALSE))</f>
        <v/>
      </c>
      <c r="G1724" s="630"/>
      <c r="H1724" s="631"/>
      <c r="I1724" s="632"/>
      <c r="J1724" s="193"/>
    </row>
    <row r="1725" spans="1:21" ht="20.100000000000001" customHeight="1">
      <c r="A1725" s="188" t="str">
        <f t="shared" ref="A1725" si="658">CONCATENATE(I1717,-4)</f>
        <v>40-4</v>
      </c>
      <c r="B1725" s="294"/>
      <c r="C1725" s="570" t="str">
        <f>IF(B1725="","",VLOOKUP($B1725,【選択肢】!$K:$O,2,FALSE))</f>
        <v/>
      </c>
      <c r="D1725" s="627" t="str">
        <f>IF(C1725="","",VLOOKUP($B1725,【選択肢】!$K:$O,4,FALSE))</f>
        <v/>
      </c>
      <c r="E1725" s="628" t="str">
        <f>IF(D1725="","",VLOOKUP($B1725,【選択肢】!$K:$O,2,FALSE))</f>
        <v/>
      </c>
      <c r="F1725" s="629" t="str">
        <f>IF(E1725="","",VLOOKUP($B1725,【選択肢】!$K:$O,5,FALSE))</f>
        <v/>
      </c>
      <c r="G1725" s="630"/>
      <c r="H1725" s="631"/>
      <c r="I1725" s="632"/>
      <c r="J1725" s="193"/>
    </row>
    <row r="1726" spans="1:21" ht="20.100000000000001" customHeight="1">
      <c r="A1726" s="188" t="str">
        <f t="shared" ref="A1726" si="659">CONCATENATE(I1717,-5)</f>
        <v>40-5</v>
      </c>
      <c r="B1726" s="294"/>
      <c r="C1726" s="570" t="str">
        <f>IF(B1726="","",VLOOKUP($B1726,【選択肢】!$K:$O,2,FALSE))</f>
        <v/>
      </c>
      <c r="D1726" s="627" t="str">
        <f>IF(C1726="","",VLOOKUP($B1726,【選択肢】!$K:$O,4,FALSE))</f>
        <v/>
      </c>
      <c r="E1726" s="628" t="str">
        <f>IF(D1726="","",VLOOKUP($B1726,【選択肢】!$K:$O,2,FALSE))</f>
        <v/>
      </c>
      <c r="F1726" s="629" t="str">
        <f>IF(E1726="","",VLOOKUP($B1726,【選択肢】!$K:$O,5,FALSE))</f>
        <v/>
      </c>
      <c r="G1726" s="630"/>
      <c r="H1726" s="631"/>
      <c r="I1726" s="632"/>
      <c r="J1726" s="193"/>
    </row>
    <row r="1727" spans="1:21" ht="20.100000000000001" customHeight="1" thickBot="1">
      <c r="A1727" s="188" t="str">
        <f t="shared" ref="A1727" si="660">CONCATENATE(I1717,-6)</f>
        <v>40-6</v>
      </c>
      <c r="B1727" s="295"/>
      <c r="C1727" s="569" t="str">
        <f>IF(B1727="","",VLOOKUP($B1727,【選択肢】!$K:$O,2,FALSE))</f>
        <v/>
      </c>
      <c r="D1727" s="633" t="str">
        <f>IF(C1727="","",VLOOKUP($B1727,【選択肢】!$K:$O,4,FALSE))</f>
        <v/>
      </c>
      <c r="E1727" s="634" t="str">
        <f>IF(D1727="","",VLOOKUP($B1727,【選択肢】!$K:$O,2,FALSE))</f>
        <v/>
      </c>
      <c r="F1727" s="635" t="str">
        <f>IF(E1727="","",VLOOKUP($B1727,【選択肢】!$K:$O,5,FALSE))</f>
        <v/>
      </c>
      <c r="G1727" s="636"/>
      <c r="H1727" s="637"/>
      <c r="I1727" s="638"/>
      <c r="J1727" s="193"/>
    </row>
    <row r="1728" spans="1:21" ht="20.100000000000001" customHeight="1">
      <c r="B1728" s="639" t="s">
        <v>471</v>
      </c>
      <c r="C1728" s="640"/>
      <c r="D1728" s="640"/>
      <c r="E1728" s="640"/>
      <c r="F1728" s="640"/>
      <c r="G1728" s="640"/>
      <c r="H1728" s="640"/>
      <c r="I1728" s="641"/>
      <c r="J1728" s="194"/>
    </row>
    <row r="1729" spans="1:10" ht="20.100000000000001" customHeight="1">
      <c r="B1729" s="296" t="s">
        <v>472</v>
      </c>
      <c r="C1729" s="167" t="s">
        <v>473</v>
      </c>
      <c r="D1729" s="168" t="s">
        <v>462</v>
      </c>
      <c r="E1729" s="169" t="s">
        <v>474</v>
      </c>
      <c r="F1729" s="166" t="s">
        <v>472</v>
      </c>
      <c r="G1729" s="167" t="s">
        <v>473</v>
      </c>
      <c r="H1729" s="168" t="s">
        <v>462</v>
      </c>
      <c r="I1729" s="169" t="s">
        <v>474</v>
      </c>
      <c r="J1729" s="194"/>
    </row>
    <row r="1730" spans="1:10" ht="20.100000000000001" customHeight="1">
      <c r="A1730" s="188">
        <f t="shared" ref="A1730" si="661">I1717</f>
        <v>40</v>
      </c>
      <c r="B1730" s="582"/>
      <c r="C1730" s="145"/>
      <c r="D1730" s="163" t="str">
        <f>IF(ISERROR(VLOOKUP($B1730,参加者名簿!$A:$D,2,FALSE))=TRUE,"",VLOOKUP($B1730,参加者名簿!$A:$D,2,FALSE))</f>
        <v/>
      </c>
      <c r="E1730" s="146"/>
      <c r="F1730" s="584"/>
      <c r="G1730" s="145"/>
      <c r="H1730" s="163" t="str">
        <f>IF(ISERROR(VLOOKUP($F1730,参加者名簿!$A:$D,2,FALSE))=TRUE,"",VLOOKUP($F1730,参加者名簿!$A:$D,2,FALSE))</f>
        <v/>
      </c>
      <c r="I1730" s="146"/>
      <c r="J1730" s="195"/>
    </row>
    <row r="1731" spans="1:10" ht="20.100000000000001" customHeight="1">
      <c r="A1731" s="188">
        <f t="shared" ref="A1731" si="662">A1730</f>
        <v>40</v>
      </c>
      <c r="B1731" s="582"/>
      <c r="C1731" s="145"/>
      <c r="D1731" s="163" t="str">
        <f>IF(ISERROR(VLOOKUP($B1731,参加者名簿!$A:$D,2,FALSE))=TRUE,"",VLOOKUP($B1731,参加者名簿!$A:$D,2,FALSE))</f>
        <v/>
      </c>
      <c r="E1731" s="146"/>
      <c r="F1731" s="584"/>
      <c r="G1731" s="145"/>
      <c r="H1731" s="163" t="str">
        <f>IF(ISERROR(VLOOKUP($F1731,参加者名簿!$A:$D,2,FALSE))=TRUE,"",VLOOKUP($F1731,参加者名簿!$A:$D,2,FALSE))</f>
        <v/>
      </c>
      <c r="I1731" s="146"/>
      <c r="J1731" s="195"/>
    </row>
    <row r="1732" spans="1:10" ht="20.100000000000001" customHeight="1">
      <c r="A1732" s="188">
        <f t="shared" si="634"/>
        <v>40</v>
      </c>
      <c r="B1732" s="582"/>
      <c r="C1732" s="145"/>
      <c r="D1732" s="163" t="str">
        <f>IF(ISERROR(VLOOKUP($B1732,参加者名簿!$A:$D,2,FALSE))=TRUE,"",VLOOKUP($B1732,参加者名簿!$A:$D,2,FALSE))</f>
        <v/>
      </c>
      <c r="E1732" s="146"/>
      <c r="F1732" s="584"/>
      <c r="G1732" s="145"/>
      <c r="H1732" s="163" t="str">
        <f>IF(ISERROR(VLOOKUP($F1732,参加者名簿!$A:$D,2,FALSE))=TRUE,"",VLOOKUP($F1732,参加者名簿!$A:$D,2,FALSE))</f>
        <v/>
      </c>
      <c r="I1732" s="146"/>
      <c r="J1732" s="195"/>
    </row>
    <row r="1733" spans="1:10" ht="20.100000000000001" customHeight="1">
      <c r="A1733" s="188">
        <f t="shared" si="634"/>
        <v>40</v>
      </c>
      <c r="B1733" s="582"/>
      <c r="C1733" s="145"/>
      <c r="D1733" s="163" t="str">
        <f>IF(ISERROR(VLOOKUP($B1733,参加者名簿!$A:$D,2,FALSE))=TRUE,"",VLOOKUP($B1733,参加者名簿!$A:$D,2,FALSE))</f>
        <v/>
      </c>
      <c r="E1733" s="146"/>
      <c r="F1733" s="584"/>
      <c r="G1733" s="145"/>
      <c r="H1733" s="163" t="str">
        <f>IF(ISERROR(VLOOKUP($F1733,参加者名簿!$A:$D,2,FALSE))=TRUE,"",VLOOKUP($F1733,参加者名簿!$A:$D,2,FALSE))</f>
        <v/>
      </c>
      <c r="I1733" s="146"/>
      <c r="J1733" s="195"/>
    </row>
    <row r="1734" spans="1:10" ht="20.100000000000001" customHeight="1">
      <c r="A1734" s="188">
        <f t="shared" si="634"/>
        <v>40</v>
      </c>
      <c r="B1734" s="582"/>
      <c r="C1734" s="145"/>
      <c r="D1734" s="163" t="str">
        <f>IF(ISERROR(VLOOKUP($B1734,参加者名簿!$A:$D,2,FALSE))=TRUE,"",VLOOKUP($B1734,参加者名簿!$A:$D,2,FALSE))</f>
        <v/>
      </c>
      <c r="E1734" s="146"/>
      <c r="F1734" s="584"/>
      <c r="G1734" s="145"/>
      <c r="H1734" s="163" t="str">
        <f>IF(ISERROR(VLOOKUP($F1734,参加者名簿!$A:$D,2,FALSE))=TRUE,"",VLOOKUP($F1734,参加者名簿!$A:$D,2,FALSE))</f>
        <v/>
      </c>
      <c r="I1734" s="146"/>
      <c r="J1734" s="195"/>
    </row>
    <row r="1735" spans="1:10" ht="20.100000000000001" customHeight="1">
      <c r="A1735" s="188">
        <f t="shared" si="634"/>
        <v>40</v>
      </c>
      <c r="B1735" s="582"/>
      <c r="C1735" s="145"/>
      <c r="D1735" s="163" t="str">
        <f>IF(ISERROR(VLOOKUP($B1735,参加者名簿!$A:$D,2,FALSE))=TRUE,"",VLOOKUP($B1735,参加者名簿!$A:$D,2,FALSE))</f>
        <v/>
      </c>
      <c r="E1735" s="146"/>
      <c r="F1735" s="584"/>
      <c r="G1735" s="145"/>
      <c r="H1735" s="163" t="str">
        <f>IF(ISERROR(VLOOKUP($F1735,参加者名簿!$A:$D,2,FALSE))=TRUE,"",VLOOKUP($F1735,参加者名簿!$A:$D,2,FALSE))</f>
        <v/>
      </c>
      <c r="I1735" s="146"/>
      <c r="J1735" s="195"/>
    </row>
    <row r="1736" spans="1:10" ht="20.100000000000001" customHeight="1">
      <c r="A1736" s="188">
        <f t="shared" si="634"/>
        <v>40</v>
      </c>
      <c r="B1736" s="582"/>
      <c r="C1736" s="145"/>
      <c r="D1736" s="163" t="str">
        <f>IF(ISERROR(VLOOKUP($B1736,参加者名簿!$A:$D,2,FALSE))=TRUE,"",VLOOKUP($B1736,参加者名簿!$A:$D,2,FALSE))</f>
        <v/>
      </c>
      <c r="E1736" s="146"/>
      <c r="F1736" s="584"/>
      <c r="G1736" s="145"/>
      <c r="H1736" s="163" t="str">
        <f>IF(ISERROR(VLOOKUP($F1736,参加者名簿!$A:$D,2,FALSE))=TRUE,"",VLOOKUP($F1736,参加者名簿!$A:$D,2,FALSE))</f>
        <v/>
      </c>
      <c r="I1736" s="146"/>
      <c r="J1736" s="195"/>
    </row>
    <row r="1737" spans="1:10" ht="20.100000000000001" customHeight="1">
      <c r="A1737" s="188">
        <f t="shared" si="634"/>
        <v>40</v>
      </c>
      <c r="B1737" s="582"/>
      <c r="C1737" s="145"/>
      <c r="D1737" s="163" t="str">
        <f>IF(ISERROR(VLOOKUP($B1737,参加者名簿!$A:$D,2,FALSE))=TRUE,"",VLOOKUP($B1737,参加者名簿!$A:$D,2,FALSE))</f>
        <v/>
      </c>
      <c r="E1737" s="146"/>
      <c r="F1737" s="584"/>
      <c r="G1737" s="145"/>
      <c r="H1737" s="163" t="str">
        <f>IF(ISERROR(VLOOKUP($F1737,参加者名簿!$A:$D,2,FALSE))=TRUE,"",VLOOKUP($F1737,参加者名簿!$A:$D,2,FALSE))</f>
        <v/>
      </c>
      <c r="I1737" s="146"/>
      <c r="J1737" s="195"/>
    </row>
    <row r="1738" spans="1:10" ht="20.100000000000001" customHeight="1">
      <c r="A1738" s="188">
        <f t="shared" si="634"/>
        <v>40</v>
      </c>
      <c r="B1738" s="582"/>
      <c r="C1738" s="145"/>
      <c r="D1738" s="163" t="str">
        <f>IF(ISERROR(VLOOKUP($B1738,参加者名簿!$A:$D,2,FALSE))=TRUE,"",VLOOKUP($B1738,参加者名簿!$A:$D,2,FALSE))</f>
        <v/>
      </c>
      <c r="E1738" s="146"/>
      <c r="F1738" s="584"/>
      <c r="G1738" s="145"/>
      <c r="H1738" s="163" t="str">
        <f>IF(ISERROR(VLOOKUP($F1738,参加者名簿!$A:$D,2,FALSE))=TRUE,"",VLOOKUP($F1738,参加者名簿!$A:$D,2,FALSE))</f>
        <v/>
      </c>
      <c r="I1738" s="146"/>
      <c r="J1738" s="195"/>
    </row>
    <row r="1739" spans="1:10" ht="20.100000000000001" customHeight="1">
      <c r="A1739" s="188">
        <f t="shared" si="634"/>
        <v>40</v>
      </c>
      <c r="B1739" s="582"/>
      <c r="C1739" s="145"/>
      <c r="D1739" s="163" t="str">
        <f>IF(ISERROR(VLOOKUP($B1739,参加者名簿!$A:$D,2,FALSE))=TRUE,"",VLOOKUP($B1739,参加者名簿!$A:$D,2,FALSE))</f>
        <v/>
      </c>
      <c r="E1739" s="146"/>
      <c r="F1739" s="584"/>
      <c r="G1739" s="145"/>
      <c r="H1739" s="163" t="str">
        <f>IF(ISERROR(VLOOKUP($F1739,参加者名簿!$A:$D,2,FALSE))=TRUE,"",VLOOKUP($F1739,参加者名簿!$A:$D,2,FALSE))</f>
        <v/>
      </c>
      <c r="I1739" s="146"/>
      <c r="J1739" s="195"/>
    </row>
    <row r="1740" spans="1:10" ht="20.100000000000001" customHeight="1">
      <c r="A1740" s="188">
        <f t="shared" si="634"/>
        <v>40</v>
      </c>
      <c r="B1740" s="582"/>
      <c r="C1740" s="145"/>
      <c r="D1740" s="163" t="str">
        <f>IF(ISERROR(VLOOKUP($B1740,参加者名簿!$A:$D,2,FALSE))=TRUE,"",VLOOKUP($B1740,参加者名簿!$A:$D,2,FALSE))</f>
        <v/>
      </c>
      <c r="E1740" s="146"/>
      <c r="F1740" s="584"/>
      <c r="G1740" s="145"/>
      <c r="H1740" s="163" t="str">
        <f>IF(ISERROR(VLOOKUP($F1740,参加者名簿!$A:$D,2,FALSE))=TRUE,"",VLOOKUP($F1740,参加者名簿!$A:$D,2,FALSE))</f>
        <v/>
      </c>
      <c r="I1740" s="146"/>
      <c r="J1740" s="195"/>
    </row>
    <row r="1741" spans="1:10" ht="20.100000000000001" customHeight="1">
      <c r="A1741" s="188">
        <f t="shared" si="634"/>
        <v>40</v>
      </c>
      <c r="B1741" s="582"/>
      <c r="C1741" s="145"/>
      <c r="D1741" s="163" t="str">
        <f>IF(ISERROR(VLOOKUP($B1741,参加者名簿!$A:$D,2,FALSE))=TRUE,"",VLOOKUP($B1741,参加者名簿!$A:$D,2,FALSE))</f>
        <v/>
      </c>
      <c r="E1741" s="146"/>
      <c r="F1741" s="584"/>
      <c r="G1741" s="145"/>
      <c r="H1741" s="163" t="str">
        <f>IF(ISERROR(VLOOKUP($F1741,参加者名簿!$A:$D,2,FALSE))=TRUE,"",VLOOKUP($F1741,参加者名簿!$A:$D,2,FALSE))</f>
        <v/>
      </c>
      <c r="I1741" s="146"/>
      <c r="J1741" s="195"/>
    </row>
    <row r="1742" spans="1:10" ht="20.100000000000001" customHeight="1">
      <c r="A1742" s="188">
        <f t="shared" si="634"/>
        <v>40</v>
      </c>
      <c r="B1742" s="582"/>
      <c r="C1742" s="145"/>
      <c r="D1742" s="163" t="str">
        <f>IF(ISERROR(VLOOKUP($B1742,参加者名簿!$A:$D,2,FALSE))=TRUE,"",VLOOKUP($B1742,参加者名簿!$A:$D,2,FALSE))</f>
        <v/>
      </c>
      <c r="E1742" s="146"/>
      <c r="F1742" s="584"/>
      <c r="G1742" s="145"/>
      <c r="H1742" s="163" t="str">
        <f>IF(ISERROR(VLOOKUP($F1742,参加者名簿!$A:$D,2,FALSE))=TRUE,"",VLOOKUP($F1742,参加者名簿!$A:$D,2,FALSE))</f>
        <v/>
      </c>
      <c r="I1742" s="146"/>
      <c r="J1742" s="195"/>
    </row>
    <row r="1743" spans="1:10" ht="20.100000000000001" customHeight="1">
      <c r="A1743" s="188">
        <f t="shared" si="634"/>
        <v>40</v>
      </c>
      <c r="B1743" s="582"/>
      <c r="C1743" s="145"/>
      <c r="D1743" s="163" t="str">
        <f>IF(ISERROR(VLOOKUP($B1743,参加者名簿!$A:$D,2,FALSE))=TRUE,"",VLOOKUP($B1743,参加者名簿!$A:$D,2,FALSE))</f>
        <v/>
      </c>
      <c r="E1743" s="146"/>
      <c r="F1743" s="584"/>
      <c r="G1743" s="145"/>
      <c r="H1743" s="163" t="str">
        <f>IF(ISERROR(VLOOKUP($F1743,参加者名簿!$A:$D,2,FALSE))=TRUE,"",VLOOKUP($F1743,参加者名簿!$A:$D,2,FALSE))</f>
        <v/>
      </c>
      <c r="I1743" s="146"/>
      <c r="J1743" s="195"/>
    </row>
    <row r="1744" spans="1:10" ht="20.100000000000001" customHeight="1">
      <c r="A1744" s="188">
        <f t="shared" si="634"/>
        <v>40</v>
      </c>
      <c r="B1744" s="582"/>
      <c r="C1744" s="145"/>
      <c r="D1744" s="163" t="str">
        <f>IF(ISERROR(VLOOKUP($B1744,参加者名簿!$A:$D,2,FALSE))=TRUE,"",VLOOKUP($B1744,参加者名簿!$A:$D,2,FALSE))</f>
        <v/>
      </c>
      <c r="E1744" s="146"/>
      <c r="F1744" s="584"/>
      <c r="G1744" s="145"/>
      <c r="H1744" s="163" t="str">
        <f>IF(ISERROR(VLOOKUP($F1744,参加者名簿!$A:$D,2,FALSE))=TRUE,"",VLOOKUP($F1744,参加者名簿!$A:$D,2,FALSE))</f>
        <v/>
      </c>
      <c r="I1744" s="146"/>
      <c r="J1744" s="195"/>
    </row>
    <row r="1745" spans="1:10" ht="20.100000000000001" customHeight="1">
      <c r="A1745" s="188">
        <f t="shared" si="634"/>
        <v>40</v>
      </c>
      <c r="B1745" s="582"/>
      <c r="C1745" s="145"/>
      <c r="D1745" s="163" t="str">
        <f>IF(ISERROR(VLOOKUP($B1745,参加者名簿!$A:$D,2,FALSE))=TRUE,"",VLOOKUP($B1745,参加者名簿!$A:$D,2,FALSE))</f>
        <v/>
      </c>
      <c r="E1745" s="146"/>
      <c r="F1745" s="584"/>
      <c r="G1745" s="145"/>
      <c r="H1745" s="163" t="str">
        <f>IF(ISERROR(VLOOKUP($F1745,参加者名簿!$A:$D,2,FALSE))=TRUE,"",VLOOKUP($F1745,参加者名簿!$A:$D,2,FALSE))</f>
        <v/>
      </c>
      <c r="I1745" s="146"/>
      <c r="J1745" s="195"/>
    </row>
    <row r="1746" spans="1:10" ht="20.100000000000001" customHeight="1">
      <c r="A1746" s="188">
        <f t="shared" si="634"/>
        <v>40</v>
      </c>
      <c r="B1746" s="582"/>
      <c r="C1746" s="145"/>
      <c r="D1746" s="163" t="str">
        <f>IF(ISERROR(VLOOKUP($B1746,参加者名簿!$A:$D,2,FALSE))=TRUE,"",VLOOKUP($B1746,参加者名簿!$A:$D,2,FALSE))</f>
        <v/>
      </c>
      <c r="E1746" s="146"/>
      <c r="F1746" s="584"/>
      <c r="G1746" s="145"/>
      <c r="H1746" s="163" t="str">
        <f>IF(ISERROR(VLOOKUP($F1746,参加者名簿!$A:$D,2,FALSE))=TRUE,"",VLOOKUP($F1746,参加者名簿!$A:$D,2,FALSE))</f>
        <v/>
      </c>
      <c r="I1746" s="146"/>
      <c r="J1746" s="195"/>
    </row>
    <row r="1747" spans="1:10" ht="20.100000000000001" customHeight="1">
      <c r="A1747" s="188">
        <f t="shared" si="634"/>
        <v>40</v>
      </c>
      <c r="B1747" s="582"/>
      <c r="C1747" s="145"/>
      <c r="D1747" s="163" t="str">
        <f>IF(ISERROR(VLOOKUP($B1747,参加者名簿!$A:$D,2,FALSE))=TRUE,"",VLOOKUP($B1747,参加者名簿!$A:$D,2,FALSE))</f>
        <v/>
      </c>
      <c r="E1747" s="146"/>
      <c r="F1747" s="584"/>
      <c r="G1747" s="145"/>
      <c r="H1747" s="163" t="str">
        <f>IF(ISERROR(VLOOKUP($F1747,参加者名簿!$A:$D,2,FALSE))=TRUE,"",VLOOKUP($F1747,参加者名簿!$A:$D,2,FALSE))</f>
        <v/>
      </c>
      <c r="I1747" s="146"/>
      <c r="J1747" s="195"/>
    </row>
    <row r="1748" spans="1:10" ht="20.100000000000001" customHeight="1">
      <c r="A1748" s="188">
        <f t="shared" si="634"/>
        <v>40</v>
      </c>
      <c r="B1748" s="582"/>
      <c r="C1748" s="145"/>
      <c r="D1748" s="163" t="str">
        <f>IF(ISERROR(VLOOKUP($B1748,参加者名簿!$A:$D,2,FALSE))=TRUE,"",VLOOKUP($B1748,参加者名簿!$A:$D,2,FALSE))</f>
        <v/>
      </c>
      <c r="E1748" s="146"/>
      <c r="F1748" s="584"/>
      <c r="G1748" s="145"/>
      <c r="H1748" s="163" t="str">
        <f>IF(ISERROR(VLOOKUP($F1748,参加者名簿!$A:$D,2,FALSE))=TRUE,"",VLOOKUP($F1748,参加者名簿!$A:$D,2,FALSE))</f>
        <v/>
      </c>
      <c r="I1748" s="146"/>
      <c r="J1748" s="195"/>
    </row>
    <row r="1749" spans="1:10" ht="20.100000000000001" customHeight="1">
      <c r="A1749" s="188">
        <f t="shared" si="634"/>
        <v>40</v>
      </c>
      <c r="B1749" s="582"/>
      <c r="C1749" s="145"/>
      <c r="D1749" s="163" t="str">
        <f>IF(ISERROR(VLOOKUP($B1749,参加者名簿!$A:$D,2,FALSE))=TRUE,"",VLOOKUP($B1749,参加者名簿!$A:$D,2,FALSE))</f>
        <v/>
      </c>
      <c r="E1749" s="146"/>
      <c r="F1749" s="584"/>
      <c r="G1749" s="145"/>
      <c r="H1749" s="163" t="str">
        <f>IF(ISERROR(VLOOKUP($F1749,参加者名簿!$A:$D,2,FALSE))=TRUE,"",VLOOKUP($F1749,参加者名簿!$A:$D,2,FALSE))</f>
        <v/>
      </c>
      <c r="I1749" s="146"/>
      <c r="J1749" s="195"/>
    </row>
    <row r="1750" spans="1:10" ht="20.100000000000001" customHeight="1" thickBot="1">
      <c r="A1750" s="188">
        <f t="shared" si="634"/>
        <v>40</v>
      </c>
      <c r="B1750" s="582"/>
      <c r="C1750" s="145"/>
      <c r="D1750" s="163" t="str">
        <f>IF(ISERROR(VLOOKUP($B1750,参加者名簿!$A:$D,2,FALSE))=TRUE,"",VLOOKUP($B1750,参加者名簿!$A:$D,2,FALSE))</f>
        <v/>
      </c>
      <c r="E1750" s="146"/>
      <c r="F1750" s="584"/>
      <c r="G1750" s="145"/>
      <c r="H1750" s="163" t="str">
        <f>IF(ISERROR(VLOOKUP($F1750,参加者名簿!$A:$D,2,FALSE))=TRUE,"",VLOOKUP($F1750,参加者名簿!$A:$D,2,FALSE))</f>
        <v/>
      </c>
      <c r="I1750" s="146"/>
      <c r="J1750" s="195"/>
    </row>
    <row r="1751" spans="1:10" ht="20.100000000000001" customHeight="1" thickBot="1">
      <c r="B1751" s="298" t="s">
        <v>476</v>
      </c>
      <c r="C1751" s="164">
        <f t="shared" ref="C1751" si="663">COUNTIFS(D1730:D1750,"農業者",E1730:E1750,"○")+COUNTIFS(H1730:H1750,"農業者",I1730:I1750,"○")</f>
        <v>0</v>
      </c>
      <c r="D1751" s="601" t="s">
        <v>477</v>
      </c>
      <c r="E1751" s="602"/>
      <c r="F1751" s="164">
        <f t="shared" ref="F1751" si="664">COUNTIFS(D1730:D1750,"農業者以外",E1730:E1750,"○")+COUNTIFS(H1730:H1750,"農業者以外",I1730:I1750,"○")</f>
        <v>0</v>
      </c>
      <c r="G1751" s="571" t="s">
        <v>478</v>
      </c>
      <c r="H1751" s="603">
        <f t="shared" ref="H1751" si="665">SUMIF(E1730:E1750,"○",C1730:C1750)+SUMIF(I1730:I1750,"○",G1730:G1750)</f>
        <v>0</v>
      </c>
      <c r="I1751" s="604"/>
      <c r="J1751" s="194"/>
    </row>
    <row r="1752" spans="1:10" ht="20.100000000000001" customHeight="1">
      <c r="B1752" s="299" t="s">
        <v>479</v>
      </c>
      <c r="C1752" s="151"/>
      <c r="D1752" s="151"/>
      <c r="E1752" s="151"/>
      <c r="F1752" s="151"/>
      <c r="G1752" s="151"/>
      <c r="H1752" s="151"/>
      <c r="I1752" s="152"/>
      <c r="J1752" s="195"/>
    </row>
    <row r="1753" spans="1:10" ht="20.100000000000001" customHeight="1">
      <c r="B1753" s="300"/>
      <c r="C1753" s="148"/>
      <c r="D1753" s="148"/>
      <c r="E1753" s="148"/>
      <c r="F1753" s="148"/>
      <c r="G1753" s="148"/>
      <c r="H1753" s="148"/>
      <c r="I1753" s="153"/>
      <c r="J1753" s="195"/>
    </row>
    <row r="1754" spans="1:10" ht="20.100000000000001" customHeight="1">
      <c r="B1754" s="300"/>
      <c r="C1754" s="148"/>
      <c r="D1754" s="148"/>
      <c r="E1754" s="148"/>
      <c r="F1754" s="148"/>
      <c r="G1754" s="148"/>
      <c r="H1754" s="148"/>
      <c r="I1754" s="153"/>
      <c r="J1754" s="195"/>
    </row>
    <row r="1755" spans="1:10" ht="20.100000000000001" customHeight="1">
      <c r="B1755" s="300"/>
      <c r="C1755" s="148"/>
      <c r="D1755" s="148"/>
      <c r="E1755" s="148"/>
      <c r="F1755" s="148"/>
      <c r="G1755" s="148"/>
      <c r="H1755" s="148"/>
      <c r="I1755" s="153"/>
      <c r="J1755" s="195"/>
    </row>
    <row r="1756" spans="1:10" ht="20.100000000000001" customHeight="1">
      <c r="B1756" s="300"/>
      <c r="C1756" s="148"/>
      <c r="D1756" s="148"/>
      <c r="E1756" s="148"/>
      <c r="F1756" s="148"/>
      <c r="G1756" s="148"/>
      <c r="H1756" s="148"/>
      <c r="I1756" s="153"/>
      <c r="J1756" s="195"/>
    </row>
    <row r="1757" spans="1:10" ht="20.100000000000001" customHeight="1">
      <c r="B1757" s="300"/>
      <c r="C1757" s="148"/>
      <c r="D1757" s="148"/>
      <c r="E1757" s="148"/>
      <c r="F1757" s="148"/>
      <c r="G1757" s="148"/>
      <c r="H1757" s="148"/>
      <c r="I1757" s="153"/>
      <c r="J1757" s="195"/>
    </row>
    <row r="1758" spans="1:10" ht="20.100000000000001" customHeight="1">
      <c r="B1758" s="300"/>
      <c r="C1758" s="148"/>
      <c r="D1758" s="148"/>
      <c r="E1758" s="148"/>
      <c r="F1758" s="148"/>
      <c r="G1758" s="148"/>
      <c r="H1758" s="148"/>
      <c r="I1758" s="153"/>
      <c r="J1758" s="195"/>
    </row>
    <row r="1759" spans="1:10" ht="20.100000000000001" customHeight="1" thickBot="1">
      <c r="B1759" s="301"/>
      <c r="C1759" s="154"/>
      <c r="D1759" s="154"/>
      <c r="E1759" s="154"/>
      <c r="F1759" s="154"/>
      <c r="G1759" s="154"/>
      <c r="H1759" s="154"/>
      <c r="I1759" s="155"/>
      <c r="J1759" s="195"/>
    </row>
    <row r="1760" spans="1:10" ht="20.100000000000001" customHeight="1" thickBot="1">
      <c r="B1760" s="302" t="s">
        <v>480</v>
      </c>
      <c r="C1760" s="156" t="s">
        <v>481</v>
      </c>
      <c r="D1760" s="156" t="s">
        <v>482</v>
      </c>
      <c r="E1760" s="157"/>
    </row>
    <row r="1761" spans="1:21" ht="20.100000000000001" customHeight="1" thickBot="1">
      <c r="B1761" s="289" t="s">
        <v>505</v>
      </c>
      <c r="C1761" s="185">
        <f t="shared" ref="C1761" si="666">C1717</f>
        <v>4</v>
      </c>
      <c r="D1761" s="608" t="s">
        <v>504</v>
      </c>
      <c r="E1761" s="608"/>
      <c r="F1761" s="608"/>
      <c r="G1761" s="608"/>
      <c r="H1761" s="141" t="s">
        <v>466</v>
      </c>
      <c r="I1761" s="186">
        <f t="shared" ref="I1761" si="667">I1717+1</f>
        <v>41</v>
      </c>
      <c r="J1761" s="189">
        <f t="shared" ref="J1761" si="668">I1761</f>
        <v>41</v>
      </c>
      <c r="K1761" s="312">
        <f t="shared" ref="K1761" si="669">G1762</f>
        <v>0</v>
      </c>
      <c r="L1761" s="313">
        <f t="shared" ref="L1761" si="670">C1763</f>
        <v>0</v>
      </c>
      <c r="M1761" s="190" t="e">
        <f t="shared" ref="M1761" si="671">G1763-K1764</f>
        <v>#VALUE!</v>
      </c>
      <c r="N1761" s="190">
        <f t="shared" ref="N1761" si="672">C1795</f>
        <v>0</v>
      </c>
      <c r="O1761" s="190">
        <f t="shared" ref="O1761" si="673">F1795</f>
        <v>0</v>
      </c>
      <c r="P1761" s="190">
        <f t="shared" ref="P1761" si="674">B1766</f>
        <v>0</v>
      </c>
      <c r="Q1761" s="190">
        <f t="shared" ref="Q1761" si="675">B1767</f>
        <v>0</v>
      </c>
      <c r="R1761" s="190">
        <f t="shared" ref="R1761" si="676">B1768</f>
        <v>0</v>
      </c>
      <c r="S1761" s="188">
        <f t="shared" ref="S1761" si="677">B1769</f>
        <v>0</v>
      </c>
      <c r="T1761" s="188">
        <f t="shared" ref="T1761" si="678">B1770</f>
        <v>0</v>
      </c>
      <c r="U1761" s="188">
        <f t="shared" ref="U1761" si="679">B1771</f>
        <v>0</v>
      </c>
    </row>
    <row r="1762" spans="1:21" ht="20.100000000000001" customHeight="1" thickBot="1">
      <c r="B1762" s="290" t="s">
        <v>467</v>
      </c>
      <c r="C1762" s="609" t="str">
        <f t="shared" ref="C1762" si="680">$C$2</f>
        <v>○○活動組織</v>
      </c>
      <c r="D1762" s="609"/>
      <c r="E1762" s="609"/>
      <c r="F1762" s="143" t="s">
        <v>468</v>
      </c>
      <c r="G1762" s="610"/>
      <c r="H1762" s="611"/>
      <c r="I1762" s="612"/>
      <c r="J1762" s="191"/>
    </row>
    <row r="1763" spans="1:21" ht="20.100000000000001" customHeight="1">
      <c r="B1763" s="291" t="s">
        <v>8</v>
      </c>
      <c r="C1763" s="128"/>
      <c r="D1763" s="613" t="s">
        <v>469</v>
      </c>
      <c r="E1763" s="613"/>
      <c r="F1763" s="128"/>
      <c r="G1763" s="161" t="str">
        <f t="shared" ref="G1763:G1764" si="681">IF((F1763-C1763)*24=0,"",(F1763-C1763)*24)</f>
        <v/>
      </c>
      <c r="H1763" s="614" t="s">
        <v>470</v>
      </c>
      <c r="I1763" s="615"/>
      <c r="J1763" s="192"/>
    </row>
    <row r="1764" spans="1:21" ht="20.100000000000001" customHeight="1" thickBot="1">
      <c r="B1764" s="292" t="s">
        <v>483</v>
      </c>
      <c r="C1764" s="129"/>
      <c r="D1764" s="605" t="s">
        <v>469</v>
      </c>
      <c r="E1764" s="605"/>
      <c r="F1764" s="129"/>
      <c r="G1764" s="162" t="str">
        <f t="shared" si="681"/>
        <v/>
      </c>
      <c r="H1764" s="606" t="s">
        <v>470</v>
      </c>
      <c r="I1764" s="607"/>
      <c r="J1764" s="192"/>
      <c r="K1764" s="188">
        <f t="shared" ref="K1764" si="682">IF(G1764="",0,G1764)</f>
        <v>0</v>
      </c>
    </row>
    <row r="1765" spans="1:21" ht="20.100000000000001" customHeight="1" thickBot="1">
      <c r="B1765" s="306" t="s">
        <v>714</v>
      </c>
      <c r="C1765" s="572" t="s">
        <v>712</v>
      </c>
      <c r="D1765" s="616" t="s">
        <v>713</v>
      </c>
      <c r="E1765" s="617"/>
      <c r="F1765" s="618" t="s">
        <v>715</v>
      </c>
      <c r="G1765" s="619"/>
      <c r="H1765" s="618" t="s">
        <v>716</v>
      </c>
      <c r="I1765" s="620"/>
      <c r="J1765" s="193"/>
    </row>
    <row r="1766" spans="1:21" ht="20.100000000000001" customHeight="1">
      <c r="A1766" s="188" t="str">
        <f t="shared" ref="A1766" si="683">CONCATENATE(I1761,-1)</f>
        <v>41-1</v>
      </c>
      <c r="B1766" s="309"/>
      <c r="C1766" s="573" t="str">
        <f>IF(B1766="","",VLOOKUP($B1766,【選択肢】!$K:$O,2,FALSE))</f>
        <v/>
      </c>
      <c r="D1766" s="621" t="str">
        <f>IF(C1766="","",VLOOKUP($B1766,【選択肢】!$K:$O,4,FALSE))</f>
        <v/>
      </c>
      <c r="E1766" s="622" t="str">
        <f>IF(D1766="","",VLOOKUP($B1766,【選択肢】!$K:$O,2,FALSE))</f>
        <v/>
      </c>
      <c r="F1766" s="623" t="str">
        <f>IF(E1766="","",VLOOKUP($B1766,【選択肢】!$K:$O,5,FALSE))</f>
        <v/>
      </c>
      <c r="G1766" s="624"/>
      <c r="H1766" s="625"/>
      <c r="I1766" s="626"/>
      <c r="J1766" s="193"/>
    </row>
    <row r="1767" spans="1:21" ht="20.100000000000001" customHeight="1">
      <c r="A1767" s="188" t="str">
        <f t="shared" ref="A1767" si="684">CONCATENATE(I1761,-2)</f>
        <v>41-2</v>
      </c>
      <c r="B1767" s="293"/>
      <c r="C1767" s="570" t="str">
        <f>IF(B1767="","",VLOOKUP($B1767,【選択肢】!$K:$O,2,FALSE))</f>
        <v/>
      </c>
      <c r="D1767" s="627" t="str">
        <f>IF(C1767="","",VLOOKUP($B1767,【選択肢】!$K:$O,4,FALSE))</f>
        <v/>
      </c>
      <c r="E1767" s="628" t="str">
        <f>IF(D1767="","",VLOOKUP($B1767,【選択肢】!$K:$O,2,FALSE))</f>
        <v/>
      </c>
      <c r="F1767" s="629" t="str">
        <f>IF(E1767="","",VLOOKUP($B1767,【選択肢】!$K:$O,5,FALSE))</f>
        <v/>
      </c>
      <c r="G1767" s="630"/>
      <c r="H1767" s="631"/>
      <c r="I1767" s="632"/>
      <c r="J1767" s="193"/>
    </row>
    <row r="1768" spans="1:21" ht="20.100000000000001" customHeight="1">
      <c r="A1768" s="188" t="str">
        <f t="shared" ref="A1768" si="685">CONCATENATE(I1761,-3)</f>
        <v>41-3</v>
      </c>
      <c r="B1768" s="294"/>
      <c r="C1768" s="570" t="str">
        <f>IF(B1768="","",VLOOKUP($B1768,【選択肢】!$K:$O,2,FALSE))</f>
        <v/>
      </c>
      <c r="D1768" s="627" t="str">
        <f>IF(C1768="","",VLOOKUP($B1768,【選択肢】!$K:$O,4,FALSE))</f>
        <v/>
      </c>
      <c r="E1768" s="628" t="str">
        <f>IF(D1768="","",VLOOKUP($B1768,【選択肢】!$K:$O,2,FALSE))</f>
        <v/>
      </c>
      <c r="F1768" s="629" t="str">
        <f>IF(E1768="","",VLOOKUP($B1768,【選択肢】!$K:$O,5,FALSE))</f>
        <v/>
      </c>
      <c r="G1768" s="630"/>
      <c r="H1768" s="631"/>
      <c r="I1768" s="632"/>
      <c r="J1768" s="193"/>
    </row>
    <row r="1769" spans="1:21" ht="20.100000000000001" customHeight="1">
      <c r="A1769" s="188" t="str">
        <f t="shared" ref="A1769" si="686">CONCATENATE(I1761,-4)</f>
        <v>41-4</v>
      </c>
      <c r="B1769" s="294"/>
      <c r="C1769" s="570" t="str">
        <f>IF(B1769="","",VLOOKUP($B1769,【選択肢】!$K:$O,2,FALSE))</f>
        <v/>
      </c>
      <c r="D1769" s="627" t="str">
        <f>IF(C1769="","",VLOOKUP($B1769,【選択肢】!$K:$O,4,FALSE))</f>
        <v/>
      </c>
      <c r="E1769" s="628" t="str">
        <f>IF(D1769="","",VLOOKUP($B1769,【選択肢】!$K:$O,2,FALSE))</f>
        <v/>
      </c>
      <c r="F1769" s="629" t="str">
        <f>IF(E1769="","",VLOOKUP($B1769,【選択肢】!$K:$O,5,FALSE))</f>
        <v/>
      </c>
      <c r="G1769" s="630"/>
      <c r="H1769" s="631"/>
      <c r="I1769" s="632"/>
      <c r="J1769" s="193"/>
    </row>
    <row r="1770" spans="1:21" ht="20.100000000000001" customHeight="1">
      <c r="A1770" s="188" t="str">
        <f t="shared" ref="A1770" si="687">CONCATENATE(I1761,-5)</f>
        <v>41-5</v>
      </c>
      <c r="B1770" s="294"/>
      <c r="C1770" s="570" t="str">
        <f>IF(B1770="","",VLOOKUP($B1770,【選択肢】!$K:$O,2,FALSE))</f>
        <v/>
      </c>
      <c r="D1770" s="627" t="str">
        <f>IF(C1770="","",VLOOKUP($B1770,【選択肢】!$K:$O,4,FALSE))</f>
        <v/>
      </c>
      <c r="E1770" s="628" t="str">
        <f>IF(D1770="","",VLOOKUP($B1770,【選択肢】!$K:$O,2,FALSE))</f>
        <v/>
      </c>
      <c r="F1770" s="629" t="str">
        <f>IF(E1770="","",VLOOKUP($B1770,【選択肢】!$K:$O,5,FALSE))</f>
        <v/>
      </c>
      <c r="G1770" s="630"/>
      <c r="H1770" s="631"/>
      <c r="I1770" s="632"/>
      <c r="J1770" s="193"/>
    </row>
    <row r="1771" spans="1:21" ht="20.100000000000001" customHeight="1" thickBot="1">
      <c r="A1771" s="188" t="str">
        <f t="shared" ref="A1771" si="688">CONCATENATE(I1761,-6)</f>
        <v>41-6</v>
      </c>
      <c r="B1771" s="295"/>
      <c r="C1771" s="569" t="str">
        <f>IF(B1771="","",VLOOKUP($B1771,【選択肢】!$K:$O,2,FALSE))</f>
        <v/>
      </c>
      <c r="D1771" s="633" t="str">
        <f>IF(C1771="","",VLOOKUP($B1771,【選択肢】!$K:$O,4,FALSE))</f>
        <v/>
      </c>
      <c r="E1771" s="634" t="str">
        <f>IF(D1771="","",VLOOKUP($B1771,【選択肢】!$K:$O,2,FALSE))</f>
        <v/>
      </c>
      <c r="F1771" s="635" t="str">
        <f>IF(E1771="","",VLOOKUP($B1771,【選択肢】!$K:$O,5,FALSE))</f>
        <v/>
      </c>
      <c r="G1771" s="636"/>
      <c r="H1771" s="637"/>
      <c r="I1771" s="638"/>
      <c r="J1771" s="193"/>
    </row>
    <row r="1772" spans="1:21" ht="20.100000000000001" customHeight="1">
      <c r="B1772" s="639" t="s">
        <v>471</v>
      </c>
      <c r="C1772" s="640"/>
      <c r="D1772" s="640"/>
      <c r="E1772" s="640"/>
      <c r="F1772" s="640"/>
      <c r="G1772" s="640"/>
      <c r="H1772" s="640"/>
      <c r="I1772" s="641"/>
      <c r="J1772" s="194"/>
    </row>
    <row r="1773" spans="1:21" ht="20.100000000000001" customHeight="1">
      <c r="B1773" s="296" t="s">
        <v>472</v>
      </c>
      <c r="C1773" s="167" t="s">
        <v>473</v>
      </c>
      <c r="D1773" s="168" t="s">
        <v>462</v>
      </c>
      <c r="E1773" s="169" t="s">
        <v>474</v>
      </c>
      <c r="F1773" s="166" t="s">
        <v>472</v>
      </c>
      <c r="G1773" s="167" t="s">
        <v>473</v>
      </c>
      <c r="H1773" s="168" t="s">
        <v>462</v>
      </c>
      <c r="I1773" s="169" t="s">
        <v>474</v>
      </c>
      <c r="J1773" s="194"/>
    </row>
    <row r="1774" spans="1:21" ht="20.100000000000001" customHeight="1">
      <c r="A1774" s="188">
        <f t="shared" ref="A1774" si="689">I1761</f>
        <v>41</v>
      </c>
      <c r="B1774" s="582"/>
      <c r="C1774" s="145"/>
      <c r="D1774" s="163" t="str">
        <f>IF(ISERROR(VLOOKUP($B1774,参加者名簿!$A:$D,2,FALSE))=TRUE,"",VLOOKUP($B1774,参加者名簿!$A:$D,2,FALSE))</f>
        <v/>
      </c>
      <c r="E1774" s="146"/>
      <c r="F1774" s="584"/>
      <c r="G1774" s="145"/>
      <c r="H1774" s="163" t="str">
        <f>IF(ISERROR(VLOOKUP($F1774,参加者名簿!$A:$D,2,FALSE))=TRUE,"",VLOOKUP($F1774,参加者名簿!$A:$D,2,FALSE))</f>
        <v/>
      </c>
      <c r="I1774" s="146"/>
      <c r="J1774" s="195"/>
    </row>
    <row r="1775" spans="1:21" ht="20.100000000000001" customHeight="1">
      <c r="A1775" s="188">
        <f t="shared" ref="A1775:A1838" si="690">A1774</f>
        <v>41</v>
      </c>
      <c r="B1775" s="582"/>
      <c r="C1775" s="145"/>
      <c r="D1775" s="163" t="str">
        <f>IF(ISERROR(VLOOKUP($B1775,参加者名簿!$A:$D,2,FALSE))=TRUE,"",VLOOKUP($B1775,参加者名簿!$A:$D,2,FALSE))</f>
        <v/>
      </c>
      <c r="E1775" s="146"/>
      <c r="F1775" s="584"/>
      <c r="G1775" s="145"/>
      <c r="H1775" s="163" t="str">
        <f>IF(ISERROR(VLOOKUP($F1775,参加者名簿!$A:$D,2,FALSE))=TRUE,"",VLOOKUP($F1775,参加者名簿!$A:$D,2,FALSE))</f>
        <v/>
      </c>
      <c r="I1775" s="146"/>
      <c r="J1775" s="195"/>
    </row>
    <row r="1776" spans="1:21" ht="20.100000000000001" customHeight="1">
      <c r="A1776" s="188">
        <f t="shared" si="690"/>
        <v>41</v>
      </c>
      <c r="B1776" s="582"/>
      <c r="C1776" s="145"/>
      <c r="D1776" s="163" t="str">
        <f>IF(ISERROR(VLOOKUP($B1776,参加者名簿!$A:$D,2,FALSE))=TRUE,"",VLOOKUP($B1776,参加者名簿!$A:$D,2,FALSE))</f>
        <v/>
      </c>
      <c r="E1776" s="146"/>
      <c r="F1776" s="584"/>
      <c r="G1776" s="145"/>
      <c r="H1776" s="163" t="str">
        <f>IF(ISERROR(VLOOKUP($F1776,参加者名簿!$A:$D,2,FALSE))=TRUE,"",VLOOKUP($F1776,参加者名簿!$A:$D,2,FALSE))</f>
        <v/>
      </c>
      <c r="I1776" s="146"/>
      <c r="J1776" s="195"/>
    </row>
    <row r="1777" spans="1:10" ht="20.100000000000001" customHeight="1">
      <c r="A1777" s="188">
        <f t="shared" si="690"/>
        <v>41</v>
      </c>
      <c r="B1777" s="582"/>
      <c r="C1777" s="145"/>
      <c r="D1777" s="163" t="str">
        <f>IF(ISERROR(VLOOKUP($B1777,参加者名簿!$A:$D,2,FALSE))=TRUE,"",VLOOKUP($B1777,参加者名簿!$A:$D,2,FALSE))</f>
        <v/>
      </c>
      <c r="E1777" s="146"/>
      <c r="F1777" s="584"/>
      <c r="G1777" s="145"/>
      <c r="H1777" s="163" t="str">
        <f>IF(ISERROR(VLOOKUP($F1777,参加者名簿!$A:$D,2,FALSE))=TRUE,"",VLOOKUP($F1777,参加者名簿!$A:$D,2,FALSE))</f>
        <v/>
      </c>
      <c r="I1777" s="146"/>
      <c r="J1777" s="195"/>
    </row>
    <row r="1778" spans="1:10" ht="20.100000000000001" customHeight="1">
      <c r="A1778" s="188">
        <f t="shared" si="690"/>
        <v>41</v>
      </c>
      <c r="B1778" s="582"/>
      <c r="C1778" s="145"/>
      <c r="D1778" s="163" t="str">
        <f>IF(ISERROR(VLOOKUP($B1778,参加者名簿!$A:$D,2,FALSE))=TRUE,"",VLOOKUP($B1778,参加者名簿!$A:$D,2,FALSE))</f>
        <v/>
      </c>
      <c r="E1778" s="146"/>
      <c r="F1778" s="584"/>
      <c r="G1778" s="145"/>
      <c r="H1778" s="163" t="str">
        <f>IF(ISERROR(VLOOKUP($F1778,参加者名簿!$A:$D,2,FALSE))=TRUE,"",VLOOKUP($F1778,参加者名簿!$A:$D,2,FALSE))</f>
        <v/>
      </c>
      <c r="I1778" s="146"/>
      <c r="J1778" s="195"/>
    </row>
    <row r="1779" spans="1:10" ht="20.100000000000001" customHeight="1">
      <c r="A1779" s="188">
        <f t="shared" si="690"/>
        <v>41</v>
      </c>
      <c r="B1779" s="582"/>
      <c r="C1779" s="145"/>
      <c r="D1779" s="163" t="str">
        <f>IF(ISERROR(VLOOKUP($B1779,参加者名簿!$A:$D,2,FALSE))=TRUE,"",VLOOKUP($B1779,参加者名簿!$A:$D,2,FALSE))</f>
        <v/>
      </c>
      <c r="E1779" s="146"/>
      <c r="F1779" s="584"/>
      <c r="G1779" s="145"/>
      <c r="H1779" s="163" t="str">
        <f>IF(ISERROR(VLOOKUP($F1779,参加者名簿!$A:$D,2,FALSE))=TRUE,"",VLOOKUP($F1779,参加者名簿!$A:$D,2,FALSE))</f>
        <v/>
      </c>
      <c r="I1779" s="146"/>
      <c r="J1779" s="195"/>
    </row>
    <row r="1780" spans="1:10" ht="20.100000000000001" customHeight="1">
      <c r="A1780" s="188">
        <f t="shared" si="690"/>
        <v>41</v>
      </c>
      <c r="B1780" s="582"/>
      <c r="C1780" s="145"/>
      <c r="D1780" s="163" t="str">
        <f>IF(ISERROR(VLOOKUP($B1780,参加者名簿!$A:$D,2,FALSE))=TRUE,"",VLOOKUP($B1780,参加者名簿!$A:$D,2,FALSE))</f>
        <v/>
      </c>
      <c r="E1780" s="146"/>
      <c r="F1780" s="584"/>
      <c r="G1780" s="145"/>
      <c r="H1780" s="163" t="str">
        <f>IF(ISERROR(VLOOKUP($F1780,参加者名簿!$A:$D,2,FALSE))=TRUE,"",VLOOKUP($F1780,参加者名簿!$A:$D,2,FALSE))</f>
        <v/>
      </c>
      <c r="I1780" s="146"/>
      <c r="J1780" s="195"/>
    </row>
    <row r="1781" spans="1:10" ht="20.100000000000001" customHeight="1">
      <c r="A1781" s="188">
        <f t="shared" si="690"/>
        <v>41</v>
      </c>
      <c r="B1781" s="582"/>
      <c r="C1781" s="145"/>
      <c r="D1781" s="163" t="str">
        <f>IF(ISERROR(VLOOKUP($B1781,参加者名簿!$A:$D,2,FALSE))=TRUE,"",VLOOKUP($B1781,参加者名簿!$A:$D,2,FALSE))</f>
        <v/>
      </c>
      <c r="E1781" s="146"/>
      <c r="F1781" s="584"/>
      <c r="G1781" s="145"/>
      <c r="H1781" s="163" t="str">
        <f>IF(ISERROR(VLOOKUP($F1781,参加者名簿!$A:$D,2,FALSE))=TRUE,"",VLOOKUP($F1781,参加者名簿!$A:$D,2,FALSE))</f>
        <v/>
      </c>
      <c r="I1781" s="146"/>
      <c r="J1781" s="195"/>
    </row>
    <row r="1782" spans="1:10" ht="20.100000000000001" customHeight="1">
      <c r="A1782" s="188">
        <f t="shared" si="690"/>
        <v>41</v>
      </c>
      <c r="B1782" s="582"/>
      <c r="C1782" s="145"/>
      <c r="D1782" s="163" t="str">
        <f>IF(ISERROR(VLOOKUP($B1782,参加者名簿!$A:$D,2,FALSE))=TRUE,"",VLOOKUP($B1782,参加者名簿!$A:$D,2,FALSE))</f>
        <v/>
      </c>
      <c r="E1782" s="146"/>
      <c r="F1782" s="584"/>
      <c r="G1782" s="145"/>
      <c r="H1782" s="163" t="str">
        <f>IF(ISERROR(VLOOKUP($F1782,参加者名簿!$A:$D,2,FALSE))=TRUE,"",VLOOKUP($F1782,参加者名簿!$A:$D,2,FALSE))</f>
        <v/>
      </c>
      <c r="I1782" s="146"/>
      <c r="J1782" s="195"/>
    </row>
    <row r="1783" spans="1:10" ht="20.100000000000001" customHeight="1">
      <c r="A1783" s="188">
        <f t="shared" si="690"/>
        <v>41</v>
      </c>
      <c r="B1783" s="582"/>
      <c r="C1783" s="145"/>
      <c r="D1783" s="163" t="str">
        <f>IF(ISERROR(VLOOKUP($B1783,参加者名簿!$A:$D,2,FALSE))=TRUE,"",VLOOKUP($B1783,参加者名簿!$A:$D,2,FALSE))</f>
        <v/>
      </c>
      <c r="E1783" s="146"/>
      <c r="F1783" s="584"/>
      <c r="G1783" s="145"/>
      <c r="H1783" s="163" t="str">
        <f>IF(ISERROR(VLOOKUP($F1783,参加者名簿!$A:$D,2,FALSE))=TRUE,"",VLOOKUP($F1783,参加者名簿!$A:$D,2,FALSE))</f>
        <v/>
      </c>
      <c r="I1783" s="146"/>
      <c r="J1783" s="195"/>
    </row>
    <row r="1784" spans="1:10" ht="20.100000000000001" customHeight="1">
      <c r="A1784" s="188">
        <f t="shared" si="690"/>
        <v>41</v>
      </c>
      <c r="B1784" s="582"/>
      <c r="C1784" s="145"/>
      <c r="D1784" s="163" t="str">
        <f>IF(ISERROR(VLOOKUP($B1784,参加者名簿!$A:$D,2,FALSE))=TRUE,"",VLOOKUP($B1784,参加者名簿!$A:$D,2,FALSE))</f>
        <v/>
      </c>
      <c r="E1784" s="146"/>
      <c r="F1784" s="584"/>
      <c r="G1784" s="145"/>
      <c r="H1784" s="163" t="str">
        <f>IF(ISERROR(VLOOKUP($F1784,参加者名簿!$A:$D,2,FALSE))=TRUE,"",VLOOKUP($F1784,参加者名簿!$A:$D,2,FALSE))</f>
        <v/>
      </c>
      <c r="I1784" s="146"/>
      <c r="J1784" s="195"/>
    </row>
    <row r="1785" spans="1:10" ht="20.100000000000001" customHeight="1">
      <c r="A1785" s="188">
        <f t="shared" si="690"/>
        <v>41</v>
      </c>
      <c r="B1785" s="582"/>
      <c r="C1785" s="145"/>
      <c r="D1785" s="163" t="str">
        <f>IF(ISERROR(VLOOKUP($B1785,参加者名簿!$A:$D,2,FALSE))=TRUE,"",VLOOKUP($B1785,参加者名簿!$A:$D,2,FALSE))</f>
        <v/>
      </c>
      <c r="E1785" s="146"/>
      <c r="F1785" s="584"/>
      <c r="G1785" s="145"/>
      <c r="H1785" s="163" t="str">
        <f>IF(ISERROR(VLOOKUP($F1785,参加者名簿!$A:$D,2,FALSE))=TRUE,"",VLOOKUP($F1785,参加者名簿!$A:$D,2,FALSE))</f>
        <v/>
      </c>
      <c r="I1785" s="146"/>
      <c r="J1785" s="195"/>
    </row>
    <row r="1786" spans="1:10" ht="20.100000000000001" customHeight="1">
      <c r="A1786" s="188">
        <f t="shared" si="690"/>
        <v>41</v>
      </c>
      <c r="B1786" s="582"/>
      <c r="C1786" s="145"/>
      <c r="D1786" s="163" t="str">
        <f>IF(ISERROR(VLOOKUP($B1786,参加者名簿!$A:$D,2,FALSE))=TRUE,"",VLOOKUP($B1786,参加者名簿!$A:$D,2,FALSE))</f>
        <v/>
      </c>
      <c r="E1786" s="146"/>
      <c r="F1786" s="584"/>
      <c r="G1786" s="145"/>
      <c r="H1786" s="163" t="str">
        <f>IF(ISERROR(VLOOKUP($F1786,参加者名簿!$A:$D,2,FALSE))=TRUE,"",VLOOKUP($F1786,参加者名簿!$A:$D,2,FALSE))</f>
        <v/>
      </c>
      <c r="I1786" s="146"/>
      <c r="J1786" s="195"/>
    </row>
    <row r="1787" spans="1:10" ht="20.100000000000001" customHeight="1">
      <c r="A1787" s="188">
        <f t="shared" si="690"/>
        <v>41</v>
      </c>
      <c r="B1787" s="582"/>
      <c r="C1787" s="145"/>
      <c r="D1787" s="163" t="str">
        <f>IF(ISERROR(VLOOKUP($B1787,参加者名簿!$A:$D,2,FALSE))=TRUE,"",VLOOKUP($B1787,参加者名簿!$A:$D,2,FALSE))</f>
        <v/>
      </c>
      <c r="E1787" s="146"/>
      <c r="F1787" s="584"/>
      <c r="G1787" s="145"/>
      <c r="H1787" s="163" t="str">
        <f>IF(ISERROR(VLOOKUP($F1787,参加者名簿!$A:$D,2,FALSE))=TRUE,"",VLOOKUP($F1787,参加者名簿!$A:$D,2,FALSE))</f>
        <v/>
      </c>
      <c r="I1787" s="146"/>
      <c r="J1787" s="195"/>
    </row>
    <row r="1788" spans="1:10" ht="20.100000000000001" customHeight="1">
      <c r="A1788" s="188">
        <f t="shared" si="690"/>
        <v>41</v>
      </c>
      <c r="B1788" s="582"/>
      <c r="C1788" s="145"/>
      <c r="D1788" s="163" t="str">
        <f>IF(ISERROR(VLOOKUP($B1788,参加者名簿!$A:$D,2,FALSE))=TRUE,"",VLOOKUP($B1788,参加者名簿!$A:$D,2,FALSE))</f>
        <v/>
      </c>
      <c r="E1788" s="146"/>
      <c r="F1788" s="584"/>
      <c r="G1788" s="145"/>
      <c r="H1788" s="163" t="str">
        <f>IF(ISERROR(VLOOKUP($F1788,参加者名簿!$A:$D,2,FALSE))=TRUE,"",VLOOKUP($F1788,参加者名簿!$A:$D,2,FALSE))</f>
        <v/>
      </c>
      <c r="I1788" s="146"/>
      <c r="J1788" s="195"/>
    </row>
    <row r="1789" spans="1:10" ht="20.100000000000001" customHeight="1">
      <c r="A1789" s="188">
        <f t="shared" si="690"/>
        <v>41</v>
      </c>
      <c r="B1789" s="582"/>
      <c r="C1789" s="145"/>
      <c r="D1789" s="163" t="str">
        <f>IF(ISERROR(VLOOKUP($B1789,参加者名簿!$A:$D,2,FALSE))=TRUE,"",VLOOKUP($B1789,参加者名簿!$A:$D,2,FALSE))</f>
        <v/>
      </c>
      <c r="E1789" s="146"/>
      <c r="F1789" s="584"/>
      <c r="G1789" s="145"/>
      <c r="H1789" s="163" t="str">
        <f>IF(ISERROR(VLOOKUP($F1789,参加者名簿!$A:$D,2,FALSE))=TRUE,"",VLOOKUP($F1789,参加者名簿!$A:$D,2,FALSE))</f>
        <v/>
      </c>
      <c r="I1789" s="146"/>
      <c r="J1789" s="195"/>
    </row>
    <row r="1790" spans="1:10" ht="20.100000000000001" customHeight="1">
      <c r="A1790" s="188">
        <f t="shared" si="690"/>
        <v>41</v>
      </c>
      <c r="B1790" s="582"/>
      <c r="C1790" s="145"/>
      <c r="D1790" s="163" t="str">
        <f>IF(ISERROR(VLOOKUP($B1790,参加者名簿!$A:$D,2,FALSE))=TRUE,"",VLOOKUP($B1790,参加者名簿!$A:$D,2,FALSE))</f>
        <v/>
      </c>
      <c r="E1790" s="146"/>
      <c r="F1790" s="584"/>
      <c r="G1790" s="145"/>
      <c r="H1790" s="163" t="str">
        <f>IF(ISERROR(VLOOKUP($F1790,参加者名簿!$A:$D,2,FALSE))=TRUE,"",VLOOKUP($F1790,参加者名簿!$A:$D,2,FALSE))</f>
        <v/>
      </c>
      <c r="I1790" s="146"/>
      <c r="J1790" s="195"/>
    </row>
    <row r="1791" spans="1:10" ht="20.100000000000001" customHeight="1">
      <c r="A1791" s="188">
        <f t="shared" si="690"/>
        <v>41</v>
      </c>
      <c r="B1791" s="582"/>
      <c r="C1791" s="145"/>
      <c r="D1791" s="163" t="str">
        <f>IF(ISERROR(VLOOKUP($B1791,参加者名簿!$A:$D,2,FALSE))=TRUE,"",VLOOKUP($B1791,参加者名簿!$A:$D,2,FALSE))</f>
        <v/>
      </c>
      <c r="E1791" s="146"/>
      <c r="F1791" s="584"/>
      <c r="G1791" s="145"/>
      <c r="H1791" s="163" t="str">
        <f>IF(ISERROR(VLOOKUP($F1791,参加者名簿!$A:$D,2,FALSE))=TRUE,"",VLOOKUP($F1791,参加者名簿!$A:$D,2,FALSE))</f>
        <v/>
      </c>
      <c r="I1791" s="146"/>
      <c r="J1791" s="195"/>
    </row>
    <row r="1792" spans="1:10" ht="20.100000000000001" customHeight="1">
      <c r="A1792" s="188">
        <f t="shared" si="690"/>
        <v>41</v>
      </c>
      <c r="B1792" s="582"/>
      <c r="C1792" s="145"/>
      <c r="D1792" s="163" t="str">
        <f>IF(ISERROR(VLOOKUP($B1792,参加者名簿!$A:$D,2,FALSE))=TRUE,"",VLOOKUP($B1792,参加者名簿!$A:$D,2,FALSE))</f>
        <v/>
      </c>
      <c r="E1792" s="146"/>
      <c r="F1792" s="584"/>
      <c r="G1792" s="145"/>
      <c r="H1792" s="163" t="str">
        <f>IF(ISERROR(VLOOKUP($F1792,参加者名簿!$A:$D,2,FALSE))=TRUE,"",VLOOKUP($F1792,参加者名簿!$A:$D,2,FALSE))</f>
        <v/>
      </c>
      <c r="I1792" s="146"/>
      <c r="J1792" s="195"/>
    </row>
    <row r="1793" spans="1:21" ht="20.100000000000001" customHeight="1">
      <c r="A1793" s="188">
        <f t="shared" si="690"/>
        <v>41</v>
      </c>
      <c r="B1793" s="582"/>
      <c r="C1793" s="145"/>
      <c r="D1793" s="163" t="str">
        <f>IF(ISERROR(VLOOKUP($B1793,参加者名簿!$A:$D,2,FALSE))=TRUE,"",VLOOKUP($B1793,参加者名簿!$A:$D,2,FALSE))</f>
        <v/>
      </c>
      <c r="E1793" s="146"/>
      <c r="F1793" s="584"/>
      <c r="G1793" s="145"/>
      <c r="H1793" s="163" t="str">
        <f>IF(ISERROR(VLOOKUP($F1793,参加者名簿!$A:$D,2,FALSE))=TRUE,"",VLOOKUP($F1793,参加者名簿!$A:$D,2,FALSE))</f>
        <v/>
      </c>
      <c r="I1793" s="146"/>
      <c r="J1793" s="195"/>
    </row>
    <row r="1794" spans="1:21" ht="20.100000000000001" customHeight="1" thickBot="1">
      <c r="A1794" s="188">
        <f t="shared" si="690"/>
        <v>41</v>
      </c>
      <c r="B1794" s="582"/>
      <c r="C1794" s="145"/>
      <c r="D1794" s="163" t="str">
        <f>IF(ISERROR(VLOOKUP($B1794,参加者名簿!$A:$D,2,FALSE))=TRUE,"",VLOOKUP($B1794,参加者名簿!$A:$D,2,FALSE))</f>
        <v/>
      </c>
      <c r="E1794" s="146"/>
      <c r="F1794" s="584"/>
      <c r="G1794" s="145"/>
      <c r="H1794" s="163" t="str">
        <f>IF(ISERROR(VLOOKUP($F1794,参加者名簿!$A:$D,2,FALSE))=TRUE,"",VLOOKUP($F1794,参加者名簿!$A:$D,2,FALSE))</f>
        <v/>
      </c>
      <c r="I1794" s="146"/>
      <c r="J1794" s="195"/>
    </row>
    <row r="1795" spans="1:21" ht="20.100000000000001" customHeight="1" thickBot="1">
      <c r="B1795" s="298" t="s">
        <v>476</v>
      </c>
      <c r="C1795" s="164">
        <f t="shared" ref="C1795" si="691">COUNTIFS(D1774:D1794,"農業者",E1774:E1794,"○")+COUNTIFS(H1774:H1794,"農業者",I1774:I1794,"○")</f>
        <v>0</v>
      </c>
      <c r="D1795" s="601" t="s">
        <v>477</v>
      </c>
      <c r="E1795" s="602"/>
      <c r="F1795" s="164">
        <f t="shared" ref="F1795" si="692">COUNTIFS(D1774:D1794,"農業者以外",E1774:E1794,"○")+COUNTIFS(H1774:H1794,"農業者以外",I1774:I1794,"○")</f>
        <v>0</v>
      </c>
      <c r="G1795" s="571" t="s">
        <v>478</v>
      </c>
      <c r="H1795" s="603">
        <f t="shared" ref="H1795" si="693">SUMIF(E1774:E1794,"○",C1774:C1794)+SUMIF(I1774:I1794,"○",G1774:G1794)</f>
        <v>0</v>
      </c>
      <c r="I1795" s="604"/>
      <c r="J1795" s="194"/>
    </row>
    <row r="1796" spans="1:21" ht="20.100000000000001" customHeight="1">
      <c r="B1796" s="299" t="s">
        <v>479</v>
      </c>
      <c r="C1796" s="151"/>
      <c r="D1796" s="151"/>
      <c r="E1796" s="151"/>
      <c r="F1796" s="151"/>
      <c r="G1796" s="151"/>
      <c r="H1796" s="151"/>
      <c r="I1796" s="152"/>
      <c r="J1796" s="195"/>
    </row>
    <row r="1797" spans="1:21" ht="20.100000000000001" customHeight="1">
      <c r="B1797" s="300"/>
      <c r="C1797" s="148"/>
      <c r="D1797" s="148"/>
      <c r="E1797" s="148"/>
      <c r="F1797" s="148"/>
      <c r="G1797" s="148"/>
      <c r="H1797" s="148"/>
      <c r="I1797" s="153"/>
      <c r="J1797" s="195"/>
    </row>
    <row r="1798" spans="1:21" ht="20.100000000000001" customHeight="1">
      <c r="B1798" s="300"/>
      <c r="C1798" s="148"/>
      <c r="D1798" s="148"/>
      <c r="E1798" s="148"/>
      <c r="F1798" s="148"/>
      <c r="G1798" s="148"/>
      <c r="H1798" s="148"/>
      <c r="I1798" s="153"/>
      <c r="J1798" s="195"/>
    </row>
    <row r="1799" spans="1:21" ht="20.100000000000001" customHeight="1">
      <c r="B1799" s="300"/>
      <c r="C1799" s="148"/>
      <c r="D1799" s="148"/>
      <c r="E1799" s="148"/>
      <c r="F1799" s="148"/>
      <c r="G1799" s="148"/>
      <c r="H1799" s="148"/>
      <c r="I1799" s="153"/>
      <c r="J1799" s="195"/>
    </row>
    <row r="1800" spans="1:21" ht="20.100000000000001" customHeight="1">
      <c r="B1800" s="300"/>
      <c r="C1800" s="148"/>
      <c r="D1800" s="148"/>
      <c r="E1800" s="148"/>
      <c r="F1800" s="148"/>
      <c r="G1800" s="148"/>
      <c r="H1800" s="148"/>
      <c r="I1800" s="153"/>
      <c r="J1800" s="195"/>
    </row>
    <row r="1801" spans="1:21" ht="20.100000000000001" customHeight="1">
      <c r="B1801" s="300"/>
      <c r="C1801" s="148"/>
      <c r="D1801" s="148"/>
      <c r="E1801" s="148"/>
      <c r="F1801" s="148"/>
      <c r="G1801" s="148"/>
      <c r="H1801" s="148"/>
      <c r="I1801" s="153"/>
      <c r="J1801" s="195"/>
    </row>
    <row r="1802" spans="1:21" ht="20.100000000000001" customHeight="1">
      <c r="B1802" s="300"/>
      <c r="C1802" s="148"/>
      <c r="D1802" s="148"/>
      <c r="E1802" s="148"/>
      <c r="F1802" s="148"/>
      <c r="G1802" s="148"/>
      <c r="H1802" s="148"/>
      <c r="I1802" s="153"/>
      <c r="J1802" s="195"/>
    </row>
    <row r="1803" spans="1:21" ht="20.100000000000001" customHeight="1" thickBot="1">
      <c r="B1803" s="301"/>
      <c r="C1803" s="154"/>
      <c r="D1803" s="154"/>
      <c r="E1803" s="154"/>
      <c r="F1803" s="154"/>
      <c r="G1803" s="154"/>
      <c r="H1803" s="154"/>
      <c r="I1803" s="155"/>
      <c r="J1803" s="195"/>
    </row>
    <row r="1804" spans="1:21" ht="20.100000000000001" customHeight="1" thickBot="1">
      <c r="B1804" s="302" t="s">
        <v>480</v>
      </c>
      <c r="C1804" s="156" t="s">
        <v>481</v>
      </c>
      <c r="D1804" s="156" t="s">
        <v>482</v>
      </c>
      <c r="E1804" s="157"/>
    </row>
    <row r="1805" spans="1:21" ht="20.100000000000001" customHeight="1" thickBot="1">
      <c r="B1805" s="289" t="s">
        <v>505</v>
      </c>
      <c r="C1805" s="185">
        <f t="shared" ref="C1805" si="694">C1761</f>
        <v>4</v>
      </c>
      <c r="D1805" s="608" t="s">
        <v>504</v>
      </c>
      <c r="E1805" s="608"/>
      <c r="F1805" s="608"/>
      <c r="G1805" s="608"/>
      <c r="H1805" s="141" t="s">
        <v>466</v>
      </c>
      <c r="I1805" s="186">
        <f t="shared" ref="I1805" si="695">I1761+1</f>
        <v>42</v>
      </c>
      <c r="J1805" s="189">
        <f t="shared" ref="J1805" si="696">I1805</f>
        <v>42</v>
      </c>
      <c r="K1805" s="312">
        <f t="shared" ref="K1805" si="697">G1806</f>
        <v>0</v>
      </c>
      <c r="L1805" s="313">
        <f t="shared" ref="L1805" si="698">C1807</f>
        <v>0</v>
      </c>
      <c r="M1805" s="190" t="e">
        <f t="shared" ref="M1805" si="699">G1807-K1808</f>
        <v>#VALUE!</v>
      </c>
      <c r="N1805" s="190">
        <f t="shared" ref="N1805" si="700">C1839</f>
        <v>0</v>
      </c>
      <c r="O1805" s="190">
        <f t="shared" ref="O1805" si="701">F1839</f>
        <v>0</v>
      </c>
      <c r="P1805" s="190">
        <f t="shared" ref="P1805" si="702">B1810</f>
        <v>0</v>
      </c>
      <c r="Q1805" s="190">
        <f t="shared" ref="Q1805" si="703">B1811</f>
        <v>0</v>
      </c>
      <c r="R1805" s="190">
        <f t="shared" ref="R1805" si="704">B1812</f>
        <v>0</v>
      </c>
      <c r="S1805" s="188">
        <f t="shared" ref="S1805" si="705">B1813</f>
        <v>0</v>
      </c>
      <c r="T1805" s="188">
        <f t="shared" ref="T1805" si="706">B1814</f>
        <v>0</v>
      </c>
      <c r="U1805" s="188">
        <f t="shared" ref="U1805" si="707">B1815</f>
        <v>0</v>
      </c>
    </row>
    <row r="1806" spans="1:21" ht="20.100000000000001" customHeight="1" thickBot="1">
      <c r="B1806" s="290" t="s">
        <v>467</v>
      </c>
      <c r="C1806" s="609" t="str">
        <f t="shared" ref="C1806" si="708">$C$2</f>
        <v>○○活動組織</v>
      </c>
      <c r="D1806" s="609"/>
      <c r="E1806" s="609"/>
      <c r="F1806" s="143" t="s">
        <v>468</v>
      </c>
      <c r="G1806" s="610"/>
      <c r="H1806" s="611"/>
      <c r="I1806" s="612"/>
      <c r="J1806" s="191"/>
    </row>
    <row r="1807" spans="1:21" ht="20.100000000000001" customHeight="1">
      <c r="B1807" s="291" t="s">
        <v>8</v>
      </c>
      <c r="C1807" s="128"/>
      <c r="D1807" s="613" t="s">
        <v>469</v>
      </c>
      <c r="E1807" s="613"/>
      <c r="F1807" s="128"/>
      <c r="G1807" s="161" t="str">
        <f t="shared" ref="G1807:G1808" si="709">IF((F1807-C1807)*24=0,"",(F1807-C1807)*24)</f>
        <v/>
      </c>
      <c r="H1807" s="614" t="s">
        <v>470</v>
      </c>
      <c r="I1807" s="615"/>
      <c r="J1807" s="192"/>
    </row>
    <row r="1808" spans="1:21" ht="20.100000000000001" customHeight="1" thickBot="1">
      <c r="B1808" s="292" t="s">
        <v>483</v>
      </c>
      <c r="C1808" s="129"/>
      <c r="D1808" s="605" t="s">
        <v>469</v>
      </c>
      <c r="E1808" s="605"/>
      <c r="F1808" s="129"/>
      <c r="G1808" s="162" t="str">
        <f t="shared" si="709"/>
        <v/>
      </c>
      <c r="H1808" s="606" t="s">
        <v>470</v>
      </c>
      <c r="I1808" s="607"/>
      <c r="J1808" s="192"/>
      <c r="K1808" s="188">
        <f t="shared" ref="K1808" si="710">IF(G1808="",0,G1808)</f>
        <v>0</v>
      </c>
    </row>
    <row r="1809" spans="1:10" ht="20.100000000000001" customHeight="1" thickBot="1">
      <c r="B1809" s="306" t="s">
        <v>714</v>
      </c>
      <c r="C1809" s="572" t="s">
        <v>712</v>
      </c>
      <c r="D1809" s="616" t="s">
        <v>713</v>
      </c>
      <c r="E1809" s="617"/>
      <c r="F1809" s="618" t="s">
        <v>715</v>
      </c>
      <c r="G1809" s="619"/>
      <c r="H1809" s="618" t="s">
        <v>716</v>
      </c>
      <c r="I1809" s="620"/>
      <c r="J1809" s="193"/>
    </row>
    <row r="1810" spans="1:10" ht="20.100000000000001" customHeight="1">
      <c r="A1810" s="188" t="str">
        <f t="shared" ref="A1810" si="711">CONCATENATE(I1805,-1)</f>
        <v>42-1</v>
      </c>
      <c r="B1810" s="309"/>
      <c r="C1810" s="573" t="str">
        <f>IF(B1810="","",VLOOKUP($B1810,【選択肢】!$K:$O,2,FALSE))</f>
        <v/>
      </c>
      <c r="D1810" s="621" t="str">
        <f>IF(C1810="","",VLOOKUP($B1810,【選択肢】!$K:$O,4,FALSE))</f>
        <v/>
      </c>
      <c r="E1810" s="622" t="str">
        <f>IF(D1810="","",VLOOKUP($B1810,【選択肢】!$K:$O,2,FALSE))</f>
        <v/>
      </c>
      <c r="F1810" s="623" t="str">
        <f>IF(E1810="","",VLOOKUP($B1810,【選択肢】!$K:$O,5,FALSE))</f>
        <v/>
      </c>
      <c r="G1810" s="624"/>
      <c r="H1810" s="625"/>
      <c r="I1810" s="626"/>
      <c r="J1810" s="193"/>
    </row>
    <row r="1811" spans="1:10" ht="20.100000000000001" customHeight="1">
      <c r="A1811" s="188" t="str">
        <f t="shared" ref="A1811" si="712">CONCATENATE(I1805,-2)</f>
        <v>42-2</v>
      </c>
      <c r="B1811" s="293"/>
      <c r="C1811" s="570" t="str">
        <f>IF(B1811="","",VLOOKUP($B1811,【選択肢】!$K:$O,2,FALSE))</f>
        <v/>
      </c>
      <c r="D1811" s="627" t="str">
        <f>IF(C1811="","",VLOOKUP($B1811,【選択肢】!$K:$O,4,FALSE))</f>
        <v/>
      </c>
      <c r="E1811" s="628" t="str">
        <f>IF(D1811="","",VLOOKUP($B1811,【選択肢】!$K:$O,2,FALSE))</f>
        <v/>
      </c>
      <c r="F1811" s="629" t="str">
        <f>IF(E1811="","",VLOOKUP($B1811,【選択肢】!$K:$O,5,FALSE))</f>
        <v/>
      </c>
      <c r="G1811" s="630"/>
      <c r="H1811" s="631"/>
      <c r="I1811" s="632"/>
      <c r="J1811" s="193"/>
    </row>
    <row r="1812" spans="1:10" ht="20.100000000000001" customHeight="1">
      <c r="A1812" s="188" t="str">
        <f t="shared" ref="A1812" si="713">CONCATENATE(I1805,-3)</f>
        <v>42-3</v>
      </c>
      <c r="B1812" s="294"/>
      <c r="C1812" s="570" t="str">
        <f>IF(B1812="","",VLOOKUP($B1812,【選択肢】!$K:$O,2,FALSE))</f>
        <v/>
      </c>
      <c r="D1812" s="627" t="str">
        <f>IF(C1812="","",VLOOKUP($B1812,【選択肢】!$K:$O,4,FALSE))</f>
        <v/>
      </c>
      <c r="E1812" s="628" t="str">
        <f>IF(D1812="","",VLOOKUP($B1812,【選択肢】!$K:$O,2,FALSE))</f>
        <v/>
      </c>
      <c r="F1812" s="629" t="str">
        <f>IF(E1812="","",VLOOKUP($B1812,【選択肢】!$K:$O,5,FALSE))</f>
        <v/>
      </c>
      <c r="G1812" s="630"/>
      <c r="H1812" s="631"/>
      <c r="I1812" s="632"/>
      <c r="J1812" s="193"/>
    </row>
    <row r="1813" spans="1:10" ht="20.100000000000001" customHeight="1">
      <c r="A1813" s="188" t="str">
        <f t="shared" ref="A1813" si="714">CONCATENATE(I1805,-4)</f>
        <v>42-4</v>
      </c>
      <c r="B1813" s="294"/>
      <c r="C1813" s="570" t="str">
        <f>IF(B1813="","",VLOOKUP($B1813,【選択肢】!$K:$O,2,FALSE))</f>
        <v/>
      </c>
      <c r="D1813" s="627" t="str">
        <f>IF(C1813="","",VLOOKUP($B1813,【選択肢】!$K:$O,4,FALSE))</f>
        <v/>
      </c>
      <c r="E1813" s="628" t="str">
        <f>IF(D1813="","",VLOOKUP($B1813,【選択肢】!$K:$O,2,FALSE))</f>
        <v/>
      </c>
      <c r="F1813" s="629" t="str">
        <f>IF(E1813="","",VLOOKUP($B1813,【選択肢】!$K:$O,5,FALSE))</f>
        <v/>
      </c>
      <c r="G1813" s="630"/>
      <c r="H1813" s="631"/>
      <c r="I1813" s="632"/>
      <c r="J1813" s="193"/>
    </row>
    <row r="1814" spans="1:10" ht="20.100000000000001" customHeight="1">
      <c r="A1814" s="188" t="str">
        <f t="shared" ref="A1814" si="715">CONCATENATE(I1805,-5)</f>
        <v>42-5</v>
      </c>
      <c r="B1814" s="294"/>
      <c r="C1814" s="570" t="str">
        <f>IF(B1814="","",VLOOKUP($B1814,【選択肢】!$K:$O,2,FALSE))</f>
        <v/>
      </c>
      <c r="D1814" s="627" t="str">
        <f>IF(C1814="","",VLOOKUP($B1814,【選択肢】!$K:$O,4,FALSE))</f>
        <v/>
      </c>
      <c r="E1814" s="628" t="str">
        <f>IF(D1814="","",VLOOKUP($B1814,【選択肢】!$K:$O,2,FALSE))</f>
        <v/>
      </c>
      <c r="F1814" s="629" t="str">
        <f>IF(E1814="","",VLOOKUP($B1814,【選択肢】!$K:$O,5,FALSE))</f>
        <v/>
      </c>
      <c r="G1814" s="630"/>
      <c r="H1814" s="631"/>
      <c r="I1814" s="632"/>
      <c r="J1814" s="193"/>
    </row>
    <row r="1815" spans="1:10" ht="20.100000000000001" customHeight="1" thickBot="1">
      <c r="A1815" s="188" t="str">
        <f t="shared" ref="A1815" si="716">CONCATENATE(I1805,-6)</f>
        <v>42-6</v>
      </c>
      <c r="B1815" s="295"/>
      <c r="C1815" s="569" t="str">
        <f>IF(B1815="","",VLOOKUP($B1815,【選択肢】!$K:$O,2,FALSE))</f>
        <v/>
      </c>
      <c r="D1815" s="633" t="str">
        <f>IF(C1815="","",VLOOKUP($B1815,【選択肢】!$K:$O,4,FALSE))</f>
        <v/>
      </c>
      <c r="E1815" s="634" t="str">
        <f>IF(D1815="","",VLOOKUP($B1815,【選択肢】!$K:$O,2,FALSE))</f>
        <v/>
      </c>
      <c r="F1815" s="635" t="str">
        <f>IF(E1815="","",VLOOKUP($B1815,【選択肢】!$K:$O,5,FALSE))</f>
        <v/>
      </c>
      <c r="G1815" s="636"/>
      <c r="H1815" s="637"/>
      <c r="I1815" s="638"/>
      <c r="J1815" s="193"/>
    </row>
    <row r="1816" spans="1:10" ht="20.100000000000001" customHeight="1">
      <c r="B1816" s="639" t="s">
        <v>471</v>
      </c>
      <c r="C1816" s="640"/>
      <c r="D1816" s="640"/>
      <c r="E1816" s="640"/>
      <c r="F1816" s="640"/>
      <c r="G1816" s="640"/>
      <c r="H1816" s="640"/>
      <c r="I1816" s="641"/>
      <c r="J1816" s="194"/>
    </row>
    <row r="1817" spans="1:10" ht="20.100000000000001" customHeight="1">
      <c r="B1817" s="296" t="s">
        <v>472</v>
      </c>
      <c r="C1817" s="167" t="s">
        <v>473</v>
      </c>
      <c r="D1817" s="168" t="s">
        <v>462</v>
      </c>
      <c r="E1817" s="169" t="s">
        <v>474</v>
      </c>
      <c r="F1817" s="166" t="s">
        <v>472</v>
      </c>
      <c r="G1817" s="167" t="s">
        <v>473</v>
      </c>
      <c r="H1817" s="168" t="s">
        <v>462</v>
      </c>
      <c r="I1817" s="169" t="s">
        <v>474</v>
      </c>
      <c r="J1817" s="194"/>
    </row>
    <row r="1818" spans="1:10" ht="20.100000000000001" customHeight="1">
      <c r="A1818" s="188">
        <f t="shared" ref="A1818" si="717">I1805</f>
        <v>42</v>
      </c>
      <c r="B1818" s="582"/>
      <c r="C1818" s="145"/>
      <c r="D1818" s="163" t="str">
        <f>IF(ISERROR(VLOOKUP($B1818,参加者名簿!$A:$D,2,FALSE))=TRUE,"",VLOOKUP($B1818,参加者名簿!$A:$D,2,FALSE))</f>
        <v/>
      </c>
      <c r="E1818" s="146"/>
      <c r="F1818" s="584"/>
      <c r="G1818" s="145"/>
      <c r="H1818" s="163" t="str">
        <f>IF(ISERROR(VLOOKUP($F1818,参加者名簿!$A:$D,2,FALSE))=TRUE,"",VLOOKUP($F1818,参加者名簿!$A:$D,2,FALSE))</f>
        <v/>
      </c>
      <c r="I1818" s="146"/>
      <c r="J1818" s="195"/>
    </row>
    <row r="1819" spans="1:10" ht="20.100000000000001" customHeight="1">
      <c r="A1819" s="188">
        <f t="shared" ref="A1819" si="718">A1818</f>
        <v>42</v>
      </c>
      <c r="B1819" s="582"/>
      <c r="C1819" s="145"/>
      <c r="D1819" s="163" t="str">
        <f>IF(ISERROR(VLOOKUP($B1819,参加者名簿!$A:$D,2,FALSE))=TRUE,"",VLOOKUP($B1819,参加者名簿!$A:$D,2,FALSE))</f>
        <v/>
      </c>
      <c r="E1819" s="146"/>
      <c r="F1819" s="584"/>
      <c r="G1819" s="145"/>
      <c r="H1819" s="163" t="str">
        <f>IF(ISERROR(VLOOKUP($F1819,参加者名簿!$A:$D,2,FALSE))=TRUE,"",VLOOKUP($F1819,参加者名簿!$A:$D,2,FALSE))</f>
        <v/>
      </c>
      <c r="I1819" s="146"/>
      <c r="J1819" s="195"/>
    </row>
    <row r="1820" spans="1:10" ht="20.100000000000001" customHeight="1">
      <c r="A1820" s="188">
        <f t="shared" si="690"/>
        <v>42</v>
      </c>
      <c r="B1820" s="582"/>
      <c r="C1820" s="145"/>
      <c r="D1820" s="163" t="str">
        <f>IF(ISERROR(VLOOKUP($B1820,参加者名簿!$A:$D,2,FALSE))=TRUE,"",VLOOKUP($B1820,参加者名簿!$A:$D,2,FALSE))</f>
        <v/>
      </c>
      <c r="E1820" s="146"/>
      <c r="F1820" s="584"/>
      <c r="G1820" s="145"/>
      <c r="H1820" s="163" t="str">
        <f>IF(ISERROR(VLOOKUP($F1820,参加者名簿!$A:$D,2,FALSE))=TRUE,"",VLOOKUP($F1820,参加者名簿!$A:$D,2,FALSE))</f>
        <v/>
      </c>
      <c r="I1820" s="146"/>
      <c r="J1820" s="195"/>
    </row>
    <row r="1821" spans="1:10" ht="20.100000000000001" customHeight="1">
      <c r="A1821" s="188">
        <f t="shared" si="690"/>
        <v>42</v>
      </c>
      <c r="B1821" s="582"/>
      <c r="C1821" s="145"/>
      <c r="D1821" s="163" t="str">
        <f>IF(ISERROR(VLOOKUP($B1821,参加者名簿!$A:$D,2,FALSE))=TRUE,"",VLOOKUP($B1821,参加者名簿!$A:$D,2,FALSE))</f>
        <v/>
      </c>
      <c r="E1821" s="146"/>
      <c r="F1821" s="584"/>
      <c r="G1821" s="145"/>
      <c r="H1821" s="163" t="str">
        <f>IF(ISERROR(VLOOKUP($F1821,参加者名簿!$A:$D,2,FALSE))=TRUE,"",VLOOKUP($F1821,参加者名簿!$A:$D,2,FALSE))</f>
        <v/>
      </c>
      <c r="I1821" s="146"/>
      <c r="J1821" s="195"/>
    </row>
    <row r="1822" spans="1:10" ht="20.100000000000001" customHeight="1">
      <c r="A1822" s="188">
        <f t="shared" si="690"/>
        <v>42</v>
      </c>
      <c r="B1822" s="582"/>
      <c r="C1822" s="145"/>
      <c r="D1822" s="163" t="str">
        <f>IF(ISERROR(VLOOKUP($B1822,参加者名簿!$A:$D,2,FALSE))=TRUE,"",VLOOKUP($B1822,参加者名簿!$A:$D,2,FALSE))</f>
        <v/>
      </c>
      <c r="E1822" s="146"/>
      <c r="F1822" s="584"/>
      <c r="G1822" s="145"/>
      <c r="H1822" s="163" t="str">
        <f>IF(ISERROR(VLOOKUP($F1822,参加者名簿!$A:$D,2,FALSE))=TRUE,"",VLOOKUP($F1822,参加者名簿!$A:$D,2,FALSE))</f>
        <v/>
      </c>
      <c r="I1822" s="146"/>
      <c r="J1822" s="195"/>
    </row>
    <row r="1823" spans="1:10" ht="20.100000000000001" customHeight="1">
      <c r="A1823" s="188">
        <f t="shared" si="690"/>
        <v>42</v>
      </c>
      <c r="B1823" s="582"/>
      <c r="C1823" s="145"/>
      <c r="D1823" s="163" t="str">
        <f>IF(ISERROR(VLOOKUP($B1823,参加者名簿!$A:$D,2,FALSE))=TRUE,"",VLOOKUP($B1823,参加者名簿!$A:$D,2,FALSE))</f>
        <v/>
      </c>
      <c r="E1823" s="146"/>
      <c r="F1823" s="584"/>
      <c r="G1823" s="145"/>
      <c r="H1823" s="163" t="str">
        <f>IF(ISERROR(VLOOKUP($F1823,参加者名簿!$A:$D,2,FALSE))=TRUE,"",VLOOKUP($F1823,参加者名簿!$A:$D,2,FALSE))</f>
        <v/>
      </c>
      <c r="I1823" s="146"/>
      <c r="J1823" s="195"/>
    </row>
    <row r="1824" spans="1:10" ht="20.100000000000001" customHeight="1">
      <c r="A1824" s="188">
        <f t="shared" si="690"/>
        <v>42</v>
      </c>
      <c r="B1824" s="582"/>
      <c r="C1824" s="145"/>
      <c r="D1824" s="163" t="str">
        <f>IF(ISERROR(VLOOKUP($B1824,参加者名簿!$A:$D,2,FALSE))=TRUE,"",VLOOKUP($B1824,参加者名簿!$A:$D,2,FALSE))</f>
        <v/>
      </c>
      <c r="E1824" s="146"/>
      <c r="F1824" s="584"/>
      <c r="G1824" s="145"/>
      <c r="H1824" s="163" t="str">
        <f>IF(ISERROR(VLOOKUP($F1824,参加者名簿!$A:$D,2,FALSE))=TRUE,"",VLOOKUP($F1824,参加者名簿!$A:$D,2,FALSE))</f>
        <v/>
      </c>
      <c r="I1824" s="146"/>
      <c r="J1824" s="195"/>
    </row>
    <row r="1825" spans="1:10" ht="20.100000000000001" customHeight="1">
      <c r="A1825" s="188">
        <f t="shared" si="690"/>
        <v>42</v>
      </c>
      <c r="B1825" s="582"/>
      <c r="C1825" s="145"/>
      <c r="D1825" s="163" t="str">
        <f>IF(ISERROR(VLOOKUP($B1825,参加者名簿!$A:$D,2,FALSE))=TRUE,"",VLOOKUP($B1825,参加者名簿!$A:$D,2,FALSE))</f>
        <v/>
      </c>
      <c r="E1825" s="146"/>
      <c r="F1825" s="584"/>
      <c r="G1825" s="145"/>
      <c r="H1825" s="163" t="str">
        <f>IF(ISERROR(VLOOKUP($F1825,参加者名簿!$A:$D,2,FALSE))=TRUE,"",VLOOKUP($F1825,参加者名簿!$A:$D,2,FALSE))</f>
        <v/>
      </c>
      <c r="I1825" s="146"/>
      <c r="J1825" s="195"/>
    </row>
    <row r="1826" spans="1:10" ht="20.100000000000001" customHeight="1">
      <c r="A1826" s="188">
        <f t="shared" si="690"/>
        <v>42</v>
      </c>
      <c r="B1826" s="582"/>
      <c r="C1826" s="145"/>
      <c r="D1826" s="163" t="str">
        <f>IF(ISERROR(VLOOKUP($B1826,参加者名簿!$A:$D,2,FALSE))=TRUE,"",VLOOKUP($B1826,参加者名簿!$A:$D,2,FALSE))</f>
        <v/>
      </c>
      <c r="E1826" s="146"/>
      <c r="F1826" s="584"/>
      <c r="G1826" s="145"/>
      <c r="H1826" s="163" t="str">
        <f>IF(ISERROR(VLOOKUP($F1826,参加者名簿!$A:$D,2,FALSE))=TRUE,"",VLOOKUP($F1826,参加者名簿!$A:$D,2,FALSE))</f>
        <v/>
      </c>
      <c r="I1826" s="146"/>
      <c r="J1826" s="195"/>
    </row>
    <row r="1827" spans="1:10" ht="20.100000000000001" customHeight="1">
      <c r="A1827" s="188">
        <f t="shared" si="690"/>
        <v>42</v>
      </c>
      <c r="B1827" s="582"/>
      <c r="C1827" s="145"/>
      <c r="D1827" s="163" t="str">
        <f>IF(ISERROR(VLOOKUP($B1827,参加者名簿!$A:$D,2,FALSE))=TRUE,"",VLOOKUP($B1827,参加者名簿!$A:$D,2,FALSE))</f>
        <v/>
      </c>
      <c r="E1827" s="146"/>
      <c r="F1827" s="584"/>
      <c r="G1827" s="145"/>
      <c r="H1827" s="163" t="str">
        <f>IF(ISERROR(VLOOKUP($F1827,参加者名簿!$A:$D,2,FALSE))=TRUE,"",VLOOKUP($F1827,参加者名簿!$A:$D,2,FALSE))</f>
        <v/>
      </c>
      <c r="I1827" s="146"/>
      <c r="J1827" s="195"/>
    </row>
    <row r="1828" spans="1:10" ht="20.100000000000001" customHeight="1">
      <c r="A1828" s="188">
        <f t="shared" si="690"/>
        <v>42</v>
      </c>
      <c r="B1828" s="582"/>
      <c r="C1828" s="145"/>
      <c r="D1828" s="163" t="str">
        <f>IF(ISERROR(VLOOKUP($B1828,参加者名簿!$A:$D,2,FALSE))=TRUE,"",VLOOKUP($B1828,参加者名簿!$A:$D,2,FALSE))</f>
        <v/>
      </c>
      <c r="E1828" s="146"/>
      <c r="F1828" s="584"/>
      <c r="G1828" s="145"/>
      <c r="H1828" s="163" t="str">
        <f>IF(ISERROR(VLOOKUP($F1828,参加者名簿!$A:$D,2,FALSE))=TRUE,"",VLOOKUP($F1828,参加者名簿!$A:$D,2,FALSE))</f>
        <v/>
      </c>
      <c r="I1828" s="146"/>
      <c r="J1828" s="195"/>
    </row>
    <row r="1829" spans="1:10" ht="20.100000000000001" customHeight="1">
      <c r="A1829" s="188">
        <f t="shared" si="690"/>
        <v>42</v>
      </c>
      <c r="B1829" s="582"/>
      <c r="C1829" s="145"/>
      <c r="D1829" s="163" t="str">
        <f>IF(ISERROR(VLOOKUP($B1829,参加者名簿!$A:$D,2,FALSE))=TRUE,"",VLOOKUP($B1829,参加者名簿!$A:$D,2,FALSE))</f>
        <v/>
      </c>
      <c r="E1829" s="146"/>
      <c r="F1829" s="584"/>
      <c r="G1829" s="145"/>
      <c r="H1829" s="163" t="str">
        <f>IF(ISERROR(VLOOKUP($F1829,参加者名簿!$A:$D,2,FALSE))=TRUE,"",VLOOKUP($F1829,参加者名簿!$A:$D,2,FALSE))</f>
        <v/>
      </c>
      <c r="I1829" s="146"/>
      <c r="J1829" s="195"/>
    </row>
    <row r="1830" spans="1:10" ht="20.100000000000001" customHeight="1">
      <c r="A1830" s="188">
        <f t="shared" si="690"/>
        <v>42</v>
      </c>
      <c r="B1830" s="582"/>
      <c r="C1830" s="145"/>
      <c r="D1830" s="163" t="str">
        <f>IF(ISERROR(VLOOKUP($B1830,参加者名簿!$A:$D,2,FALSE))=TRUE,"",VLOOKUP($B1830,参加者名簿!$A:$D,2,FALSE))</f>
        <v/>
      </c>
      <c r="E1830" s="146"/>
      <c r="F1830" s="584"/>
      <c r="G1830" s="145"/>
      <c r="H1830" s="163" t="str">
        <f>IF(ISERROR(VLOOKUP($F1830,参加者名簿!$A:$D,2,FALSE))=TRUE,"",VLOOKUP($F1830,参加者名簿!$A:$D,2,FALSE))</f>
        <v/>
      </c>
      <c r="I1830" s="146"/>
      <c r="J1830" s="195"/>
    </row>
    <row r="1831" spans="1:10" ht="20.100000000000001" customHeight="1">
      <c r="A1831" s="188">
        <f t="shared" si="690"/>
        <v>42</v>
      </c>
      <c r="B1831" s="582"/>
      <c r="C1831" s="145"/>
      <c r="D1831" s="163" t="str">
        <f>IF(ISERROR(VLOOKUP($B1831,参加者名簿!$A:$D,2,FALSE))=TRUE,"",VLOOKUP($B1831,参加者名簿!$A:$D,2,FALSE))</f>
        <v/>
      </c>
      <c r="E1831" s="146"/>
      <c r="F1831" s="584"/>
      <c r="G1831" s="145"/>
      <c r="H1831" s="163" t="str">
        <f>IF(ISERROR(VLOOKUP($F1831,参加者名簿!$A:$D,2,FALSE))=TRUE,"",VLOOKUP($F1831,参加者名簿!$A:$D,2,FALSE))</f>
        <v/>
      </c>
      <c r="I1831" s="146"/>
      <c r="J1831" s="195"/>
    </row>
    <row r="1832" spans="1:10" ht="20.100000000000001" customHeight="1">
      <c r="A1832" s="188">
        <f t="shared" si="690"/>
        <v>42</v>
      </c>
      <c r="B1832" s="582"/>
      <c r="C1832" s="145"/>
      <c r="D1832" s="163" t="str">
        <f>IF(ISERROR(VLOOKUP($B1832,参加者名簿!$A:$D,2,FALSE))=TRUE,"",VLOOKUP($B1832,参加者名簿!$A:$D,2,FALSE))</f>
        <v/>
      </c>
      <c r="E1832" s="146"/>
      <c r="F1832" s="584"/>
      <c r="G1832" s="145"/>
      <c r="H1832" s="163" t="str">
        <f>IF(ISERROR(VLOOKUP($F1832,参加者名簿!$A:$D,2,FALSE))=TRUE,"",VLOOKUP($F1832,参加者名簿!$A:$D,2,FALSE))</f>
        <v/>
      </c>
      <c r="I1832" s="146"/>
      <c r="J1832" s="195"/>
    </row>
    <row r="1833" spans="1:10" ht="20.100000000000001" customHeight="1">
      <c r="A1833" s="188">
        <f t="shared" si="690"/>
        <v>42</v>
      </c>
      <c r="B1833" s="582"/>
      <c r="C1833" s="145"/>
      <c r="D1833" s="163" t="str">
        <f>IF(ISERROR(VLOOKUP($B1833,参加者名簿!$A:$D,2,FALSE))=TRUE,"",VLOOKUP($B1833,参加者名簿!$A:$D,2,FALSE))</f>
        <v/>
      </c>
      <c r="E1833" s="146"/>
      <c r="F1833" s="584"/>
      <c r="G1833" s="145"/>
      <c r="H1833" s="163" t="str">
        <f>IF(ISERROR(VLOOKUP($F1833,参加者名簿!$A:$D,2,FALSE))=TRUE,"",VLOOKUP($F1833,参加者名簿!$A:$D,2,FALSE))</f>
        <v/>
      </c>
      <c r="I1833" s="146"/>
      <c r="J1833" s="195"/>
    </row>
    <row r="1834" spans="1:10" ht="20.100000000000001" customHeight="1">
      <c r="A1834" s="188">
        <f t="shared" si="690"/>
        <v>42</v>
      </c>
      <c r="B1834" s="582"/>
      <c r="C1834" s="145"/>
      <c r="D1834" s="163" t="str">
        <f>IF(ISERROR(VLOOKUP($B1834,参加者名簿!$A:$D,2,FALSE))=TRUE,"",VLOOKUP($B1834,参加者名簿!$A:$D,2,FALSE))</f>
        <v/>
      </c>
      <c r="E1834" s="146"/>
      <c r="F1834" s="584"/>
      <c r="G1834" s="145"/>
      <c r="H1834" s="163" t="str">
        <f>IF(ISERROR(VLOOKUP($F1834,参加者名簿!$A:$D,2,FALSE))=TRUE,"",VLOOKUP($F1834,参加者名簿!$A:$D,2,FALSE))</f>
        <v/>
      </c>
      <c r="I1834" s="146"/>
      <c r="J1834" s="195"/>
    </row>
    <row r="1835" spans="1:10" ht="20.100000000000001" customHeight="1">
      <c r="A1835" s="188">
        <f t="shared" si="690"/>
        <v>42</v>
      </c>
      <c r="B1835" s="582"/>
      <c r="C1835" s="145"/>
      <c r="D1835" s="163" t="str">
        <f>IF(ISERROR(VLOOKUP($B1835,参加者名簿!$A:$D,2,FALSE))=TRUE,"",VLOOKUP($B1835,参加者名簿!$A:$D,2,FALSE))</f>
        <v/>
      </c>
      <c r="E1835" s="146"/>
      <c r="F1835" s="584"/>
      <c r="G1835" s="145"/>
      <c r="H1835" s="163" t="str">
        <f>IF(ISERROR(VLOOKUP($F1835,参加者名簿!$A:$D,2,FALSE))=TRUE,"",VLOOKUP($F1835,参加者名簿!$A:$D,2,FALSE))</f>
        <v/>
      </c>
      <c r="I1835" s="146"/>
      <c r="J1835" s="195"/>
    </row>
    <row r="1836" spans="1:10" ht="20.100000000000001" customHeight="1">
      <c r="A1836" s="188">
        <f t="shared" si="690"/>
        <v>42</v>
      </c>
      <c r="B1836" s="582"/>
      <c r="C1836" s="145"/>
      <c r="D1836" s="163" t="str">
        <f>IF(ISERROR(VLOOKUP($B1836,参加者名簿!$A:$D,2,FALSE))=TRUE,"",VLOOKUP($B1836,参加者名簿!$A:$D,2,FALSE))</f>
        <v/>
      </c>
      <c r="E1836" s="146"/>
      <c r="F1836" s="584"/>
      <c r="G1836" s="145"/>
      <c r="H1836" s="163" t="str">
        <f>IF(ISERROR(VLOOKUP($F1836,参加者名簿!$A:$D,2,FALSE))=TRUE,"",VLOOKUP($F1836,参加者名簿!$A:$D,2,FALSE))</f>
        <v/>
      </c>
      <c r="I1836" s="146"/>
      <c r="J1836" s="195"/>
    </row>
    <row r="1837" spans="1:10" ht="20.100000000000001" customHeight="1">
      <c r="A1837" s="188">
        <f t="shared" si="690"/>
        <v>42</v>
      </c>
      <c r="B1837" s="582"/>
      <c r="C1837" s="145"/>
      <c r="D1837" s="163" t="str">
        <f>IF(ISERROR(VLOOKUP($B1837,参加者名簿!$A:$D,2,FALSE))=TRUE,"",VLOOKUP($B1837,参加者名簿!$A:$D,2,FALSE))</f>
        <v/>
      </c>
      <c r="E1837" s="146"/>
      <c r="F1837" s="584"/>
      <c r="G1837" s="145"/>
      <c r="H1837" s="163" t="str">
        <f>IF(ISERROR(VLOOKUP($F1837,参加者名簿!$A:$D,2,FALSE))=TRUE,"",VLOOKUP($F1837,参加者名簿!$A:$D,2,FALSE))</f>
        <v/>
      </c>
      <c r="I1837" s="146"/>
      <c r="J1837" s="195"/>
    </row>
    <row r="1838" spans="1:10" ht="20.100000000000001" customHeight="1" thickBot="1">
      <c r="A1838" s="188">
        <f t="shared" si="690"/>
        <v>42</v>
      </c>
      <c r="B1838" s="582"/>
      <c r="C1838" s="145"/>
      <c r="D1838" s="163" t="str">
        <f>IF(ISERROR(VLOOKUP($B1838,参加者名簿!$A:$D,2,FALSE))=TRUE,"",VLOOKUP($B1838,参加者名簿!$A:$D,2,FALSE))</f>
        <v/>
      </c>
      <c r="E1838" s="146"/>
      <c r="F1838" s="584"/>
      <c r="G1838" s="145"/>
      <c r="H1838" s="163" t="str">
        <f>IF(ISERROR(VLOOKUP($F1838,参加者名簿!$A:$D,2,FALSE))=TRUE,"",VLOOKUP($F1838,参加者名簿!$A:$D,2,FALSE))</f>
        <v/>
      </c>
      <c r="I1838" s="146"/>
      <c r="J1838" s="195"/>
    </row>
    <row r="1839" spans="1:10" ht="20.100000000000001" customHeight="1" thickBot="1">
      <c r="B1839" s="298" t="s">
        <v>476</v>
      </c>
      <c r="C1839" s="164">
        <f t="shared" ref="C1839" si="719">COUNTIFS(D1818:D1838,"農業者",E1818:E1838,"○")+COUNTIFS(H1818:H1838,"農業者",I1818:I1838,"○")</f>
        <v>0</v>
      </c>
      <c r="D1839" s="601" t="s">
        <v>477</v>
      </c>
      <c r="E1839" s="602"/>
      <c r="F1839" s="164">
        <f t="shared" ref="F1839" si="720">COUNTIFS(D1818:D1838,"農業者以外",E1818:E1838,"○")+COUNTIFS(H1818:H1838,"農業者以外",I1818:I1838,"○")</f>
        <v>0</v>
      </c>
      <c r="G1839" s="571" t="s">
        <v>478</v>
      </c>
      <c r="H1839" s="603">
        <f t="shared" ref="H1839" si="721">SUMIF(E1818:E1838,"○",C1818:C1838)+SUMIF(I1818:I1838,"○",G1818:G1838)</f>
        <v>0</v>
      </c>
      <c r="I1839" s="604"/>
      <c r="J1839" s="194"/>
    </row>
    <row r="1840" spans="1:10" ht="20.100000000000001" customHeight="1">
      <c r="B1840" s="299" t="s">
        <v>479</v>
      </c>
      <c r="C1840" s="151"/>
      <c r="D1840" s="151"/>
      <c r="E1840" s="151"/>
      <c r="F1840" s="151"/>
      <c r="G1840" s="151"/>
      <c r="H1840" s="151"/>
      <c r="I1840" s="152"/>
      <c r="J1840" s="195"/>
    </row>
    <row r="1841" spans="1:21" ht="20.100000000000001" customHeight="1">
      <c r="B1841" s="300"/>
      <c r="C1841" s="148"/>
      <c r="D1841" s="148"/>
      <c r="E1841" s="148"/>
      <c r="F1841" s="148"/>
      <c r="G1841" s="148"/>
      <c r="H1841" s="148"/>
      <c r="I1841" s="153"/>
      <c r="J1841" s="195"/>
    </row>
    <row r="1842" spans="1:21" ht="20.100000000000001" customHeight="1">
      <c r="B1842" s="300"/>
      <c r="C1842" s="148"/>
      <c r="D1842" s="148"/>
      <c r="E1842" s="148"/>
      <c r="F1842" s="148"/>
      <c r="G1842" s="148"/>
      <c r="H1842" s="148"/>
      <c r="I1842" s="153"/>
      <c r="J1842" s="195"/>
    </row>
    <row r="1843" spans="1:21" ht="20.100000000000001" customHeight="1">
      <c r="B1843" s="300"/>
      <c r="C1843" s="148"/>
      <c r="D1843" s="148"/>
      <c r="E1843" s="148"/>
      <c r="F1843" s="148"/>
      <c r="G1843" s="148"/>
      <c r="H1843" s="148"/>
      <c r="I1843" s="153"/>
      <c r="J1843" s="195"/>
    </row>
    <row r="1844" spans="1:21" ht="20.100000000000001" customHeight="1">
      <c r="B1844" s="300"/>
      <c r="C1844" s="148"/>
      <c r="D1844" s="148"/>
      <c r="E1844" s="148"/>
      <c r="F1844" s="148"/>
      <c r="G1844" s="148"/>
      <c r="H1844" s="148"/>
      <c r="I1844" s="153"/>
      <c r="J1844" s="195"/>
    </row>
    <row r="1845" spans="1:21" ht="20.100000000000001" customHeight="1">
      <c r="B1845" s="300"/>
      <c r="C1845" s="148"/>
      <c r="D1845" s="148"/>
      <c r="E1845" s="148"/>
      <c r="F1845" s="148"/>
      <c r="G1845" s="148"/>
      <c r="H1845" s="148"/>
      <c r="I1845" s="153"/>
      <c r="J1845" s="195"/>
    </row>
    <row r="1846" spans="1:21" ht="20.100000000000001" customHeight="1">
      <c r="B1846" s="300"/>
      <c r="C1846" s="148"/>
      <c r="D1846" s="148"/>
      <c r="E1846" s="148"/>
      <c r="F1846" s="148"/>
      <c r="G1846" s="148"/>
      <c r="H1846" s="148"/>
      <c r="I1846" s="153"/>
      <c r="J1846" s="195"/>
    </row>
    <row r="1847" spans="1:21" ht="20.100000000000001" customHeight="1" thickBot="1">
      <c r="B1847" s="301"/>
      <c r="C1847" s="154"/>
      <c r="D1847" s="154"/>
      <c r="E1847" s="154"/>
      <c r="F1847" s="154"/>
      <c r="G1847" s="154"/>
      <c r="H1847" s="154"/>
      <c r="I1847" s="155"/>
      <c r="J1847" s="195"/>
    </row>
    <row r="1848" spans="1:21" ht="20.100000000000001" customHeight="1" thickBot="1">
      <c r="B1848" s="302" t="s">
        <v>480</v>
      </c>
      <c r="C1848" s="156" t="s">
        <v>481</v>
      </c>
      <c r="D1848" s="156" t="s">
        <v>482</v>
      </c>
      <c r="E1848" s="157"/>
    </row>
    <row r="1849" spans="1:21" ht="20.100000000000001" customHeight="1" thickBot="1">
      <c r="B1849" s="289" t="s">
        <v>505</v>
      </c>
      <c r="C1849" s="185">
        <f t="shared" ref="C1849" si="722">C1805</f>
        <v>4</v>
      </c>
      <c r="D1849" s="608" t="s">
        <v>504</v>
      </c>
      <c r="E1849" s="608"/>
      <c r="F1849" s="608"/>
      <c r="G1849" s="608"/>
      <c r="H1849" s="141" t="s">
        <v>466</v>
      </c>
      <c r="I1849" s="186">
        <f t="shared" ref="I1849" si="723">I1805+1</f>
        <v>43</v>
      </c>
      <c r="J1849" s="189">
        <f t="shared" ref="J1849" si="724">I1849</f>
        <v>43</v>
      </c>
      <c r="K1849" s="312">
        <f t="shared" ref="K1849" si="725">G1850</f>
        <v>0</v>
      </c>
      <c r="L1849" s="313">
        <f t="shared" ref="L1849" si="726">C1851</f>
        <v>0</v>
      </c>
      <c r="M1849" s="190" t="e">
        <f t="shared" ref="M1849" si="727">G1851-K1852</f>
        <v>#VALUE!</v>
      </c>
      <c r="N1849" s="190">
        <f t="shared" ref="N1849" si="728">C1883</f>
        <v>0</v>
      </c>
      <c r="O1849" s="190">
        <f t="shared" ref="O1849" si="729">F1883</f>
        <v>0</v>
      </c>
      <c r="P1849" s="190">
        <f t="shared" ref="P1849" si="730">B1854</f>
        <v>0</v>
      </c>
      <c r="Q1849" s="190">
        <f t="shared" ref="Q1849" si="731">B1855</f>
        <v>0</v>
      </c>
      <c r="R1849" s="190">
        <f t="shared" ref="R1849" si="732">B1856</f>
        <v>0</v>
      </c>
      <c r="S1849" s="188">
        <f t="shared" ref="S1849" si="733">B1857</f>
        <v>0</v>
      </c>
      <c r="T1849" s="188">
        <f t="shared" ref="T1849" si="734">B1858</f>
        <v>0</v>
      </c>
      <c r="U1849" s="188">
        <f t="shared" ref="U1849" si="735">B1859</f>
        <v>0</v>
      </c>
    </row>
    <row r="1850" spans="1:21" ht="20.100000000000001" customHeight="1" thickBot="1">
      <c r="B1850" s="290" t="s">
        <v>467</v>
      </c>
      <c r="C1850" s="609" t="str">
        <f t="shared" ref="C1850" si="736">$C$2</f>
        <v>○○活動組織</v>
      </c>
      <c r="D1850" s="609"/>
      <c r="E1850" s="609"/>
      <c r="F1850" s="143" t="s">
        <v>468</v>
      </c>
      <c r="G1850" s="610"/>
      <c r="H1850" s="611"/>
      <c r="I1850" s="612"/>
      <c r="J1850" s="191"/>
    </row>
    <row r="1851" spans="1:21" ht="20.100000000000001" customHeight="1">
      <c r="B1851" s="291" t="s">
        <v>8</v>
      </c>
      <c r="C1851" s="128"/>
      <c r="D1851" s="613" t="s">
        <v>469</v>
      </c>
      <c r="E1851" s="613"/>
      <c r="F1851" s="128"/>
      <c r="G1851" s="161" t="str">
        <f t="shared" ref="G1851:G1852" si="737">IF((F1851-C1851)*24=0,"",(F1851-C1851)*24)</f>
        <v/>
      </c>
      <c r="H1851" s="614" t="s">
        <v>470</v>
      </c>
      <c r="I1851" s="615"/>
      <c r="J1851" s="192"/>
    </row>
    <row r="1852" spans="1:21" ht="20.100000000000001" customHeight="1" thickBot="1">
      <c r="B1852" s="292" t="s">
        <v>483</v>
      </c>
      <c r="C1852" s="129"/>
      <c r="D1852" s="605" t="s">
        <v>469</v>
      </c>
      <c r="E1852" s="605"/>
      <c r="F1852" s="129"/>
      <c r="G1852" s="162" t="str">
        <f t="shared" si="737"/>
        <v/>
      </c>
      <c r="H1852" s="606" t="s">
        <v>470</v>
      </c>
      <c r="I1852" s="607"/>
      <c r="J1852" s="192"/>
      <c r="K1852" s="188">
        <f t="shared" ref="K1852" si="738">IF(G1852="",0,G1852)</f>
        <v>0</v>
      </c>
    </row>
    <row r="1853" spans="1:21" ht="20.100000000000001" customHeight="1" thickBot="1">
      <c r="B1853" s="306" t="s">
        <v>714</v>
      </c>
      <c r="C1853" s="572" t="s">
        <v>712</v>
      </c>
      <c r="D1853" s="616" t="s">
        <v>713</v>
      </c>
      <c r="E1853" s="617"/>
      <c r="F1853" s="618" t="s">
        <v>715</v>
      </c>
      <c r="G1853" s="619"/>
      <c r="H1853" s="618" t="s">
        <v>716</v>
      </c>
      <c r="I1853" s="620"/>
      <c r="J1853" s="193"/>
    </row>
    <row r="1854" spans="1:21" ht="20.100000000000001" customHeight="1">
      <c r="A1854" s="188" t="str">
        <f t="shared" ref="A1854" si="739">CONCATENATE(I1849,-1)</f>
        <v>43-1</v>
      </c>
      <c r="B1854" s="309"/>
      <c r="C1854" s="573" t="str">
        <f>IF(B1854="","",VLOOKUP($B1854,【選択肢】!$K:$O,2,FALSE))</f>
        <v/>
      </c>
      <c r="D1854" s="621" t="str">
        <f>IF(C1854="","",VLOOKUP($B1854,【選択肢】!$K:$O,4,FALSE))</f>
        <v/>
      </c>
      <c r="E1854" s="622" t="str">
        <f>IF(D1854="","",VLOOKUP($B1854,【選択肢】!$K:$O,2,FALSE))</f>
        <v/>
      </c>
      <c r="F1854" s="623" t="str">
        <f>IF(E1854="","",VLOOKUP($B1854,【選択肢】!$K:$O,5,FALSE))</f>
        <v/>
      </c>
      <c r="G1854" s="624"/>
      <c r="H1854" s="625"/>
      <c r="I1854" s="626"/>
      <c r="J1854" s="193"/>
    </row>
    <row r="1855" spans="1:21" ht="20.100000000000001" customHeight="1">
      <c r="A1855" s="188" t="str">
        <f t="shared" ref="A1855" si="740">CONCATENATE(I1849,-2)</f>
        <v>43-2</v>
      </c>
      <c r="B1855" s="293"/>
      <c r="C1855" s="570" t="str">
        <f>IF(B1855="","",VLOOKUP($B1855,【選択肢】!$K:$O,2,FALSE))</f>
        <v/>
      </c>
      <c r="D1855" s="627" t="str">
        <f>IF(C1855="","",VLOOKUP($B1855,【選択肢】!$K:$O,4,FALSE))</f>
        <v/>
      </c>
      <c r="E1855" s="628" t="str">
        <f>IF(D1855="","",VLOOKUP($B1855,【選択肢】!$K:$O,2,FALSE))</f>
        <v/>
      </c>
      <c r="F1855" s="629" t="str">
        <f>IF(E1855="","",VLOOKUP($B1855,【選択肢】!$K:$O,5,FALSE))</f>
        <v/>
      </c>
      <c r="G1855" s="630"/>
      <c r="H1855" s="631"/>
      <c r="I1855" s="632"/>
      <c r="J1855" s="193"/>
    </row>
    <row r="1856" spans="1:21" ht="20.100000000000001" customHeight="1">
      <c r="A1856" s="188" t="str">
        <f t="shared" ref="A1856" si="741">CONCATENATE(I1849,-3)</f>
        <v>43-3</v>
      </c>
      <c r="B1856" s="294"/>
      <c r="C1856" s="570" t="str">
        <f>IF(B1856="","",VLOOKUP($B1856,【選択肢】!$K:$O,2,FALSE))</f>
        <v/>
      </c>
      <c r="D1856" s="627" t="str">
        <f>IF(C1856="","",VLOOKUP($B1856,【選択肢】!$K:$O,4,FALSE))</f>
        <v/>
      </c>
      <c r="E1856" s="628" t="str">
        <f>IF(D1856="","",VLOOKUP($B1856,【選択肢】!$K:$O,2,FALSE))</f>
        <v/>
      </c>
      <c r="F1856" s="629" t="str">
        <f>IF(E1856="","",VLOOKUP($B1856,【選択肢】!$K:$O,5,FALSE))</f>
        <v/>
      </c>
      <c r="G1856" s="630"/>
      <c r="H1856" s="631"/>
      <c r="I1856" s="632"/>
      <c r="J1856" s="193"/>
    </row>
    <row r="1857" spans="1:10" ht="20.100000000000001" customHeight="1">
      <c r="A1857" s="188" t="str">
        <f t="shared" ref="A1857" si="742">CONCATENATE(I1849,-4)</f>
        <v>43-4</v>
      </c>
      <c r="B1857" s="294"/>
      <c r="C1857" s="570" t="str">
        <f>IF(B1857="","",VLOOKUP($B1857,【選択肢】!$K:$O,2,FALSE))</f>
        <v/>
      </c>
      <c r="D1857" s="627" t="str">
        <f>IF(C1857="","",VLOOKUP($B1857,【選択肢】!$K:$O,4,FALSE))</f>
        <v/>
      </c>
      <c r="E1857" s="628" t="str">
        <f>IF(D1857="","",VLOOKUP($B1857,【選択肢】!$K:$O,2,FALSE))</f>
        <v/>
      </c>
      <c r="F1857" s="629" t="str">
        <f>IF(E1857="","",VLOOKUP($B1857,【選択肢】!$K:$O,5,FALSE))</f>
        <v/>
      </c>
      <c r="G1857" s="630"/>
      <c r="H1857" s="631"/>
      <c r="I1857" s="632"/>
      <c r="J1857" s="193"/>
    </row>
    <row r="1858" spans="1:10" ht="20.100000000000001" customHeight="1">
      <c r="A1858" s="188" t="str">
        <f t="shared" ref="A1858" si="743">CONCATENATE(I1849,-5)</f>
        <v>43-5</v>
      </c>
      <c r="B1858" s="294"/>
      <c r="C1858" s="570" t="str">
        <f>IF(B1858="","",VLOOKUP($B1858,【選択肢】!$K:$O,2,FALSE))</f>
        <v/>
      </c>
      <c r="D1858" s="627" t="str">
        <f>IF(C1858="","",VLOOKUP($B1858,【選択肢】!$K:$O,4,FALSE))</f>
        <v/>
      </c>
      <c r="E1858" s="628" t="str">
        <f>IF(D1858="","",VLOOKUP($B1858,【選択肢】!$K:$O,2,FALSE))</f>
        <v/>
      </c>
      <c r="F1858" s="629" t="str">
        <f>IF(E1858="","",VLOOKUP($B1858,【選択肢】!$K:$O,5,FALSE))</f>
        <v/>
      </c>
      <c r="G1858" s="630"/>
      <c r="H1858" s="631"/>
      <c r="I1858" s="632"/>
      <c r="J1858" s="193"/>
    </row>
    <row r="1859" spans="1:10" ht="20.100000000000001" customHeight="1" thickBot="1">
      <c r="A1859" s="188" t="str">
        <f t="shared" ref="A1859" si="744">CONCATENATE(I1849,-6)</f>
        <v>43-6</v>
      </c>
      <c r="B1859" s="295"/>
      <c r="C1859" s="569" t="str">
        <f>IF(B1859="","",VLOOKUP($B1859,【選択肢】!$K:$O,2,FALSE))</f>
        <v/>
      </c>
      <c r="D1859" s="633" t="str">
        <f>IF(C1859="","",VLOOKUP($B1859,【選択肢】!$K:$O,4,FALSE))</f>
        <v/>
      </c>
      <c r="E1859" s="634" t="str">
        <f>IF(D1859="","",VLOOKUP($B1859,【選択肢】!$K:$O,2,FALSE))</f>
        <v/>
      </c>
      <c r="F1859" s="635" t="str">
        <f>IF(E1859="","",VLOOKUP($B1859,【選択肢】!$K:$O,5,FALSE))</f>
        <v/>
      </c>
      <c r="G1859" s="636"/>
      <c r="H1859" s="637"/>
      <c r="I1859" s="638"/>
      <c r="J1859" s="193"/>
    </row>
    <row r="1860" spans="1:10" ht="20.100000000000001" customHeight="1">
      <c r="B1860" s="639" t="s">
        <v>471</v>
      </c>
      <c r="C1860" s="640"/>
      <c r="D1860" s="640"/>
      <c r="E1860" s="640"/>
      <c r="F1860" s="640"/>
      <c r="G1860" s="640"/>
      <c r="H1860" s="640"/>
      <c r="I1860" s="641"/>
      <c r="J1860" s="194"/>
    </row>
    <row r="1861" spans="1:10" ht="20.100000000000001" customHeight="1">
      <c r="B1861" s="296" t="s">
        <v>472</v>
      </c>
      <c r="C1861" s="167" t="s">
        <v>473</v>
      </c>
      <c r="D1861" s="168" t="s">
        <v>462</v>
      </c>
      <c r="E1861" s="169" t="s">
        <v>474</v>
      </c>
      <c r="F1861" s="166" t="s">
        <v>472</v>
      </c>
      <c r="G1861" s="167" t="s">
        <v>473</v>
      </c>
      <c r="H1861" s="168" t="s">
        <v>462</v>
      </c>
      <c r="I1861" s="169" t="s">
        <v>474</v>
      </c>
      <c r="J1861" s="194"/>
    </row>
    <row r="1862" spans="1:10" ht="20.100000000000001" customHeight="1">
      <c r="A1862" s="188">
        <f t="shared" ref="A1862" si="745">I1849</f>
        <v>43</v>
      </c>
      <c r="B1862" s="582"/>
      <c r="C1862" s="145"/>
      <c r="D1862" s="163" t="str">
        <f>IF(ISERROR(VLOOKUP($B1862,参加者名簿!$A:$D,2,FALSE))=TRUE,"",VLOOKUP($B1862,参加者名簿!$A:$D,2,FALSE))</f>
        <v/>
      </c>
      <c r="E1862" s="146"/>
      <c r="F1862" s="584"/>
      <c r="G1862" s="145"/>
      <c r="H1862" s="163" t="str">
        <f>IF(ISERROR(VLOOKUP($F1862,参加者名簿!$A:$D,2,FALSE))=TRUE,"",VLOOKUP($F1862,参加者名簿!$A:$D,2,FALSE))</f>
        <v/>
      </c>
      <c r="I1862" s="146"/>
      <c r="J1862" s="195"/>
    </row>
    <row r="1863" spans="1:10" ht="20.100000000000001" customHeight="1">
      <c r="A1863" s="188">
        <f t="shared" ref="A1863:A1926" si="746">A1862</f>
        <v>43</v>
      </c>
      <c r="B1863" s="582"/>
      <c r="C1863" s="145"/>
      <c r="D1863" s="163" t="str">
        <f>IF(ISERROR(VLOOKUP($B1863,参加者名簿!$A:$D,2,FALSE))=TRUE,"",VLOOKUP($B1863,参加者名簿!$A:$D,2,FALSE))</f>
        <v/>
      </c>
      <c r="E1863" s="146"/>
      <c r="F1863" s="584"/>
      <c r="G1863" s="145"/>
      <c r="H1863" s="163" t="str">
        <f>IF(ISERROR(VLOOKUP($F1863,参加者名簿!$A:$D,2,FALSE))=TRUE,"",VLOOKUP($F1863,参加者名簿!$A:$D,2,FALSE))</f>
        <v/>
      </c>
      <c r="I1863" s="146"/>
      <c r="J1863" s="195"/>
    </row>
    <row r="1864" spans="1:10" ht="20.100000000000001" customHeight="1">
      <c r="A1864" s="188">
        <f t="shared" si="746"/>
        <v>43</v>
      </c>
      <c r="B1864" s="582"/>
      <c r="C1864" s="145"/>
      <c r="D1864" s="163" t="str">
        <f>IF(ISERROR(VLOOKUP($B1864,参加者名簿!$A:$D,2,FALSE))=TRUE,"",VLOOKUP($B1864,参加者名簿!$A:$D,2,FALSE))</f>
        <v/>
      </c>
      <c r="E1864" s="146"/>
      <c r="F1864" s="584"/>
      <c r="G1864" s="145"/>
      <c r="H1864" s="163" t="str">
        <f>IF(ISERROR(VLOOKUP($F1864,参加者名簿!$A:$D,2,FALSE))=TRUE,"",VLOOKUP($F1864,参加者名簿!$A:$D,2,FALSE))</f>
        <v/>
      </c>
      <c r="I1864" s="146"/>
      <c r="J1864" s="195"/>
    </row>
    <row r="1865" spans="1:10" ht="20.100000000000001" customHeight="1">
      <c r="A1865" s="188">
        <f t="shared" si="746"/>
        <v>43</v>
      </c>
      <c r="B1865" s="582"/>
      <c r="C1865" s="145"/>
      <c r="D1865" s="163" t="str">
        <f>IF(ISERROR(VLOOKUP($B1865,参加者名簿!$A:$D,2,FALSE))=TRUE,"",VLOOKUP($B1865,参加者名簿!$A:$D,2,FALSE))</f>
        <v/>
      </c>
      <c r="E1865" s="146"/>
      <c r="F1865" s="584"/>
      <c r="G1865" s="145"/>
      <c r="H1865" s="163" t="str">
        <f>IF(ISERROR(VLOOKUP($F1865,参加者名簿!$A:$D,2,FALSE))=TRUE,"",VLOOKUP($F1865,参加者名簿!$A:$D,2,FALSE))</f>
        <v/>
      </c>
      <c r="I1865" s="146"/>
      <c r="J1865" s="195"/>
    </row>
    <row r="1866" spans="1:10" ht="20.100000000000001" customHeight="1">
      <c r="A1866" s="188">
        <f t="shared" si="746"/>
        <v>43</v>
      </c>
      <c r="B1866" s="582"/>
      <c r="C1866" s="145"/>
      <c r="D1866" s="163" t="str">
        <f>IF(ISERROR(VLOOKUP($B1866,参加者名簿!$A:$D,2,FALSE))=TRUE,"",VLOOKUP($B1866,参加者名簿!$A:$D,2,FALSE))</f>
        <v/>
      </c>
      <c r="E1866" s="146"/>
      <c r="F1866" s="584"/>
      <c r="G1866" s="145"/>
      <c r="H1866" s="163" t="str">
        <f>IF(ISERROR(VLOOKUP($F1866,参加者名簿!$A:$D,2,FALSE))=TRUE,"",VLOOKUP($F1866,参加者名簿!$A:$D,2,FALSE))</f>
        <v/>
      </c>
      <c r="I1866" s="146"/>
      <c r="J1866" s="195"/>
    </row>
    <row r="1867" spans="1:10" ht="20.100000000000001" customHeight="1">
      <c r="A1867" s="188">
        <f t="shared" si="746"/>
        <v>43</v>
      </c>
      <c r="B1867" s="582"/>
      <c r="C1867" s="145"/>
      <c r="D1867" s="163" t="str">
        <f>IF(ISERROR(VLOOKUP($B1867,参加者名簿!$A:$D,2,FALSE))=TRUE,"",VLOOKUP($B1867,参加者名簿!$A:$D,2,FALSE))</f>
        <v/>
      </c>
      <c r="E1867" s="146"/>
      <c r="F1867" s="584"/>
      <c r="G1867" s="145"/>
      <c r="H1867" s="163" t="str">
        <f>IF(ISERROR(VLOOKUP($F1867,参加者名簿!$A:$D,2,FALSE))=TRUE,"",VLOOKUP($F1867,参加者名簿!$A:$D,2,FALSE))</f>
        <v/>
      </c>
      <c r="I1867" s="146"/>
      <c r="J1867" s="195"/>
    </row>
    <row r="1868" spans="1:10" ht="20.100000000000001" customHeight="1">
      <c r="A1868" s="188">
        <f t="shared" si="746"/>
        <v>43</v>
      </c>
      <c r="B1868" s="582"/>
      <c r="C1868" s="145"/>
      <c r="D1868" s="163" t="str">
        <f>IF(ISERROR(VLOOKUP($B1868,参加者名簿!$A:$D,2,FALSE))=TRUE,"",VLOOKUP($B1868,参加者名簿!$A:$D,2,FALSE))</f>
        <v/>
      </c>
      <c r="E1868" s="146"/>
      <c r="F1868" s="584"/>
      <c r="G1868" s="145"/>
      <c r="H1868" s="163" t="str">
        <f>IF(ISERROR(VLOOKUP($F1868,参加者名簿!$A:$D,2,FALSE))=TRUE,"",VLOOKUP($F1868,参加者名簿!$A:$D,2,FALSE))</f>
        <v/>
      </c>
      <c r="I1868" s="146"/>
      <c r="J1868" s="195"/>
    </row>
    <row r="1869" spans="1:10" ht="20.100000000000001" customHeight="1">
      <c r="A1869" s="188">
        <f t="shared" si="746"/>
        <v>43</v>
      </c>
      <c r="B1869" s="582"/>
      <c r="C1869" s="145"/>
      <c r="D1869" s="163" t="str">
        <f>IF(ISERROR(VLOOKUP($B1869,参加者名簿!$A:$D,2,FALSE))=TRUE,"",VLOOKUP($B1869,参加者名簿!$A:$D,2,FALSE))</f>
        <v/>
      </c>
      <c r="E1869" s="146"/>
      <c r="F1869" s="584"/>
      <c r="G1869" s="145"/>
      <c r="H1869" s="163" t="str">
        <f>IF(ISERROR(VLOOKUP($F1869,参加者名簿!$A:$D,2,FALSE))=TRUE,"",VLOOKUP($F1869,参加者名簿!$A:$D,2,FALSE))</f>
        <v/>
      </c>
      <c r="I1869" s="146"/>
      <c r="J1869" s="195"/>
    </row>
    <row r="1870" spans="1:10" ht="20.100000000000001" customHeight="1">
      <c r="A1870" s="188">
        <f t="shared" si="746"/>
        <v>43</v>
      </c>
      <c r="B1870" s="582"/>
      <c r="C1870" s="145"/>
      <c r="D1870" s="163" t="str">
        <f>IF(ISERROR(VLOOKUP($B1870,参加者名簿!$A:$D,2,FALSE))=TRUE,"",VLOOKUP($B1870,参加者名簿!$A:$D,2,FALSE))</f>
        <v/>
      </c>
      <c r="E1870" s="146"/>
      <c r="F1870" s="584"/>
      <c r="G1870" s="145"/>
      <c r="H1870" s="163" t="str">
        <f>IF(ISERROR(VLOOKUP($F1870,参加者名簿!$A:$D,2,FALSE))=TRUE,"",VLOOKUP($F1870,参加者名簿!$A:$D,2,FALSE))</f>
        <v/>
      </c>
      <c r="I1870" s="146"/>
      <c r="J1870" s="195"/>
    </row>
    <row r="1871" spans="1:10" ht="20.100000000000001" customHeight="1">
      <c r="A1871" s="188">
        <f t="shared" si="746"/>
        <v>43</v>
      </c>
      <c r="B1871" s="582"/>
      <c r="C1871" s="145"/>
      <c r="D1871" s="163" t="str">
        <f>IF(ISERROR(VLOOKUP($B1871,参加者名簿!$A:$D,2,FALSE))=TRUE,"",VLOOKUP($B1871,参加者名簿!$A:$D,2,FALSE))</f>
        <v/>
      </c>
      <c r="E1871" s="146"/>
      <c r="F1871" s="584"/>
      <c r="G1871" s="145"/>
      <c r="H1871" s="163" t="str">
        <f>IF(ISERROR(VLOOKUP($F1871,参加者名簿!$A:$D,2,FALSE))=TRUE,"",VLOOKUP($F1871,参加者名簿!$A:$D,2,FALSE))</f>
        <v/>
      </c>
      <c r="I1871" s="146"/>
      <c r="J1871" s="195"/>
    </row>
    <row r="1872" spans="1:10" ht="20.100000000000001" customHeight="1">
      <c r="A1872" s="188">
        <f t="shared" si="746"/>
        <v>43</v>
      </c>
      <c r="B1872" s="582"/>
      <c r="C1872" s="145"/>
      <c r="D1872" s="163" t="str">
        <f>IF(ISERROR(VLOOKUP($B1872,参加者名簿!$A:$D,2,FALSE))=TRUE,"",VLOOKUP($B1872,参加者名簿!$A:$D,2,FALSE))</f>
        <v/>
      </c>
      <c r="E1872" s="146"/>
      <c r="F1872" s="584"/>
      <c r="G1872" s="145"/>
      <c r="H1872" s="163" t="str">
        <f>IF(ISERROR(VLOOKUP($F1872,参加者名簿!$A:$D,2,FALSE))=TRUE,"",VLOOKUP($F1872,参加者名簿!$A:$D,2,FALSE))</f>
        <v/>
      </c>
      <c r="I1872" s="146"/>
      <c r="J1872" s="195"/>
    </row>
    <row r="1873" spans="1:10" ht="20.100000000000001" customHeight="1">
      <c r="A1873" s="188">
        <f t="shared" si="746"/>
        <v>43</v>
      </c>
      <c r="B1873" s="582"/>
      <c r="C1873" s="145"/>
      <c r="D1873" s="163" t="str">
        <f>IF(ISERROR(VLOOKUP($B1873,参加者名簿!$A:$D,2,FALSE))=TRUE,"",VLOOKUP($B1873,参加者名簿!$A:$D,2,FALSE))</f>
        <v/>
      </c>
      <c r="E1873" s="146"/>
      <c r="F1873" s="584"/>
      <c r="G1873" s="145"/>
      <c r="H1873" s="163" t="str">
        <f>IF(ISERROR(VLOOKUP($F1873,参加者名簿!$A:$D,2,FALSE))=TRUE,"",VLOOKUP($F1873,参加者名簿!$A:$D,2,FALSE))</f>
        <v/>
      </c>
      <c r="I1873" s="146"/>
      <c r="J1873" s="195"/>
    </row>
    <row r="1874" spans="1:10" ht="20.100000000000001" customHeight="1">
      <c r="A1874" s="188">
        <f t="shared" si="746"/>
        <v>43</v>
      </c>
      <c r="B1874" s="582"/>
      <c r="C1874" s="145"/>
      <c r="D1874" s="163" t="str">
        <f>IF(ISERROR(VLOOKUP($B1874,参加者名簿!$A:$D,2,FALSE))=TRUE,"",VLOOKUP($B1874,参加者名簿!$A:$D,2,FALSE))</f>
        <v/>
      </c>
      <c r="E1874" s="146"/>
      <c r="F1874" s="584"/>
      <c r="G1874" s="145"/>
      <c r="H1874" s="163" t="str">
        <f>IF(ISERROR(VLOOKUP($F1874,参加者名簿!$A:$D,2,FALSE))=TRUE,"",VLOOKUP($F1874,参加者名簿!$A:$D,2,FALSE))</f>
        <v/>
      </c>
      <c r="I1874" s="146"/>
      <c r="J1874" s="195"/>
    </row>
    <row r="1875" spans="1:10" ht="20.100000000000001" customHeight="1">
      <c r="A1875" s="188">
        <f t="shared" si="746"/>
        <v>43</v>
      </c>
      <c r="B1875" s="582"/>
      <c r="C1875" s="145"/>
      <c r="D1875" s="163" t="str">
        <f>IF(ISERROR(VLOOKUP($B1875,参加者名簿!$A:$D,2,FALSE))=TRUE,"",VLOOKUP($B1875,参加者名簿!$A:$D,2,FALSE))</f>
        <v/>
      </c>
      <c r="E1875" s="146"/>
      <c r="F1875" s="584"/>
      <c r="G1875" s="145"/>
      <c r="H1875" s="163" t="str">
        <f>IF(ISERROR(VLOOKUP($F1875,参加者名簿!$A:$D,2,FALSE))=TRUE,"",VLOOKUP($F1875,参加者名簿!$A:$D,2,FALSE))</f>
        <v/>
      </c>
      <c r="I1875" s="146"/>
      <c r="J1875" s="195"/>
    </row>
    <row r="1876" spans="1:10" ht="20.100000000000001" customHeight="1">
      <c r="A1876" s="188">
        <f t="shared" si="746"/>
        <v>43</v>
      </c>
      <c r="B1876" s="582"/>
      <c r="C1876" s="145"/>
      <c r="D1876" s="163" t="str">
        <f>IF(ISERROR(VLOOKUP($B1876,参加者名簿!$A:$D,2,FALSE))=TRUE,"",VLOOKUP($B1876,参加者名簿!$A:$D,2,FALSE))</f>
        <v/>
      </c>
      <c r="E1876" s="146"/>
      <c r="F1876" s="584"/>
      <c r="G1876" s="145"/>
      <c r="H1876" s="163" t="str">
        <f>IF(ISERROR(VLOOKUP($F1876,参加者名簿!$A:$D,2,FALSE))=TRUE,"",VLOOKUP($F1876,参加者名簿!$A:$D,2,FALSE))</f>
        <v/>
      </c>
      <c r="I1876" s="146"/>
      <c r="J1876" s="195"/>
    </row>
    <row r="1877" spans="1:10" ht="20.100000000000001" customHeight="1">
      <c r="A1877" s="188">
        <f t="shared" si="746"/>
        <v>43</v>
      </c>
      <c r="B1877" s="582"/>
      <c r="C1877" s="145"/>
      <c r="D1877" s="163" t="str">
        <f>IF(ISERROR(VLOOKUP($B1877,参加者名簿!$A:$D,2,FALSE))=TRUE,"",VLOOKUP($B1877,参加者名簿!$A:$D,2,FALSE))</f>
        <v/>
      </c>
      <c r="E1877" s="146"/>
      <c r="F1877" s="584"/>
      <c r="G1877" s="145"/>
      <c r="H1877" s="163" t="str">
        <f>IF(ISERROR(VLOOKUP($F1877,参加者名簿!$A:$D,2,FALSE))=TRUE,"",VLOOKUP($F1877,参加者名簿!$A:$D,2,FALSE))</f>
        <v/>
      </c>
      <c r="I1877" s="146"/>
      <c r="J1877" s="195"/>
    </row>
    <row r="1878" spans="1:10" ht="20.100000000000001" customHeight="1">
      <c r="A1878" s="188">
        <f t="shared" si="746"/>
        <v>43</v>
      </c>
      <c r="B1878" s="582"/>
      <c r="C1878" s="145"/>
      <c r="D1878" s="163" t="str">
        <f>IF(ISERROR(VLOOKUP($B1878,参加者名簿!$A:$D,2,FALSE))=TRUE,"",VLOOKUP($B1878,参加者名簿!$A:$D,2,FALSE))</f>
        <v/>
      </c>
      <c r="E1878" s="146"/>
      <c r="F1878" s="584"/>
      <c r="G1878" s="145"/>
      <c r="H1878" s="163" t="str">
        <f>IF(ISERROR(VLOOKUP($F1878,参加者名簿!$A:$D,2,FALSE))=TRUE,"",VLOOKUP($F1878,参加者名簿!$A:$D,2,FALSE))</f>
        <v/>
      </c>
      <c r="I1878" s="146"/>
      <c r="J1878" s="195"/>
    </row>
    <row r="1879" spans="1:10" ht="20.100000000000001" customHeight="1">
      <c r="A1879" s="188">
        <f t="shared" si="746"/>
        <v>43</v>
      </c>
      <c r="B1879" s="582"/>
      <c r="C1879" s="145"/>
      <c r="D1879" s="163" t="str">
        <f>IF(ISERROR(VLOOKUP($B1879,参加者名簿!$A:$D,2,FALSE))=TRUE,"",VLOOKUP($B1879,参加者名簿!$A:$D,2,FALSE))</f>
        <v/>
      </c>
      <c r="E1879" s="146"/>
      <c r="F1879" s="584"/>
      <c r="G1879" s="145"/>
      <c r="H1879" s="163" t="str">
        <f>IF(ISERROR(VLOOKUP($F1879,参加者名簿!$A:$D,2,FALSE))=TRUE,"",VLOOKUP($F1879,参加者名簿!$A:$D,2,FALSE))</f>
        <v/>
      </c>
      <c r="I1879" s="146"/>
      <c r="J1879" s="195"/>
    </row>
    <row r="1880" spans="1:10" ht="20.100000000000001" customHeight="1">
      <c r="A1880" s="188">
        <f t="shared" si="746"/>
        <v>43</v>
      </c>
      <c r="B1880" s="582"/>
      <c r="C1880" s="145"/>
      <c r="D1880" s="163" t="str">
        <f>IF(ISERROR(VLOOKUP($B1880,参加者名簿!$A:$D,2,FALSE))=TRUE,"",VLOOKUP($B1880,参加者名簿!$A:$D,2,FALSE))</f>
        <v/>
      </c>
      <c r="E1880" s="146"/>
      <c r="F1880" s="584"/>
      <c r="G1880" s="145"/>
      <c r="H1880" s="163" t="str">
        <f>IF(ISERROR(VLOOKUP($F1880,参加者名簿!$A:$D,2,FALSE))=TRUE,"",VLOOKUP($F1880,参加者名簿!$A:$D,2,FALSE))</f>
        <v/>
      </c>
      <c r="I1880" s="146"/>
      <c r="J1880" s="195"/>
    </row>
    <row r="1881" spans="1:10" ht="20.100000000000001" customHeight="1">
      <c r="A1881" s="188">
        <f t="shared" si="746"/>
        <v>43</v>
      </c>
      <c r="B1881" s="582"/>
      <c r="C1881" s="145"/>
      <c r="D1881" s="163" t="str">
        <f>IF(ISERROR(VLOOKUP($B1881,参加者名簿!$A:$D,2,FALSE))=TRUE,"",VLOOKUP($B1881,参加者名簿!$A:$D,2,FALSE))</f>
        <v/>
      </c>
      <c r="E1881" s="146"/>
      <c r="F1881" s="584"/>
      <c r="G1881" s="145"/>
      <c r="H1881" s="163" t="str">
        <f>IF(ISERROR(VLOOKUP($F1881,参加者名簿!$A:$D,2,FALSE))=TRUE,"",VLOOKUP($F1881,参加者名簿!$A:$D,2,FALSE))</f>
        <v/>
      </c>
      <c r="I1881" s="146"/>
      <c r="J1881" s="195"/>
    </row>
    <row r="1882" spans="1:10" ht="20.100000000000001" customHeight="1" thickBot="1">
      <c r="A1882" s="188">
        <f t="shared" si="746"/>
        <v>43</v>
      </c>
      <c r="B1882" s="582"/>
      <c r="C1882" s="145"/>
      <c r="D1882" s="163" t="str">
        <f>IF(ISERROR(VLOOKUP($B1882,参加者名簿!$A:$D,2,FALSE))=TRUE,"",VLOOKUP($B1882,参加者名簿!$A:$D,2,FALSE))</f>
        <v/>
      </c>
      <c r="E1882" s="146"/>
      <c r="F1882" s="584"/>
      <c r="G1882" s="145"/>
      <c r="H1882" s="163" t="str">
        <f>IF(ISERROR(VLOOKUP($F1882,参加者名簿!$A:$D,2,FALSE))=TRUE,"",VLOOKUP($F1882,参加者名簿!$A:$D,2,FALSE))</f>
        <v/>
      </c>
      <c r="I1882" s="146"/>
      <c r="J1882" s="195"/>
    </row>
    <row r="1883" spans="1:10" ht="20.100000000000001" customHeight="1" thickBot="1">
      <c r="B1883" s="298" t="s">
        <v>476</v>
      </c>
      <c r="C1883" s="164">
        <f t="shared" ref="C1883" si="747">COUNTIFS(D1862:D1882,"農業者",E1862:E1882,"○")+COUNTIFS(H1862:H1882,"農業者",I1862:I1882,"○")</f>
        <v>0</v>
      </c>
      <c r="D1883" s="601" t="s">
        <v>477</v>
      </c>
      <c r="E1883" s="602"/>
      <c r="F1883" s="164">
        <f t="shared" ref="F1883" si="748">COUNTIFS(D1862:D1882,"農業者以外",E1862:E1882,"○")+COUNTIFS(H1862:H1882,"農業者以外",I1862:I1882,"○")</f>
        <v>0</v>
      </c>
      <c r="G1883" s="571" t="s">
        <v>478</v>
      </c>
      <c r="H1883" s="603">
        <f t="shared" ref="H1883" si="749">SUMIF(E1862:E1882,"○",C1862:C1882)+SUMIF(I1862:I1882,"○",G1862:G1882)</f>
        <v>0</v>
      </c>
      <c r="I1883" s="604"/>
      <c r="J1883" s="194"/>
    </row>
    <row r="1884" spans="1:10" ht="20.100000000000001" customHeight="1">
      <c r="B1884" s="299" t="s">
        <v>479</v>
      </c>
      <c r="C1884" s="151"/>
      <c r="D1884" s="151"/>
      <c r="E1884" s="151"/>
      <c r="F1884" s="151"/>
      <c r="G1884" s="151"/>
      <c r="H1884" s="151"/>
      <c r="I1884" s="152"/>
      <c r="J1884" s="195"/>
    </row>
    <row r="1885" spans="1:10" ht="20.100000000000001" customHeight="1">
      <c r="B1885" s="300"/>
      <c r="C1885" s="148"/>
      <c r="D1885" s="148"/>
      <c r="E1885" s="148"/>
      <c r="F1885" s="148"/>
      <c r="G1885" s="148"/>
      <c r="H1885" s="148"/>
      <c r="I1885" s="153"/>
      <c r="J1885" s="195"/>
    </row>
    <row r="1886" spans="1:10" ht="20.100000000000001" customHeight="1">
      <c r="B1886" s="300"/>
      <c r="C1886" s="148"/>
      <c r="D1886" s="148"/>
      <c r="E1886" s="148"/>
      <c r="F1886" s="148"/>
      <c r="G1886" s="148"/>
      <c r="H1886" s="148"/>
      <c r="I1886" s="153"/>
      <c r="J1886" s="195"/>
    </row>
    <row r="1887" spans="1:10" ht="20.100000000000001" customHeight="1">
      <c r="B1887" s="300"/>
      <c r="C1887" s="148"/>
      <c r="D1887" s="148"/>
      <c r="E1887" s="148"/>
      <c r="F1887" s="148"/>
      <c r="G1887" s="148"/>
      <c r="H1887" s="148"/>
      <c r="I1887" s="153"/>
      <c r="J1887" s="195"/>
    </row>
    <row r="1888" spans="1:10" ht="20.100000000000001" customHeight="1">
      <c r="B1888" s="300"/>
      <c r="C1888" s="148"/>
      <c r="D1888" s="148"/>
      <c r="E1888" s="148"/>
      <c r="F1888" s="148"/>
      <c r="G1888" s="148"/>
      <c r="H1888" s="148"/>
      <c r="I1888" s="153"/>
      <c r="J1888" s="195"/>
    </row>
    <row r="1889" spans="1:21" ht="20.100000000000001" customHeight="1">
      <c r="B1889" s="300"/>
      <c r="C1889" s="148"/>
      <c r="D1889" s="148"/>
      <c r="E1889" s="148"/>
      <c r="F1889" s="148"/>
      <c r="G1889" s="148"/>
      <c r="H1889" s="148"/>
      <c r="I1889" s="153"/>
      <c r="J1889" s="195"/>
    </row>
    <row r="1890" spans="1:21" ht="20.100000000000001" customHeight="1">
      <c r="B1890" s="300"/>
      <c r="C1890" s="148"/>
      <c r="D1890" s="148"/>
      <c r="E1890" s="148"/>
      <c r="F1890" s="148"/>
      <c r="G1890" s="148"/>
      <c r="H1890" s="148"/>
      <c r="I1890" s="153"/>
      <c r="J1890" s="195"/>
    </row>
    <row r="1891" spans="1:21" ht="20.100000000000001" customHeight="1" thickBot="1">
      <c r="B1891" s="301"/>
      <c r="C1891" s="154"/>
      <c r="D1891" s="154"/>
      <c r="E1891" s="154"/>
      <c r="F1891" s="154"/>
      <c r="G1891" s="154"/>
      <c r="H1891" s="154"/>
      <c r="I1891" s="155"/>
      <c r="J1891" s="195"/>
    </row>
    <row r="1892" spans="1:21" ht="20.100000000000001" customHeight="1" thickBot="1">
      <c r="B1892" s="302" t="s">
        <v>480</v>
      </c>
      <c r="C1892" s="156" t="s">
        <v>481</v>
      </c>
      <c r="D1892" s="156" t="s">
        <v>482</v>
      </c>
      <c r="E1892" s="157"/>
    </row>
    <row r="1893" spans="1:21" ht="20.100000000000001" customHeight="1" thickBot="1">
      <c r="B1893" s="289" t="s">
        <v>505</v>
      </c>
      <c r="C1893" s="185">
        <f t="shared" ref="C1893" si="750">C1849</f>
        <v>4</v>
      </c>
      <c r="D1893" s="608" t="s">
        <v>504</v>
      </c>
      <c r="E1893" s="608"/>
      <c r="F1893" s="608"/>
      <c r="G1893" s="608"/>
      <c r="H1893" s="141" t="s">
        <v>466</v>
      </c>
      <c r="I1893" s="186">
        <f t="shared" ref="I1893" si="751">I1849+1</f>
        <v>44</v>
      </c>
      <c r="J1893" s="189">
        <f t="shared" ref="J1893" si="752">I1893</f>
        <v>44</v>
      </c>
      <c r="K1893" s="312">
        <f t="shared" ref="K1893" si="753">G1894</f>
        <v>0</v>
      </c>
      <c r="L1893" s="313">
        <f t="shared" ref="L1893" si="754">C1895</f>
        <v>0</v>
      </c>
      <c r="M1893" s="190" t="e">
        <f t="shared" ref="M1893" si="755">G1895-K1896</f>
        <v>#VALUE!</v>
      </c>
      <c r="N1893" s="190">
        <f t="shared" ref="N1893" si="756">C1927</f>
        <v>0</v>
      </c>
      <c r="O1893" s="190">
        <f t="shared" ref="O1893" si="757">F1927</f>
        <v>0</v>
      </c>
      <c r="P1893" s="190">
        <f t="shared" ref="P1893" si="758">B1898</f>
        <v>0</v>
      </c>
      <c r="Q1893" s="190">
        <f t="shared" ref="Q1893" si="759">B1899</f>
        <v>0</v>
      </c>
      <c r="R1893" s="190">
        <f t="shared" ref="R1893" si="760">B1900</f>
        <v>0</v>
      </c>
      <c r="S1893" s="188">
        <f t="shared" ref="S1893" si="761">B1901</f>
        <v>0</v>
      </c>
      <c r="T1893" s="188">
        <f t="shared" ref="T1893" si="762">B1902</f>
        <v>0</v>
      </c>
      <c r="U1893" s="188">
        <f t="shared" ref="U1893" si="763">B1903</f>
        <v>0</v>
      </c>
    </row>
    <row r="1894" spans="1:21" ht="20.100000000000001" customHeight="1" thickBot="1">
      <c r="B1894" s="290" t="s">
        <v>467</v>
      </c>
      <c r="C1894" s="609" t="str">
        <f t="shared" ref="C1894" si="764">$C$2</f>
        <v>○○活動組織</v>
      </c>
      <c r="D1894" s="609"/>
      <c r="E1894" s="609"/>
      <c r="F1894" s="143" t="s">
        <v>468</v>
      </c>
      <c r="G1894" s="610"/>
      <c r="H1894" s="611"/>
      <c r="I1894" s="612"/>
      <c r="J1894" s="191"/>
    </row>
    <row r="1895" spans="1:21" ht="20.100000000000001" customHeight="1">
      <c r="B1895" s="291" t="s">
        <v>8</v>
      </c>
      <c r="C1895" s="128"/>
      <c r="D1895" s="613" t="s">
        <v>469</v>
      </c>
      <c r="E1895" s="613"/>
      <c r="F1895" s="128"/>
      <c r="G1895" s="161" t="str">
        <f t="shared" ref="G1895:G1896" si="765">IF((F1895-C1895)*24=0,"",(F1895-C1895)*24)</f>
        <v/>
      </c>
      <c r="H1895" s="614" t="s">
        <v>470</v>
      </c>
      <c r="I1895" s="615"/>
      <c r="J1895" s="192"/>
    </row>
    <row r="1896" spans="1:21" ht="20.100000000000001" customHeight="1" thickBot="1">
      <c r="B1896" s="292" t="s">
        <v>483</v>
      </c>
      <c r="C1896" s="129"/>
      <c r="D1896" s="605" t="s">
        <v>469</v>
      </c>
      <c r="E1896" s="605"/>
      <c r="F1896" s="129"/>
      <c r="G1896" s="162" t="str">
        <f t="shared" si="765"/>
        <v/>
      </c>
      <c r="H1896" s="606" t="s">
        <v>470</v>
      </c>
      <c r="I1896" s="607"/>
      <c r="J1896" s="192"/>
      <c r="K1896" s="188">
        <f t="shared" ref="K1896" si="766">IF(G1896="",0,G1896)</f>
        <v>0</v>
      </c>
    </row>
    <row r="1897" spans="1:21" ht="20.100000000000001" customHeight="1" thickBot="1">
      <c r="B1897" s="306" t="s">
        <v>714</v>
      </c>
      <c r="C1897" s="572" t="s">
        <v>712</v>
      </c>
      <c r="D1897" s="616" t="s">
        <v>713</v>
      </c>
      <c r="E1897" s="617"/>
      <c r="F1897" s="618" t="s">
        <v>715</v>
      </c>
      <c r="G1897" s="619"/>
      <c r="H1897" s="618" t="s">
        <v>716</v>
      </c>
      <c r="I1897" s="620"/>
      <c r="J1897" s="193"/>
    </row>
    <row r="1898" spans="1:21" ht="20.100000000000001" customHeight="1">
      <c r="A1898" s="188" t="str">
        <f t="shared" ref="A1898" si="767">CONCATENATE(I1893,-1)</f>
        <v>44-1</v>
      </c>
      <c r="B1898" s="309"/>
      <c r="C1898" s="573" t="str">
        <f>IF(B1898="","",VLOOKUP($B1898,【選択肢】!$K:$O,2,FALSE))</f>
        <v/>
      </c>
      <c r="D1898" s="621" t="str">
        <f>IF(C1898="","",VLOOKUP($B1898,【選択肢】!$K:$O,4,FALSE))</f>
        <v/>
      </c>
      <c r="E1898" s="622" t="str">
        <f>IF(D1898="","",VLOOKUP($B1898,【選択肢】!$K:$O,2,FALSE))</f>
        <v/>
      </c>
      <c r="F1898" s="623" t="str">
        <f>IF(E1898="","",VLOOKUP($B1898,【選択肢】!$K:$O,5,FALSE))</f>
        <v/>
      </c>
      <c r="G1898" s="624"/>
      <c r="H1898" s="625"/>
      <c r="I1898" s="626"/>
      <c r="J1898" s="193"/>
    </row>
    <row r="1899" spans="1:21" ht="20.100000000000001" customHeight="1">
      <c r="A1899" s="188" t="str">
        <f t="shared" ref="A1899" si="768">CONCATENATE(I1893,-2)</f>
        <v>44-2</v>
      </c>
      <c r="B1899" s="293"/>
      <c r="C1899" s="570" t="str">
        <f>IF(B1899="","",VLOOKUP($B1899,【選択肢】!$K:$O,2,FALSE))</f>
        <v/>
      </c>
      <c r="D1899" s="627" t="str">
        <f>IF(C1899="","",VLOOKUP($B1899,【選択肢】!$K:$O,4,FALSE))</f>
        <v/>
      </c>
      <c r="E1899" s="628" t="str">
        <f>IF(D1899="","",VLOOKUP($B1899,【選択肢】!$K:$O,2,FALSE))</f>
        <v/>
      </c>
      <c r="F1899" s="629" t="str">
        <f>IF(E1899="","",VLOOKUP($B1899,【選択肢】!$K:$O,5,FALSE))</f>
        <v/>
      </c>
      <c r="G1899" s="630"/>
      <c r="H1899" s="631"/>
      <c r="I1899" s="632"/>
      <c r="J1899" s="193"/>
    </row>
    <row r="1900" spans="1:21" ht="20.100000000000001" customHeight="1">
      <c r="A1900" s="188" t="str">
        <f t="shared" ref="A1900" si="769">CONCATENATE(I1893,-3)</f>
        <v>44-3</v>
      </c>
      <c r="B1900" s="294"/>
      <c r="C1900" s="570" t="str">
        <f>IF(B1900="","",VLOOKUP($B1900,【選択肢】!$K:$O,2,FALSE))</f>
        <v/>
      </c>
      <c r="D1900" s="627" t="str">
        <f>IF(C1900="","",VLOOKUP($B1900,【選択肢】!$K:$O,4,FALSE))</f>
        <v/>
      </c>
      <c r="E1900" s="628" t="str">
        <f>IF(D1900="","",VLOOKUP($B1900,【選択肢】!$K:$O,2,FALSE))</f>
        <v/>
      </c>
      <c r="F1900" s="629" t="str">
        <f>IF(E1900="","",VLOOKUP($B1900,【選択肢】!$K:$O,5,FALSE))</f>
        <v/>
      </c>
      <c r="G1900" s="630"/>
      <c r="H1900" s="631"/>
      <c r="I1900" s="632"/>
      <c r="J1900" s="193"/>
    </row>
    <row r="1901" spans="1:21" ht="20.100000000000001" customHeight="1">
      <c r="A1901" s="188" t="str">
        <f t="shared" ref="A1901" si="770">CONCATENATE(I1893,-4)</f>
        <v>44-4</v>
      </c>
      <c r="B1901" s="294"/>
      <c r="C1901" s="570" t="str">
        <f>IF(B1901="","",VLOOKUP($B1901,【選択肢】!$K:$O,2,FALSE))</f>
        <v/>
      </c>
      <c r="D1901" s="627" t="str">
        <f>IF(C1901="","",VLOOKUP($B1901,【選択肢】!$K:$O,4,FALSE))</f>
        <v/>
      </c>
      <c r="E1901" s="628" t="str">
        <f>IF(D1901="","",VLOOKUP($B1901,【選択肢】!$K:$O,2,FALSE))</f>
        <v/>
      </c>
      <c r="F1901" s="629" t="str">
        <f>IF(E1901="","",VLOOKUP($B1901,【選択肢】!$K:$O,5,FALSE))</f>
        <v/>
      </c>
      <c r="G1901" s="630"/>
      <c r="H1901" s="631"/>
      <c r="I1901" s="632"/>
      <c r="J1901" s="193"/>
    </row>
    <row r="1902" spans="1:21" ht="20.100000000000001" customHeight="1">
      <c r="A1902" s="188" t="str">
        <f t="shared" ref="A1902" si="771">CONCATENATE(I1893,-5)</f>
        <v>44-5</v>
      </c>
      <c r="B1902" s="294"/>
      <c r="C1902" s="570" t="str">
        <f>IF(B1902="","",VLOOKUP($B1902,【選択肢】!$K:$O,2,FALSE))</f>
        <v/>
      </c>
      <c r="D1902" s="627" t="str">
        <f>IF(C1902="","",VLOOKUP($B1902,【選択肢】!$K:$O,4,FALSE))</f>
        <v/>
      </c>
      <c r="E1902" s="628" t="str">
        <f>IF(D1902="","",VLOOKUP($B1902,【選択肢】!$K:$O,2,FALSE))</f>
        <v/>
      </c>
      <c r="F1902" s="629" t="str">
        <f>IF(E1902="","",VLOOKUP($B1902,【選択肢】!$K:$O,5,FALSE))</f>
        <v/>
      </c>
      <c r="G1902" s="630"/>
      <c r="H1902" s="631"/>
      <c r="I1902" s="632"/>
      <c r="J1902" s="193"/>
    </row>
    <row r="1903" spans="1:21" ht="20.100000000000001" customHeight="1" thickBot="1">
      <c r="A1903" s="188" t="str">
        <f t="shared" ref="A1903" si="772">CONCATENATE(I1893,-6)</f>
        <v>44-6</v>
      </c>
      <c r="B1903" s="295"/>
      <c r="C1903" s="569" t="str">
        <f>IF(B1903="","",VLOOKUP($B1903,【選択肢】!$K:$O,2,FALSE))</f>
        <v/>
      </c>
      <c r="D1903" s="633" t="str">
        <f>IF(C1903="","",VLOOKUP($B1903,【選択肢】!$K:$O,4,FALSE))</f>
        <v/>
      </c>
      <c r="E1903" s="634" t="str">
        <f>IF(D1903="","",VLOOKUP($B1903,【選択肢】!$K:$O,2,FALSE))</f>
        <v/>
      </c>
      <c r="F1903" s="635" t="str">
        <f>IF(E1903="","",VLOOKUP($B1903,【選択肢】!$K:$O,5,FALSE))</f>
        <v/>
      </c>
      <c r="G1903" s="636"/>
      <c r="H1903" s="637"/>
      <c r="I1903" s="638"/>
      <c r="J1903" s="193"/>
    </row>
    <row r="1904" spans="1:21" ht="20.100000000000001" customHeight="1">
      <c r="B1904" s="639" t="s">
        <v>471</v>
      </c>
      <c r="C1904" s="640"/>
      <c r="D1904" s="640"/>
      <c r="E1904" s="640"/>
      <c r="F1904" s="640"/>
      <c r="G1904" s="640"/>
      <c r="H1904" s="640"/>
      <c r="I1904" s="641"/>
      <c r="J1904" s="194"/>
    </row>
    <row r="1905" spans="1:10" ht="20.100000000000001" customHeight="1">
      <c r="B1905" s="296" t="s">
        <v>472</v>
      </c>
      <c r="C1905" s="167" t="s">
        <v>473</v>
      </c>
      <c r="D1905" s="168" t="s">
        <v>462</v>
      </c>
      <c r="E1905" s="169" t="s">
        <v>474</v>
      </c>
      <c r="F1905" s="166" t="s">
        <v>472</v>
      </c>
      <c r="G1905" s="167" t="s">
        <v>473</v>
      </c>
      <c r="H1905" s="168" t="s">
        <v>462</v>
      </c>
      <c r="I1905" s="169" t="s">
        <v>474</v>
      </c>
      <c r="J1905" s="194"/>
    </row>
    <row r="1906" spans="1:10" ht="20.100000000000001" customHeight="1">
      <c r="A1906" s="188">
        <f t="shared" ref="A1906" si="773">I1893</f>
        <v>44</v>
      </c>
      <c r="B1906" s="582"/>
      <c r="C1906" s="145"/>
      <c r="D1906" s="163" t="str">
        <f>IF(ISERROR(VLOOKUP($B1906,参加者名簿!$A:$D,2,FALSE))=TRUE,"",VLOOKUP($B1906,参加者名簿!$A:$D,2,FALSE))</f>
        <v/>
      </c>
      <c r="E1906" s="146"/>
      <c r="F1906" s="584"/>
      <c r="G1906" s="145"/>
      <c r="H1906" s="163" t="str">
        <f>IF(ISERROR(VLOOKUP($F1906,参加者名簿!$A:$D,2,FALSE))=TRUE,"",VLOOKUP($F1906,参加者名簿!$A:$D,2,FALSE))</f>
        <v/>
      </c>
      <c r="I1906" s="146"/>
      <c r="J1906" s="195"/>
    </row>
    <row r="1907" spans="1:10" ht="20.100000000000001" customHeight="1">
      <c r="A1907" s="188">
        <f t="shared" ref="A1907" si="774">A1906</f>
        <v>44</v>
      </c>
      <c r="B1907" s="582"/>
      <c r="C1907" s="145"/>
      <c r="D1907" s="163" t="str">
        <f>IF(ISERROR(VLOOKUP($B1907,参加者名簿!$A:$D,2,FALSE))=TRUE,"",VLOOKUP($B1907,参加者名簿!$A:$D,2,FALSE))</f>
        <v/>
      </c>
      <c r="E1907" s="146"/>
      <c r="F1907" s="584"/>
      <c r="G1907" s="145"/>
      <c r="H1907" s="163" t="str">
        <f>IF(ISERROR(VLOOKUP($F1907,参加者名簿!$A:$D,2,FALSE))=TRUE,"",VLOOKUP($F1907,参加者名簿!$A:$D,2,FALSE))</f>
        <v/>
      </c>
      <c r="I1907" s="146"/>
      <c r="J1907" s="195"/>
    </row>
    <row r="1908" spans="1:10" ht="20.100000000000001" customHeight="1">
      <c r="A1908" s="188">
        <f t="shared" si="746"/>
        <v>44</v>
      </c>
      <c r="B1908" s="582"/>
      <c r="C1908" s="145"/>
      <c r="D1908" s="163" t="str">
        <f>IF(ISERROR(VLOOKUP($B1908,参加者名簿!$A:$D,2,FALSE))=TRUE,"",VLOOKUP($B1908,参加者名簿!$A:$D,2,FALSE))</f>
        <v/>
      </c>
      <c r="E1908" s="146"/>
      <c r="F1908" s="584"/>
      <c r="G1908" s="145"/>
      <c r="H1908" s="163" t="str">
        <f>IF(ISERROR(VLOOKUP($F1908,参加者名簿!$A:$D,2,FALSE))=TRUE,"",VLOOKUP($F1908,参加者名簿!$A:$D,2,FALSE))</f>
        <v/>
      </c>
      <c r="I1908" s="146"/>
      <c r="J1908" s="195"/>
    </row>
    <row r="1909" spans="1:10" ht="20.100000000000001" customHeight="1">
      <c r="A1909" s="188">
        <f t="shared" si="746"/>
        <v>44</v>
      </c>
      <c r="B1909" s="582"/>
      <c r="C1909" s="145"/>
      <c r="D1909" s="163" t="str">
        <f>IF(ISERROR(VLOOKUP($B1909,参加者名簿!$A:$D,2,FALSE))=TRUE,"",VLOOKUP($B1909,参加者名簿!$A:$D,2,FALSE))</f>
        <v/>
      </c>
      <c r="E1909" s="146"/>
      <c r="F1909" s="584"/>
      <c r="G1909" s="145"/>
      <c r="H1909" s="163" t="str">
        <f>IF(ISERROR(VLOOKUP($F1909,参加者名簿!$A:$D,2,FALSE))=TRUE,"",VLOOKUP($F1909,参加者名簿!$A:$D,2,FALSE))</f>
        <v/>
      </c>
      <c r="I1909" s="146"/>
      <c r="J1909" s="195"/>
    </row>
    <row r="1910" spans="1:10" ht="20.100000000000001" customHeight="1">
      <c r="A1910" s="188">
        <f t="shared" si="746"/>
        <v>44</v>
      </c>
      <c r="B1910" s="582"/>
      <c r="C1910" s="145"/>
      <c r="D1910" s="163" t="str">
        <f>IF(ISERROR(VLOOKUP($B1910,参加者名簿!$A:$D,2,FALSE))=TRUE,"",VLOOKUP($B1910,参加者名簿!$A:$D,2,FALSE))</f>
        <v/>
      </c>
      <c r="E1910" s="146"/>
      <c r="F1910" s="584"/>
      <c r="G1910" s="145"/>
      <c r="H1910" s="163" t="str">
        <f>IF(ISERROR(VLOOKUP($F1910,参加者名簿!$A:$D,2,FALSE))=TRUE,"",VLOOKUP($F1910,参加者名簿!$A:$D,2,FALSE))</f>
        <v/>
      </c>
      <c r="I1910" s="146"/>
      <c r="J1910" s="195"/>
    </row>
    <row r="1911" spans="1:10" ht="20.100000000000001" customHeight="1">
      <c r="A1911" s="188">
        <f t="shared" si="746"/>
        <v>44</v>
      </c>
      <c r="B1911" s="582"/>
      <c r="C1911" s="145"/>
      <c r="D1911" s="163" t="str">
        <f>IF(ISERROR(VLOOKUP($B1911,参加者名簿!$A:$D,2,FALSE))=TRUE,"",VLOOKUP($B1911,参加者名簿!$A:$D,2,FALSE))</f>
        <v/>
      </c>
      <c r="E1911" s="146"/>
      <c r="F1911" s="584"/>
      <c r="G1911" s="145"/>
      <c r="H1911" s="163" t="str">
        <f>IF(ISERROR(VLOOKUP($F1911,参加者名簿!$A:$D,2,FALSE))=TRUE,"",VLOOKUP($F1911,参加者名簿!$A:$D,2,FALSE))</f>
        <v/>
      </c>
      <c r="I1911" s="146"/>
      <c r="J1911" s="195"/>
    </row>
    <row r="1912" spans="1:10" ht="20.100000000000001" customHeight="1">
      <c r="A1912" s="188">
        <f t="shared" si="746"/>
        <v>44</v>
      </c>
      <c r="B1912" s="582"/>
      <c r="C1912" s="145"/>
      <c r="D1912" s="163" t="str">
        <f>IF(ISERROR(VLOOKUP($B1912,参加者名簿!$A:$D,2,FALSE))=TRUE,"",VLOOKUP($B1912,参加者名簿!$A:$D,2,FALSE))</f>
        <v/>
      </c>
      <c r="E1912" s="146"/>
      <c r="F1912" s="584"/>
      <c r="G1912" s="145"/>
      <c r="H1912" s="163" t="str">
        <f>IF(ISERROR(VLOOKUP($F1912,参加者名簿!$A:$D,2,FALSE))=TRUE,"",VLOOKUP($F1912,参加者名簿!$A:$D,2,FALSE))</f>
        <v/>
      </c>
      <c r="I1912" s="146"/>
      <c r="J1912" s="195"/>
    </row>
    <row r="1913" spans="1:10" ht="20.100000000000001" customHeight="1">
      <c r="A1913" s="188">
        <f t="shared" si="746"/>
        <v>44</v>
      </c>
      <c r="B1913" s="582"/>
      <c r="C1913" s="145"/>
      <c r="D1913" s="163" t="str">
        <f>IF(ISERROR(VLOOKUP($B1913,参加者名簿!$A:$D,2,FALSE))=TRUE,"",VLOOKUP($B1913,参加者名簿!$A:$D,2,FALSE))</f>
        <v/>
      </c>
      <c r="E1913" s="146"/>
      <c r="F1913" s="584"/>
      <c r="G1913" s="145"/>
      <c r="H1913" s="163" t="str">
        <f>IF(ISERROR(VLOOKUP($F1913,参加者名簿!$A:$D,2,FALSE))=TRUE,"",VLOOKUP($F1913,参加者名簿!$A:$D,2,FALSE))</f>
        <v/>
      </c>
      <c r="I1913" s="146"/>
      <c r="J1913" s="195"/>
    </row>
    <row r="1914" spans="1:10" ht="20.100000000000001" customHeight="1">
      <c r="A1914" s="188">
        <f t="shared" si="746"/>
        <v>44</v>
      </c>
      <c r="B1914" s="582"/>
      <c r="C1914" s="145"/>
      <c r="D1914" s="163" t="str">
        <f>IF(ISERROR(VLOOKUP($B1914,参加者名簿!$A:$D,2,FALSE))=TRUE,"",VLOOKUP($B1914,参加者名簿!$A:$D,2,FALSE))</f>
        <v/>
      </c>
      <c r="E1914" s="146"/>
      <c r="F1914" s="584"/>
      <c r="G1914" s="145"/>
      <c r="H1914" s="163" t="str">
        <f>IF(ISERROR(VLOOKUP($F1914,参加者名簿!$A:$D,2,FALSE))=TRUE,"",VLOOKUP($F1914,参加者名簿!$A:$D,2,FALSE))</f>
        <v/>
      </c>
      <c r="I1914" s="146"/>
      <c r="J1914" s="195"/>
    </row>
    <row r="1915" spans="1:10" ht="20.100000000000001" customHeight="1">
      <c r="A1915" s="188">
        <f t="shared" si="746"/>
        <v>44</v>
      </c>
      <c r="B1915" s="582"/>
      <c r="C1915" s="145"/>
      <c r="D1915" s="163" t="str">
        <f>IF(ISERROR(VLOOKUP($B1915,参加者名簿!$A:$D,2,FALSE))=TRUE,"",VLOOKUP($B1915,参加者名簿!$A:$D,2,FALSE))</f>
        <v/>
      </c>
      <c r="E1915" s="146"/>
      <c r="F1915" s="584"/>
      <c r="G1915" s="145"/>
      <c r="H1915" s="163" t="str">
        <f>IF(ISERROR(VLOOKUP($F1915,参加者名簿!$A:$D,2,FALSE))=TRUE,"",VLOOKUP($F1915,参加者名簿!$A:$D,2,FALSE))</f>
        <v/>
      </c>
      <c r="I1915" s="146"/>
      <c r="J1915" s="195"/>
    </row>
    <row r="1916" spans="1:10" ht="20.100000000000001" customHeight="1">
      <c r="A1916" s="188">
        <f t="shared" si="746"/>
        <v>44</v>
      </c>
      <c r="B1916" s="582"/>
      <c r="C1916" s="145"/>
      <c r="D1916" s="163" t="str">
        <f>IF(ISERROR(VLOOKUP($B1916,参加者名簿!$A:$D,2,FALSE))=TRUE,"",VLOOKUP($B1916,参加者名簿!$A:$D,2,FALSE))</f>
        <v/>
      </c>
      <c r="E1916" s="146"/>
      <c r="F1916" s="584"/>
      <c r="G1916" s="145"/>
      <c r="H1916" s="163" t="str">
        <f>IF(ISERROR(VLOOKUP($F1916,参加者名簿!$A:$D,2,FALSE))=TRUE,"",VLOOKUP($F1916,参加者名簿!$A:$D,2,FALSE))</f>
        <v/>
      </c>
      <c r="I1916" s="146"/>
      <c r="J1916" s="195"/>
    </row>
    <row r="1917" spans="1:10" ht="20.100000000000001" customHeight="1">
      <c r="A1917" s="188">
        <f t="shared" si="746"/>
        <v>44</v>
      </c>
      <c r="B1917" s="582"/>
      <c r="C1917" s="145"/>
      <c r="D1917" s="163" t="str">
        <f>IF(ISERROR(VLOOKUP($B1917,参加者名簿!$A:$D,2,FALSE))=TRUE,"",VLOOKUP($B1917,参加者名簿!$A:$D,2,FALSE))</f>
        <v/>
      </c>
      <c r="E1917" s="146"/>
      <c r="F1917" s="584"/>
      <c r="G1917" s="145"/>
      <c r="H1917" s="163" t="str">
        <f>IF(ISERROR(VLOOKUP($F1917,参加者名簿!$A:$D,2,FALSE))=TRUE,"",VLOOKUP($F1917,参加者名簿!$A:$D,2,FALSE))</f>
        <v/>
      </c>
      <c r="I1917" s="146"/>
      <c r="J1917" s="195"/>
    </row>
    <row r="1918" spans="1:10" ht="20.100000000000001" customHeight="1">
      <c r="A1918" s="188">
        <f t="shared" si="746"/>
        <v>44</v>
      </c>
      <c r="B1918" s="582"/>
      <c r="C1918" s="145"/>
      <c r="D1918" s="163" t="str">
        <f>IF(ISERROR(VLOOKUP($B1918,参加者名簿!$A:$D,2,FALSE))=TRUE,"",VLOOKUP($B1918,参加者名簿!$A:$D,2,FALSE))</f>
        <v/>
      </c>
      <c r="E1918" s="146"/>
      <c r="F1918" s="584"/>
      <c r="G1918" s="145"/>
      <c r="H1918" s="163" t="str">
        <f>IF(ISERROR(VLOOKUP($F1918,参加者名簿!$A:$D,2,FALSE))=TRUE,"",VLOOKUP($F1918,参加者名簿!$A:$D,2,FALSE))</f>
        <v/>
      </c>
      <c r="I1918" s="146"/>
      <c r="J1918" s="195"/>
    </row>
    <row r="1919" spans="1:10" ht="20.100000000000001" customHeight="1">
      <c r="A1919" s="188">
        <f t="shared" si="746"/>
        <v>44</v>
      </c>
      <c r="B1919" s="582"/>
      <c r="C1919" s="145"/>
      <c r="D1919" s="163" t="str">
        <f>IF(ISERROR(VLOOKUP($B1919,参加者名簿!$A:$D,2,FALSE))=TRUE,"",VLOOKUP($B1919,参加者名簿!$A:$D,2,FALSE))</f>
        <v/>
      </c>
      <c r="E1919" s="146"/>
      <c r="F1919" s="584"/>
      <c r="G1919" s="145"/>
      <c r="H1919" s="163" t="str">
        <f>IF(ISERROR(VLOOKUP($F1919,参加者名簿!$A:$D,2,FALSE))=TRUE,"",VLOOKUP($F1919,参加者名簿!$A:$D,2,FALSE))</f>
        <v/>
      </c>
      <c r="I1919" s="146"/>
      <c r="J1919" s="195"/>
    </row>
    <row r="1920" spans="1:10" ht="20.100000000000001" customHeight="1">
      <c r="A1920" s="188">
        <f t="shared" si="746"/>
        <v>44</v>
      </c>
      <c r="B1920" s="582"/>
      <c r="C1920" s="145"/>
      <c r="D1920" s="163" t="str">
        <f>IF(ISERROR(VLOOKUP($B1920,参加者名簿!$A:$D,2,FALSE))=TRUE,"",VLOOKUP($B1920,参加者名簿!$A:$D,2,FALSE))</f>
        <v/>
      </c>
      <c r="E1920" s="146"/>
      <c r="F1920" s="584"/>
      <c r="G1920" s="145"/>
      <c r="H1920" s="163" t="str">
        <f>IF(ISERROR(VLOOKUP($F1920,参加者名簿!$A:$D,2,FALSE))=TRUE,"",VLOOKUP($F1920,参加者名簿!$A:$D,2,FALSE))</f>
        <v/>
      </c>
      <c r="I1920" s="146"/>
      <c r="J1920" s="195"/>
    </row>
    <row r="1921" spans="1:10" ht="20.100000000000001" customHeight="1">
      <c r="A1921" s="188">
        <f t="shared" si="746"/>
        <v>44</v>
      </c>
      <c r="B1921" s="582"/>
      <c r="C1921" s="145"/>
      <c r="D1921" s="163" t="str">
        <f>IF(ISERROR(VLOOKUP($B1921,参加者名簿!$A:$D,2,FALSE))=TRUE,"",VLOOKUP($B1921,参加者名簿!$A:$D,2,FALSE))</f>
        <v/>
      </c>
      <c r="E1921" s="146"/>
      <c r="F1921" s="584"/>
      <c r="G1921" s="145"/>
      <c r="H1921" s="163" t="str">
        <f>IF(ISERROR(VLOOKUP($F1921,参加者名簿!$A:$D,2,FALSE))=TRUE,"",VLOOKUP($F1921,参加者名簿!$A:$D,2,FALSE))</f>
        <v/>
      </c>
      <c r="I1921" s="146"/>
      <c r="J1921" s="195"/>
    </row>
    <row r="1922" spans="1:10" ht="20.100000000000001" customHeight="1">
      <c r="A1922" s="188">
        <f t="shared" si="746"/>
        <v>44</v>
      </c>
      <c r="B1922" s="582"/>
      <c r="C1922" s="145"/>
      <c r="D1922" s="163" t="str">
        <f>IF(ISERROR(VLOOKUP($B1922,参加者名簿!$A:$D,2,FALSE))=TRUE,"",VLOOKUP($B1922,参加者名簿!$A:$D,2,FALSE))</f>
        <v/>
      </c>
      <c r="E1922" s="146"/>
      <c r="F1922" s="584"/>
      <c r="G1922" s="145"/>
      <c r="H1922" s="163" t="str">
        <f>IF(ISERROR(VLOOKUP($F1922,参加者名簿!$A:$D,2,FALSE))=TRUE,"",VLOOKUP($F1922,参加者名簿!$A:$D,2,FALSE))</f>
        <v/>
      </c>
      <c r="I1922" s="146"/>
      <c r="J1922" s="195"/>
    </row>
    <row r="1923" spans="1:10" ht="20.100000000000001" customHeight="1">
      <c r="A1923" s="188">
        <f t="shared" si="746"/>
        <v>44</v>
      </c>
      <c r="B1923" s="582"/>
      <c r="C1923" s="145"/>
      <c r="D1923" s="163" t="str">
        <f>IF(ISERROR(VLOOKUP($B1923,参加者名簿!$A:$D,2,FALSE))=TRUE,"",VLOOKUP($B1923,参加者名簿!$A:$D,2,FALSE))</f>
        <v/>
      </c>
      <c r="E1923" s="146"/>
      <c r="F1923" s="584"/>
      <c r="G1923" s="145"/>
      <c r="H1923" s="163" t="str">
        <f>IF(ISERROR(VLOOKUP($F1923,参加者名簿!$A:$D,2,FALSE))=TRUE,"",VLOOKUP($F1923,参加者名簿!$A:$D,2,FALSE))</f>
        <v/>
      </c>
      <c r="I1923" s="146"/>
      <c r="J1923" s="195"/>
    </row>
    <row r="1924" spans="1:10" ht="20.100000000000001" customHeight="1">
      <c r="A1924" s="188">
        <f t="shared" si="746"/>
        <v>44</v>
      </c>
      <c r="B1924" s="582"/>
      <c r="C1924" s="145"/>
      <c r="D1924" s="163" t="str">
        <f>IF(ISERROR(VLOOKUP($B1924,参加者名簿!$A:$D,2,FALSE))=TRUE,"",VLOOKUP($B1924,参加者名簿!$A:$D,2,FALSE))</f>
        <v/>
      </c>
      <c r="E1924" s="146"/>
      <c r="F1924" s="584"/>
      <c r="G1924" s="145"/>
      <c r="H1924" s="163" t="str">
        <f>IF(ISERROR(VLOOKUP($F1924,参加者名簿!$A:$D,2,FALSE))=TRUE,"",VLOOKUP($F1924,参加者名簿!$A:$D,2,FALSE))</f>
        <v/>
      </c>
      <c r="I1924" s="146"/>
      <c r="J1924" s="195"/>
    </row>
    <row r="1925" spans="1:10" ht="20.100000000000001" customHeight="1">
      <c r="A1925" s="188">
        <f t="shared" si="746"/>
        <v>44</v>
      </c>
      <c r="B1925" s="582"/>
      <c r="C1925" s="145"/>
      <c r="D1925" s="163" t="str">
        <f>IF(ISERROR(VLOOKUP($B1925,参加者名簿!$A:$D,2,FALSE))=TRUE,"",VLOOKUP($B1925,参加者名簿!$A:$D,2,FALSE))</f>
        <v/>
      </c>
      <c r="E1925" s="146"/>
      <c r="F1925" s="584"/>
      <c r="G1925" s="145"/>
      <c r="H1925" s="163" t="str">
        <f>IF(ISERROR(VLOOKUP($F1925,参加者名簿!$A:$D,2,FALSE))=TRUE,"",VLOOKUP($F1925,参加者名簿!$A:$D,2,FALSE))</f>
        <v/>
      </c>
      <c r="I1925" s="146"/>
      <c r="J1925" s="195"/>
    </row>
    <row r="1926" spans="1:10" ht="20.100000000000001" customHeight="1" thickBot="1">
      <c r="A1926" s="188">
        <f t="shared" si="746"/>
        <v>44</v>
      </c>
      <c r="B1926" s="582"/>
      <c r="C1926" s="145"/>
      <c r="D1926" s="163" t="str">
        <f>IF(ISERROR(VLOOKUP($B1926,参加者名簿!$A:$D,2,FALSE))=TRUE,"",VLOOKUP($B1926,参加者名簿!$A:$D,2,FALSE))</f>
        <v/>
      </c>
      <c r="E1926" s="146"/>
      <c r="F1926" s="584"/>
      <c r="G1926" s="145"/>
      <c r="H1926" s="163" t="str">
        <f>IF(ISERROR(VLOOKUP($F1926,参加者名簿!$A:$D,2,FALSE))=TRUE,"",VLOOKUP($F1926,参加者名簿!$A:$D,2,FALSE))</f>
        <v/>
      </c>
      <c r="I1926" s="146"/>
      <c r="J1926" s="195"/>
    </row>
    <row r="1927" spans="1:10" ht="20.100000000000001" customHeight="1" thickBot="1">
      <c r="B1927" s="298" t="s">
        <v>476</v>
      </c>
      <c r="C1927" s="164">
        <f t="shared" ref="C1927" si="775">COUNTIFS(D1906:D1926,"農業者",E1906:E1926,"○")+COUNTIFS(H1906:H1926,"農業者",I1906:I1926,"○")</f>
        <v>0</v>
      </c>
      <c r="D1927" s="601" t="s">
        <v>477</v>
      </c>
      <c r="E1927" s="602"/>
      <c r="F1927" s="164">
        <f t="shared" ref="F1927" si="776">COUNTIFS(D1906:D1926,"農業者以外",E1906:E1926,"○")+COUNTIFS(H1906:H1926,"農業者以外",I1906:I1926,"○")</f>
        <v>0</v>
      </c>
      <c r="G1927" s="571" t="s">
        <v>478</v>
      </c>
      <c r="H1927" s="603">
        <f t="shared" ref="H1927" si="777">SUMIF(E1906:E1926,"○",C1906:C1926)+SUMIF(I1906:I1926,"○",G1906:G1926)</f>
        <v>0</v>
      </c>
      <c r="I1927" s="604"/>
      <c r="J1927" s="194"/>
    </row>
    <row r="1928" spans="1:10" ht="20.100000000000001" customHeight="1">
      <c r="B1928" s="299" t="s">
        <v>479</v>
      </c>
      <c r="C1928" s="151"/>
      <c r="D1928" s="151"/>
      <c r="E1928" s="151"/>
      <c r="F1928" s="151"/>
      <c r="G1928" s="151"/>
      <c r="H1928" s="151"/>
      <c r="I1928" s="152"/>
      <c r="J1928" s="195"/>
    </row>
    <row r="1929" spans="1:10" ht="20.100000000000001" customHeight="1">
      <c r="B1929" s="300"/>
      <c r="C1929" s="148"/>
      <c r="D1929" s="148"/>
      <c r="E1929" s="148"/>
      <c r="F1929" s="148"/>
      <c r="G1929" s="148"/>
      <c r="H1929" s="148"/>
      <c r="I1929" s="153"/>
      <c r="J1929" s="195"/>
    </row>
    <row r="1930" spans="1:10" ht="20.100000000000001" customHeight="1">
      <c r="B1930" s="300"/>
      <c r="C1930" s="148"/>
      <c r="D1930" s="148"/>
      <c r="E1930" s="148"/>
      <c r="F1930" s="148"/>
      <c r="G1930" s="148"/>
      <c r="H1930" s="148"/>
      <c r="I1930" s="153"/>
      <c r="J1930" s="195"/>
    </row>
    <row r="1931" spans="1:10" ht="20.100000000000001" customHeight="1">
      <c r="B1931" s="300"/>
      <c r="C1931" s="148"/>
      <c r="D1931" s="148"/>
      <c r="E1931" s="148"/>
      <c r="F1931" s="148"/>
      <c r="G1931" s="148"/>
      <c r="H1931" s="148"/>
      <c r="I1931" s="153"/>
      <c r="J1931" s="195"/>
    </row>
    <row r="1932" spans="1:10" ht="20.100000000000001" customHeight="1">
      <c r="B1932" s="300"/>
      <c r="C1932" s="148"/>
      <c r="D1932" s="148"/>
      <c r="E1932" s="148"/>
      <c r="F1932" s="148"/>
      <c r="G1932" s="148"/>
      <c r="H1932" s="148"/>
      <c r="I1932" s="153"/>
      <c r="J1932" s="195"/>
    </row>
    <row r="1933" spans="1:10" ht="20.100000000000001" customHeight="1">
      <c r="B1933" s="300"/>
      <c r="C1933" s="148"/>
      <c r="D1933" s="148"/>
      <c r="E1933" s="148"/>
      <c r="F1933" s="148"/>
      <c r="G1933" s="148"/>
      <c r="H1933" s="148"/>
      <c r="I1933" s="153"/>
      <c r="J1933" s="195"/>
    </row>
    <row r="1934" spans="1:10" ht="20.100000000000001" customHeight="1">
      <c r="B1934" s="300"/>
      <c r="C1934" s="148"/>
      <c r="D1934" s="148"/>
      <c r="E1934" s="148"/>
      <c r="F1934" s="148"/>
      <c r="G1934" s="148"/>
      <c r="H1934" s="148"/>
      <c r="I1934" s="153"/>
      <c r="J1934" s="195"/>
    </row>
    <row r="1935" spans="1:10" ht="20.100000000000001" customHeight="1" thickBot="1">
      <c r="B1935" s="301"/>
      <c r="C1935" s="154"/>
      <c r="D1935" s="154"/>
      <c r="E1935" s="154"/>
      <c r="F1935" s="154"/>
      <c r="G1935" s="154"/>
      <c r="H1935" s="154"/>
      <c r="I1935" s="155"/>
      <c r="J1935" s="195"/>
    </row>
    <row r="1936" spans="1:10" ht="20.100000000000001" customHeight="1" thickBot="1">
      <c r="B1936" s="302" t="s">
        <v>480</v>
      </c>
      <c r="C1936" s="156" t="s">
        <v>481</v>
      </c>
      <c r="D1936" s="156" t="s">
        <v>482</v>
      </c>
      <c r="E1936" s="157"/>
    </row>
    <row r="1937" spans="1:21" ht="20.100000000000001" customHeight="1" thickBot="1">
      <c r="B1937" s="289" t="s">
        <v>505</v>
      </c>
      <c r="C1937" s="185">
        <f t="shared" ref="C1937" si="778">C1893</f>
        <v>4</v>
      </c>
      <c r="D1937" s="608" t="s">
        <v>504</v>
      </c>
      <c r="E1937" s="608"/>
      <c r="F1937" s="608"/>
      <c r="G1937" s="608"/>
      <c r="H1937" s="141" t="s">
        <v>466</v>
      </c>
      <c r="I1937" s="186">
        <f t="shared" ref="I1937" si="779">I1893+1</f>
        <v>45</v>
      </c>
      <c r="J1937" s="189">
        <f t="shared" ref="J1937" si="780">I1937</f>
        <v>45</v>
      </c>
      <c r="K1937" s="312">
        <f t="shared" ref="K1937" si="781">G1938</f>
        <v>0</v>
      </c>
      <c r="L1937" s="313">
        <f t="shared" ref="L1937" si="782">C1939</f>
        <v>0</v>
      </c>
      <c r="M1937" s="190" t="e">
        <f t="shared" ref="M1937" si="783">G1939-K1940</f>
        <v>#VALUE!</v>
      </c>
      <c r="N1937" s="190">
        <f t="shared" ref="N1937" si="784">C1971</f>
        <v>0</v>
      </c>
      <c r="O1937" s="190">
        <f t="shared" ref="O1937" si="785">F1971</f>
        <v>0</v>
      </c>
      <c r="P1937" s="190">
        <f t="shared" ref="P1937" si="786">B1942</f>
        <v>0</v>
      </c>
      <c r="Q1937" s="190">
        <f t="shared" ref="Q1937" si="787">B1943</f>
        <v>0</v>
      </c>
      <c r="R1937" s="190">
        <f t="shared" ref="R1937" si="788">B1944</f>
        <v>0</v>
      </c>
      <c r="S1937" s="188">
        <f t="shared" ref="S1937" si="789">B1945</f>
        <v>0</v>
      </c>
      <c r="T1937" s="188">
        <f t="shared" ref="T1937" si="790">B1946</f>
        <v>0</v>
      </c>
      <c r="U1937" s="188">
        <f t="shared" ref="U1937" si="791">B1947</f>
        <v>0</v>
      </c>
    </row>
    <row r="1938" spans="1:21" ht="20.100000000000001" customHeight="1" thickBot="1">
      <c r="B1938" s="290" t="s">
        <v>467</v>
      </c>
      <c r="C1938" s="609" t="str">
        <f t="shared" ref="C1938" si="792">$C$2</f>
        <v>○○活動組織</v>
      </c>
      <c r="D1938" s="609"/>
      <c r="E1938" s="609"/>
      <c r="F1938" s="143" t="s">
        <v>468</v>
      </c>
      <c r="G1938" s="610"/>
      <c r="H1938" s="611"/>
      <c r="I1938" s="612"/>
      <c r="J1938" s="191"/>
    </row>
    <row r="1939" spans="1:21" ht="20.100000000000001" customHeight="1">
      <c r="B1939" s="291" t="s">
        <v>8</v>
      </c>
      <c r="C1939" s="128"/>
      <c r="D1939" s="613" t="s">
        <v>469</v>
      </c>
      <c r="E1939" s="613"/>
      <c r="F1939" s="128"/>
      <c r="G1939" s="161" t="str">
        <f t="shared" ref="G1939:G1940" si="793">IF((F1939-C1939)*24=0,"",(F1939-C1939)*24)</f>
        <v/>
      </c>
      <c r="H1939" s="614" t="s">
        <v>470</v>
      </c>
      <c r="I1939" s="615"/>
      <c r="J1939" s="192"/>
    </row>
    <row r="1940" spans="1:21" ht="20.100000000000001" customHeight="1" thickBot="1">
      <c r="B1940" s="292" t="s">
        <v>483</v>
      </c>
      <c r="C1940" s="129"/>
      <c r="D1940" s="605" t="s">
        <v>469</v>
      </c>
      <c r="E1940" s="605"/>
      <c r="F1940" s="129"/>
      <c r="G1940" s="162" t="str">
        <f t="shared" si="793"/>
        <v/>
      </c>
      <c r="H1940" s="606" t="s">
        <v>470</v>
      </c>
      <c r="I1940" s="607"/>
      <c r="J1940" s="192"/>
      <c r="K1940" s="188">
        <f t="shared" ref="K1940" si="794">IF(G1940="",0,G1940)</f>
        <v>0</v>
      </c>
    </row>
    <row r="1941" spans="1:21" ht="20.100000000000001" customHeight="1" thickBot="1">
      <c r="B1941" s="306" t="s">
        <v>714</v>
      </c>
      <c r="C1941" s="572" t="s">
        <v>712</v>
      </c>
      <c r="D1941" s="616" t="s">
        <v>713</v>
      </c>
      <c r="E1941" s="617"/>
      <c r="F1941" s="618" t="s">
        <v>715</v>
      </c>
      <c r="G1941" s="619"/>
      <c r="H1941" s="618" t="s">
        <v>716</v>
      </c>
      <c r="I1941" s="620"/>
      <c r="J1941" s="193"/>
    </row>
    <row r="1942" spans="1:21" ht="20.100000000000001" customHeight="1">
      <c r="A1942" s="188" t="str">
        <f t="shared" ref="A1942" si="795">CONCATENATE(I1937,-1)</f>
        <v>45-1</v>
      </c>
      <c r="B1942" s="309"/>
      <c r="C1942" s="573" t="str">
        <f>IF(B1942="","",VLOOKUP($B1942,【選択肢】!$K:$O,2,FALSE))</f>
        <v/>
      </c>
      <c r="D1942" s="621" t="str">
        <f>IF(C1942="","",VLOOKUP($B1942,【選択肢】!$K:$O,4,FALSE))</f>
        <v/>
      </c>
      <c r="E1942" s="622" t="str">
        <f>IF(D1942="","",VLOOKUP($B1942,【選択肢】!$K:$O,2,FALSE))</f>
        <v/>
      </c>
      <c r="F1942" s="623" t="str">
        <f>IF(E1942="","",VLOOKUP($B1942,【選択肢】!$K:$O,5,FALSE))</f>
        <v/>
      </c>
      <c r="G1942" s="624"/>
      <c r="H1942" s="625"/>
      <c r="I1942" s="626"/>
      <c r="J1942" s="193"/>
    </row>
    <row r="1943" spans="1:21" ht="20.100000000000001" customHeight="1">
      <c r="A1943" s="188" t="str">
        <f t="shared" ref="A1943" si="796">CONCATENATE(I1937,-2)</f>
        <v>45-2</v>
      </c>
      <c r="B1943" s="293"/>
      <c r="C1943" s="570" t="str">
        <f>IF(B1943="","",VLOOKUP($B1943,【選択肢】!$K:$O,2,FALSE))</f>
        <v/>
      </c>
      <c r="D1943" s="627" t="str">
        <f>IF(C1943="","",VLOOKUP($B1943,【選択肢】!$K:$O,4,FALSE))</f>
        <v/>
      </c>
      <c r="E1943" s="628" t="str">
        <f>IF(D1943="","",VLOOKUP($B1943,【選択肢】!$K:$O,2,FALSE))</f>
        <v/>
      </c>
      <c r="F1943" s="629" t="str">
        <f>IF(E1943="","",VLOOKUP($B1943,【選択肢】!$K:$O,5,FALSE))</f>
        <v/>
      </c>
      <c r="G1943" s="630"/>
      <c r="H1943" s="631"/>
      <c r="I1943" s="632"/>
      <c r="J1943" s="193"/>
    </row>
    <row r="1944" spans="1:21" ht="20.100000000000001" customHeight="1">
      <c r="A1944" s="188" t="str">
        <f t="shared" ref="A1944" si="797">CONCATENATE(I1937,-3)</f>
        <v>45-3</v>
      </c>
      <c r="B1944" s="294"/>
      <c r="C1944" s="570" t="str">
        <f>IF(B1944="","",VLOOKUP($B1944,【選択肢】!$K:$O,2,FALSE))</f>
        <v/>
      </c>
      <c r="D1944" s="627" t="str">
        <f>IF(C1944="","",VLOOKUP($B1944,【選択肢】!$K:$O,4,FALSE))</f>
        <v/>
      </c>
      <c r="E1944" s="628" t="str">
        <f>IF(D1944="","",VLOOKUP($B1944,【選択肢】!$K:$O,2,FALSE))</f>
        <v/>
      </c>
      <c r="F1944" s="629" t="str">
        <f>IF(E1944="","",VLOOKUP($B1944,【選択肢】!$K:$O,5,FALSE))</f>
        <v/>
      </c>
      <c r="G1944" s="630"/>
      <c r="H1944" s="631"/>
      <c r="I1944" s="632"/>
      <c r="J1944" s="193"/>
    </row>
    <row r="1945" spans="1:21" ht="20.100000000000001" customHeight="1">
      <c r="A1945" s="188" t="str">
        <f t="shared" ref="A1945" si="798">CONCATENATE(I1937,-4)</f>
        <v>45-4</v>
      </c>
      <c r="B1945" s="294"/>
      <c r="C1945" s="570" t="str">
        <f>IF(B1945="","",VLOOKUP($B1945,【選択肢】!$K:$O,2,FALSE))</f>
        <v/>
      </c>
      <c r="D1945" s="627" t="str">
        <f>IF(C1945="","",VLOOKUP($B1945,【選択肢】!$K:$O,4,FALSE))</f>
        <v/>
      </c>
      <c r="E1945" s="628" t="str">
        <f>IF(D1945="","",VLOOKUP($B1945,【選択肢】!$K:$O,2,FALSE))</f>
        <v/>
      </c>
      <c r="F1945" s="629" t="str">
        <f>IF(E1945="","",VLOOKUP($B1945,【選択肢】!$K:$O,5,FALSE))</f>
        <v/>
      </c>
      <c r="G1945" s="630"/>
      <c r="H1945" s="631"/>
      <c r="I1945" s="632"/>
      <c r="J1945" s="193"/>
    </row>
    <row r="1946" spans="1:21" ht="20.100000000000001" customHeight="1">
      <c r="A1946" s="188" t="str">
        <f t="shared" ref="A1946" si="799">CONCATENATE(I1937,-5)</f>
        <v>45-5</v>
      </c>
      <c r="B1946" s="294"/>
      <c r="C1946" s="570" t="str">
        <f>IF(B1946="","",VLOOKUP($B1946,【選択肢】!$K:$O,2,FALSE))</f>
        <v/>
      </c>
      <c r="D1946" s="627" t="str">
        <f>IF(C1946="","",VLOOKUP($B1946,【選択肢】!$K:$O,4,FALSE))</f>
        <v/>
      </c>
      <c r="E1946" s="628" t="str">
        <f>IF(D1946="","",VLOOKUP($B1946,【選択肢】!$K:$O,2,FALSE))</f>
        <v/>
      </c>
      <c r="F1946" s="629" t="str">
        <f>IF(E1946="","",VLOOKUP($B1946,【選択肢】!$K:$O,5,FALSE))</f>
        <v/>
      </c>
      <c r="G1946" s="630"/>
      <c r="H1946" s="631"/>
      <c r="I1946" s="632"/>
      <c r="J1946" s="193"/>
    </row>
    <row r="1947" spans="1:21" ht="20.100000000000001" customHeight="1" thickBot="1">
      <c r="A1947" s="188" t="str">
        <f t="shared" ref="A1947" si="800">CONCATENATE(I1937,-6)</f>
        <v>45-6</v>
      </c>
      <c r="B1947" s="295"/>
      <c r="C1947" s="569" t="str">
        <f>IF(B1947="","",VLOOKUP($B1947,【選択肢】!$K:$O,2,FALSE))</f>
        <v/>
      </c>
      <c r="D1947" s="633" t="str">
        <f>IF(C1947="","",VLOOKUP($B1947,【選択肢】!$K:$O,4,FALSE))</f>
        <v/>
      </c>
      <c r="E1947" s="634" t="str">
        <f>IF(D1947="","",VLOOKUP($B1947,【選択肢】!$K:$O,2,FALSE))</f>
        <v/>
      </c>
      <c r="F1947" s="635" t="str">
        <f>IF(E1947="","",VLOOKUP($B1947,【選択肢】!$K:$O,5,FALSE))</f>
        <v/>
      </c>
      <c r="G1947" s="636"/>
      <c r="H1947" s="637"/>
      <c r="I1947" s="638"/>
      <c r="J1947" s="193"/>
    </row>
    <row r="1948" spans="1:21" ht="20.100000000000001" customHeight="1">
      <c r="B1948" s="639" t="s">
        <v>471</v>
      </c>
      <c r="C1948" s="640"/>
      <c r="D1948" s="640"/>
      <c r="E1948" s="640"/>
      <c r="F1948" s="640"/>
      <c r="G1948" s="640"/>
      <c r="H1948" s="640"/>
      <c r="I1948" s="641"/>
      <c r="J1948" s="194"/>
    </row>
    <row r="1949" spans="1:21" ht="20.100000000000001" customHeight="1">
      <c r="B1949" s="296" t="s">
        <v>472</v>
      </c>
      <c r="C1949" s="167" t="s">
        <v>473</v>
      </c>
      <c r="D1949" s="168" t="s">
        <v>462</v>
      </c>
      <c r="E1949" s="169" t="s">
        <v>474</v>
      </c>
      <c r="F1949" s="166" t="s">
        <v>472</v>
      </c>
      <c r="G1949" s="167" t="s">
        <v>473</v>
      </c>
      <c r="H1949" s="168" t="s">
        <v>462</v>
      </c>
      <c r="I1949" s="169" t="s">
        <v>474</v>
      </c>
      <c r="J1949" s="194"/>
    </row>
    <row r="1950" spans="1:21" ht="20.100000000000001" customHeight="1">
      <c r="A1950" s="188">
        <f t="shared" ref="A1950" si="801">I1937</f>
        <v>45</v>
      </c>
      <c r="B1950" s="582"/>
      <c r="C1950" s="145"/>
      <c r="D1950" s="163" t="str">
        <f>IF(ISERROR(VLOOKUP($B1950,参加者名簿!$A:$D,2,FALSE))=TRUE,"",VLOOKUP($B1950,参加者名簿!$A:$D,2,FALSE))</f>
        <v/>
      </c>
      <c r="E1950" s="146"/>
      <c r="F1950" s="584"/>
      <c r="G1950" s="145"/>
      <c r="H1950" s="163" t="str">
        <f>IF(ISERROR(VLOOKUP($F1950,参加者名簿!$A:$D,2,FALSE))=TRUE,"",VLOOKUP($F1950,参加者名簿!$A:$D,2,FALSE))</f>
        <v/>
      </c>
      <c r="I1950" s="146"/>
      <c r="J1950" s="195"/>
    </row>
    <row r="1951" spans="1:21" ht="20.100000000000001" customHeight="1">
      <c r="A1951" s="188">
        <f t="shared" ref="A1951:A2014" si="802">A1950</f>
        <v>45</v>
      </c>
      <c r="B1951" s="582"/>
      <c r="C1951" s="145"/>
      <c r="D1951" s="163" t="str">
        <f>IF(ISERROR(VLOOKUP($B1951,参加者名簿!$A:$D,2,FALSE))=TRUE,"",VLOOKUP($B1951,参加者名簿!$A:$D,2,FALSE))</f>
        <v/>
      </c>
      <c r="E1951" s="146"/>
      <c r="F1951" s="584"/>
      <c r="G1951" s="145"/>
      <c r="H1951" s="163" t="str">
        <f>IF(ISERROR(VLOOKUP($F1951,参加者名簿!$A:$D,2,FALSE))=TRUE,"",VLOOKUP($F1951,参加者名簿!$A:$D,2,FALSE))</f>
        <v/>
      </c>
      <c r="I1951" s="146"/>
      <c r="J1951" s="195"/>
    </row>
    <row r="1952" spans="1:21" ht="20.100000000000001" customHeight="1">
      <c r="A1952" s="188">
        <f t="shared" si="802"/>
        <v>45</v>
      </c>
      <c r="B1952" s="582"/>
      <c r="C1952" s="145"/>
      <c r="D1952" s="163" t="str">
        <f>IF(ISERROR(VLOOKUP($B1952,参加者名簿!$A:$D,2,FALSE))=TRUE,"",VLOOKUP($B1952,参加者名簿!$A:$D,2,FALSE))</f>
        <v/>
      </c>
      <c r="E1952" s="146"/>
      <c r="F1952" s="584"/>
      <c r="G1952" s="145"/>
      <c r="H1952" s="163" t="str">
        <f>IF(ISERROR(VLOOKUP($F1952,参加者名簿!$A:$D,2,FALSE))=TRUE,"",VLOOKUP($F1952,参加者名簿!$A:$D,2,FALSE))</f>
        <v/>
      </c>
      <c r="I1952" s="146"/>
      <c r="J1952" s="195"/>
    </row>
    <row r="1953" spans="1:10" ht="20.100000000000001" customHeight="1">
      <c r="A1953" s="188">
        <f t="shared" si="802"/>
        <v>45</v>
      </c>
      <c r="B1953" s="582"/>
      <c r="C1953" s="145"/>
      <c r="D1953" s="163" t="str">
        <f>IF(ISERROR(VLOOKUP($B1953,参加者名簿!$A:$D,2,FALSE))=TRUE,"",VLOOKUP($B1953,参加者名簿!$A:$D,2,FALSE))</f>
        <v/>
      </c>
      <c r="E1953" s="146"/>
      <c r="F1953" s="584"/>
      <c r="G1953" s="145"/>
      <c r="H1953" s="163" t="str">
        <f>IF(ISERROR(VLOOKUP($F1953,参加者名簿!$A:$D,2,FALSE))=TRUE,"",VLOOKUP($F1953,参加者名簿!$A:$D,2,FALSE))</f>
        <v/>
      </c>
      <c r="I1953" s="146"/>
      <c r="J1953" s="195"/>
    </row>
    <row r="1954" spans="1:10" ht="20.100000000000001" customHeight="1">
      <c r="A1954" s="188">
        <f t="shared" si="802"/>
        <v>45</v>
      </c>
      <c r="B1954" s="582"/>
      <c r="C1954" s="145"/>
      <c r="D1954" s="163" t="str">
        <f>IF(ISERROR(VLOOKUP($B1954,参加者名簿!$A:$D,2,FALSE))=TRUE,"",VLOOKUP($B1954,参加者名簿!$A:$D,2,FALSE))</f>
        <v/>
      </c>
      <c r="E1954" s="146"/>
      <c r="F1954" s="584"/>
      <c r="G1954" s="145"/>
      <c r="H1954" s="163" t="str">
        <f>IF(ISERROR(VLOOKUP($F1954,参加者名簿!$A:$D,2,FALSE))=TRUE,"",VLOOKUP($F1954,参加者名簿!$A:$D,2,FALSE))</f>
        <v/>
      </c>
      <c r="I1954" s="146"/>
      <c r="J1954" s="195"/>
    </row>
    <row r="1955" spans="1:10" ht="20.100000000000001" customHeight="1">
      <c r="A1955" s="188">
        <f t="shared" si="802"/>
        <v>45</v>
      </c>
      <c r="B1955" s="582"/>
      <c r="C1955" s="145"/>
      <c r="D1955" s="163" t="str">
        <f>IF(ISERROR(VLOOKUP($B1955,参加者名簿!$A:$D,2,FALSE))=TRUE,"",VLOOKUP($B1955,参加者名簿!$A:$D,2,FALSE))</f>
        <v/>
      </c>
      <c r="E1955" s="146"/>
      <c r="F1955" s="584"/>
      <c r="G1955" s="145"/>
      <c r="H1955" s="163" t="str">
        <f>IF(ISERROR(VLOOKUP($F1955,参加者名簿!$A:$D,2,FALSE))=TRUE,"",VLOOKUP($F1955,参加者名簿!$A:$D,2,FALSE))</f>
        <v/>
      </c>
      <c r="I1955" s="146"/>
      <c r="J1955" s="195"/>
    </row>
    <row r="1956" spans="1:10" ht="20.100000000000001" customHeight="1">
      <c r="A1956" s="188">
        <f t="shared" si="802"/>
        <v>45</v>
      </c>
      <c r="B1956" s="582"/>
      <c r="C1956" s="145"/>
      <c r="D1956" s="163" t="str">
        <f>IF(ISERROR(VLOOKUP($B1956,参加者名簿!$A:$D,2,FALSE))=TRUE,"",VLOOKUP($B1956,参加者名簿!$A:$D,2,FALSE))</f>
        <v/>
      </c>
      <c r="E1956" s="146"/>
      <c r="F1956" s="584"/>
      <c r="G1956" s="145"/>
      <c r="H1956" s="163" t="str">
        <f>IF(ISERROR(VLOOKUP($F1956,参加者名簿!$A:$D,2,FALSE))=TRUE,"",VLOOKUP($F1956,参加者名簿!$A:$D,2,FALSE))</f>
        <v/>
      </c>
      <c r="I1956" s="146"/>
      <c r="J1956" s="195"/>
    </row>
    <row r="1957" spans="1:10" ht="20.100000000000001" customHeight="1">
      <c r="A1957" s="188">
        <f t="shared" si="802"/>
        <v>45</v>
      </c>
      <c r="B1957" s="582"/>
      <c r="C1957" s="145"/>
      <c r="D1957" s="163" t="str">
        <f>IF(ISERROR(VLOOKUP($B1957,参加者名簿!$A:$D,2,FALSE))=TRUE,"",VLOOKUP($B1957,参加者名簿!$A:$D,2,FALSE))</f>
        <v/>
      </c>
      <c r="E1957" s="146"/>
      <c r="F1957" s="584"/>
      <c r="G1957" s="145"/>
      <c r="H1957" s="163" t="str">
        <f>IF(ISERROR(VLOOKUP($F1957,参加者名簿!$A:$D,2,FALSE))=TRUE,"",VLOOKUP($F1957,参加者名簿!$A:$D,2,FALSE))</f>
        <v/>
      </c>
      <c r="I1957" s="146"/>
      <c r="J1957" s="195"/>
    </row>
    <row r="1958" spans="1:10" ht="20.100000000000001" customHeight="1">
      <c r="A1958" s="188">
        <f t="shared" si="802"/>
        <v>45</v>
      </c>
      <c r="B1958" s="582"/>
      <c r="C1958" s="145"/>
      <c r="D1958" s="163" t="str">
        <f>IF(ISERROR(VLOOKUP($B1958,参加者名簿!$A:$D,2,FALSE))=TRUE,"",VLOOKUP($B1958,参加者名簿!$A:$D,2,FALSE))</f>
        <v/>
      </c>
      <c r="E1958" s="146"/>
      <c r="F1958" s="584"/>
      <c r="G1958" s="145"/>
      <c r="H1958" s="163" t="str">
        <f>IF(ISERROR(VLOOKUP($F1958,参加者名簿!$A:$D,2,FALSE))=TRUE,"",VLOOKUP($F1958,参加者名簿!$A:$D,2,FALSE))</f>
        <v/>
      </c>
      <c r="I1958" s="146"/>
      <c r="J1958" s="195"/>
    </row>
    <row r="1959" spans="1:10" ht="20.100000000000001" customHeight="1">
      <c r="A1959" s="188">
        <f t="shared" si="802"/>
        <v>45</v>
      </c>
      <c r="B1959" s="582"/>
      <c r="C1959" s="145"/>
      <c r="D1959" s="163" t="str">
        <f>IF(ISERROR(VLOOKUP($B1959,参加者名簿!$A:$D,2,FALSE))=TRUE,"",VLOOKUP($B1959,参加者名簿!$A:$D,2,FALSE))</f>
        <v/>
      </c>
      <c r="E1959" s="146"/>
      <c r="F1959" s="584"/>
      <c r="G1959" s="145"/>
      <c r="H1959" s="163" t="str">
        <f>IF(ISERROR(VLOOKUP($F1959,参加者名簿!$A:$D,2,FALSE))=TRUE,"",VLOOKUP($F1959,参加者名簿!$A:$D,2,FALSE))</f>
        <v/>
      </c>
      <c r="I1959" s="146"/>
      <c r="J1959" s="195"/>
    </row>
    <row r="1960" spans="1:10" ht="20.100000000000001" customHeight="1">
      <c r="A1960" s="188">
        <f t="shared" si="802"/>
        <v>45</v>
      </c>
      <c r="B1960" s="582"/>
      <c r="C1960" s="145"/>
      <c r="D1960" s="163" t="str">
        <f>IF(ISERROR(VLOOKUP($B1960,参加者名簿!$A:$D,2,FALSE))=TRUE,"",VLOOKUP($B1960,参加者名簿!$A:$D,2,FALSE))</f>
        <v/>
      </c>
      <c r="E1960" s="146"/>
      <c r="F1960" s="584"/>
      <c r="G1960" s="145"/>
      <c r="H1960" s="163" t="str">
        <f>IF(ISERROR(VLOOKUP($F1960,参加者名簿!$A:$D,2,FALSE))=TRUE,"",VLOOKUP($F1960,参加者名簿!$A:$D,2,FALSE))</f>
        <v/>
      </c>
      <c r="I1960" s="146"/>
      <c r="J1960" s="195"/>
    </row>
    <row r="1961" spans="1:10" ht="20.100000000000001" customHeight="1">
      <c r="A1961" s="188">
        <f t="shared" si="802"/>
        <v>45</v>
      </c>
      <c r="B1961" s="582"/>
      <c r="C1961" s="145"/>
      <c r="D1961" s="163" t="str">
        <f>IF(ISERROR(VLOOKUP($B1961,参加者名簿!$A:$D,2,FALSE))=TRUE,"",VLOOKUP($B1961,参加者名簿!$A:$D,2,FALSE))</f>
        <v/>
      </c>
      <c r="E1961" s="146"/>
      <c r="F1961" s="584"/>
      <c r="G1961" s="145"/>
      <c r="H1961" s="163" t="str">
        <f>IF(ISERROR(VLOOKUP($F1961,参加者名簿!$A:$D,2,FALSE))=TRUE,"",VLOOKUP($F1961,参加者名簿!$A:$D,2,FALSE))</f>
        <v/>
      </c>
      <c r="I1961" s="146"/>
      <c r="J1961" s="195"/>
    </row>
    <row r="1962" spans="1:10" ht="20.100000000000001" customHeight="1">
      <c r="A1962" s="188">
        <f t="shared" si="802"/>
        <v>45</v>
      </c>
      <c r="B1962" s="582"/>
      <c r="C1962" s="145"/>
      <c r="D1962" s="163" t="str">
        <f>IF(ISERROR(VLOOKUP($B1962,参加者名簿!$A:$D,2,FALSE))=TRUE,"",VLOOKUP($B1962,参加者名簿!$A:$D,2,FALSE))</f>
        <v/>
      </c>
      <c r="E1962" s="146"/>
      <c r="F1962" s="584"/>
      <c r="G1962" s="145"/>
      <c r="H1962" s="163" t="str">
        <f>IF(ISERROR(VLOOKUP($F1962,参加者名簿!$A:$D,2,FALSE))=TRUE,"",VLOOKUP($F1962,参加者名簿!$A:$D,2,FALSE))</f>
        <v/>
      </c>
      <c r="I1962" s="146"/>
      <c r="J1962" s="195"/>
    </row>
    <row r="1963" spans="1:10" ht="20.100000000000001" customHeight="1">
      <c r="A1963" s="188">
        <f t="shared" si="802"/>
        <v>45</v>
      </c>
      <c r="B1963" s="582"/>
      <c r="C1963" s="145"/>
      <c r="D1963" s="163" t="str">
        <f>IF(ISERROR(VLOOKUP($B1963,参加者名簿!$A:$D,2,FALSE))=TRUE,"",VLOOKUP($B1963,参加者名簿!$A:$D,2,FALSE))</f>
        <v/>
      </c>
      <c r="E1963" s="146"/>
      <c r="F1963" s="584"/>
      <c r="G1963" s="145"/>
      <c r="H1963" s="163" t="str">
        <f>IF(ISERROR(VLOOKUP($F1963,参加者名簿!$A:$D,2,FALSE))=TRUE,"",VLOOKUP($F1963,参加者名簿!$A:$D,2,FALSE))</f>
        <v/>
      </c>
      <c r="I1963" s="146"/>
      <c r="J1963" s="195"/>
    </row>
    <row r="1964" spans="1:10" ht="20.100000000000001" customHeight="1">
      <c r="A1964" s="188">
        <f t="shared" si="802"/>
        <v>45</v>
      </c>
      <c r="B1964" s="582"/>
      <c r="C1964" s="145"/>
      <c r="D1964" s="163" t="str">
        <f>IF(ISERROR(VLOOKUP($B1964,参加者名簿!$A:$D,2,FALSE))=TRUE,"",VLOOKUP($B1964,参加者名簿!$A:$D,2,FALSE))</f>
        <v/>
      </c>
      <c r="E1964" s="146"/>
      <c r="F1964" s="584"/>
      <c r="G1964" s="145"/>
      <c r="H1964" s="163" t="str">
        <f>IF(ISERROR(VLOOKUP($F1964,参加者名簿!$A:$D,2,FALSE))=TRUE,"",VLOOKUP($F1964,参加者名簿!$A:$D,2,FALSE))</f>
        <v/>
      </c>
      <c r="I1964" s="146"/>
      <c r="J1964" s="195"/>
    </row>
    <row r="1965" spans="1:10" ht="20.100000000000001" customHeight="1">
      <c r="A1965" s="188">
        <f t="shared" si="802"/>
        <v>45</v>
      </c>
      <c r="B1965" s="582"/>
      <c r="C1965" s="145"/>
      <c r="D1965" s="163" t="str">
        <f>IF(ISERROR(VLOOKUP($B1965,参加者名簿!$A:$D,2,FALSE))=TRUE,"",VLOOKUP($B1965,参加者名簿!$A:$D,2,FALSE))</f>
        <v/>
      </c>
      <c r="E1965" s="146"/>
      <c r="F1965" s="584"/>
      <c r="G1965" s="145"/>
      <c r="H1965" s="163" t="str">
        <f>IF(ISERROR(VLOOKUP($F1965,参加者名簿!$A:$D,2,FALSE))=TRUE,"",VLOOKUP($F1965,参加者名簿!$A:$D,2,FALSE))</f>
        <v/>
      </c>
      <c r="I1965" s="146"/>
      <c r="J1965" s="195"/>
    </row>
    <row r="1966" spans="1:10" ht="20.100000000000001" customHeight="1">
      <c r="A1966" s="188">
        <f t="shared" si="802"/>
        <v>45</v>
      </c>
      <c r="B1966" s="582"/>
      <c r="C1966" s="145"/>
      <c r="D1966" s="163" t="str">
        <f>IF(ISERROR(VLOOKUP($B1966,参加者名簿!$A:$D,2,FALSE))=TRUE,"",VLOOKUP($B1966,参加者名簿!$A:$D,2,FALSE))</f>
        <v/>
      </c>
      <c r="E1966" s="146"/>
      <c r="F1966" s="584"/>
      <c r="G1966" s="145"/>
      <c r="H1966" s="163" t="str">
        <f>IF(ISERROR(VLOOKUP($F1966,参加者名簿!$A:$D,2,FALSE))=TRUE,"",VLOOKUP($F1966,参加者名簿!$A:$D,2,FALSE))</f>
        <v/>
      </c>
      <c r="I1966" s="146"/>
      <c r="J1966" s="195"/>
    </row>
    <row r="1967" spans="1:10" ht="20.100000000000001" customHeight="1">
      <c r="A1967" s="188">
        <f t="shared" si="802"/>
        <v>45</v>
      </c>
      <c r="B1967" s="582"/>
      <c r="C1967" s="145"/>
      <c r="D1967" s="163" t="str">
        <f>IF(ISERROR(VLOOKUP($B1967,参加者名簿!$A:$D,2,FALSE))=TRUE,"",VLOOKUP($B1967,参加者名簿!$A:$D,2,FALSE))</f>
        <v/>
      </c>
      <c r="E1967" s="146"/>
      <c r="F1967" s="584"/>
      <c r="G1967" s="145"/>
      <c r="H1967" s="163" t="str">
        <f>IF(ISERROR(VLOOKUP($F1967,参加者名簿!$A:$D,2,FALSE))=TRUE,"",VLOOKUP($F1967,参加者名簿!$A:$D,2,FALSE))</f>
        <v/>
      </c>
      <c r="I1967" s="146"/>
      <c r="J1967" s="195"/>
    </row>
    <row r="1968" spans="1:10" ht="20.100000000000001" customHeight="1">
      <c r="A1968" s="188">
        <f t="shared" si="802"/>
        <v>45</v>
      </c>
      <c r="B1968" s="582"/>
      <c r="C1968" s="145"/>
      <c r="D1968" s="163" t="str">
        <f>IF(ISERROR(VLOOKUP($B1968,参加者名簿!$A:$D,2,FALSE))=TRUE,"",VLOOKUP($B1968,参加者名簿!$A:$D,2,FALSE))</f>
        <v/>
      </c>
      <c r="E1968" s="146"/>
      <c r="F1968" s="584"/>
      <c r="G1968" s="145"/>
      <c r="H1968" s="163" t="str">
        <f>IF(ISERROR(VLOOKUP($F1968,参加者名簿!$A:$D,2,FALSE))=TRUE,"",VLOOKUP($F1968,参加者名簿!$A:$D,2,FALSE))</f>
        <v/>
      </c>
      <c r="I1968" s="146"/>
      <c r="J1968" s="195"/>
    </row>
    <row r="1969" spans="1:21" ht="20.100000000000001" customHeight="1">
      <c r="A1969" s="188">
        <f t="shared" si="802"/>
        <v>45</v>
      </c>
      <c r="B1969" s="582"/>
      <c r="C1969" s="145"/>
      <c r="D1969" s="163" t="str">
        <f>IF(ISERROR(VLOOKUP($B1969,参加者名簿!$A:$D,2,FALSE))=TRUE,"",VLOOKUP($B1969,参加者名簿!$A:$D,2,FALSE))</f>
        <v/>
      </c>
      <c r="E1969" s="146"/>
      <c r="F1969" s="584"/>
      <c r="G1969" s="145"/>
      <c r="H1969" s="163" t="str">
        <f>IF(ISERROR(VLOOKUP($F1969,参加者名簿!$A:$D,2,FALSE))=TRUE,"",VLOOKUP($F1969,参加者名簿!$A:$D,2,FALSE))</f>
        <v/>
      </c>
      <c r="I1969" s="146"/>
      <c r="J1969" s="195"/>
    </row>
    <row r="1970" spans="1:21" ht="20.100000000000001" customHeight="1" thickBot="1">
      <c r="A1970" s="188">
        <f t="shared" si="802"/>
        <v>45</v>
      </c>
      <c r="B1970" s="582"/>
      <c r="C1970" s="145"/>
      <c r="D1970" s="163" t="str">
        <f>IF(ISERROR(VLOOKUP($B1970,参加者名簿!$A:$D,2,FALSE))=TRUE,"",VLOOKUP($B1970,参加者名簿!$A:$D,2,FALSE))</f>
        <v/>
      </c>
      <c r="E1970" s="146"/>
      <c r="F1970" s="584"/>
      <c r="G1970" s="145"/>
      <c r="H1970" s="163" t="str">
        <f>IF(ISERROR(VLOOKUP($F1970,参加者名簿!$A:$D,2,FALSE))=TRUE,"",VLOOKUP($F1970,参加者名簿!$A:$D,2,FALSE))</f>
        <v/>
      </c>
      <c r="I1970" s="146"/>
      <c r="J1970" s="195"/>
    </row>
    <row r="1971" spans="1:21" ht="20.100000000000001" customHeight="1" thickBot="1">
      <c r="B1971" s="298" t="s">
        <v>476</v>
      </c>
      <c r="C1971" s="164">
        <f t="shared" ref="C1971" si="803">COUNTIFS(D1950:D1970,"農業者",E1950:E1970,"○")+COUNTIFS(H1950:H1970,"農業者",I1950:I1970,"○")</f>
        <v>0</v>
      </c>
      <c r="D1971" s="601" t="s">
        <v>477</v>
      </c>
      <c r="E1971" s="602"/>
      <c r="F1971" s="164">
        <f t="shared" ref="F1971" si="804">COUNTIFS(D1950:D1970,"農業者以外",E1950:E1970,"○")+COUNTIFS(H1950:H1970,"農業者以外",I1950:I1970,"○")</f>
        <v>0</v>
      </c>
      <c r="G1971" s="571" t="s">
        <v>478</v>
      </c>
      <c r="H1971" s="603">
        <f t="shared" ref="H1971" si="805">SUMIF(E1950:E1970,"○",C1950:C1970)+SUMIF(I1950:I1970,"○",G1950:G1970)</f>
        <v>0</v>
      </c>
      <c r="I1971" s="604"/>
      <c r="J1971" s="194"/>
    </row>
    <row r="1972" spans="1:21" ht="20.100000000000001" customHeight="1">
      <c r="B1972" s="299" t="s">
        <v>479</v>
      </c>
      <c r="C1972" s="151"/>
      <c r="D1972" s="151"/>
      <c r="E1972" s="151"/>
      <c r="F1972" s="151"/>
      <c r="G1972" s="151"/>
      <c r="H1972" s="151"/>
      <c r="I1972" s="152"/>
      <c r="J1972" s="195"/>
    </row>
    <row r="1973" spans="1:21" ht="20.100000000000001" customHeight="1">
      <c r="B1973" s="300"/>
      <c r="C1973" s="148"/>
      <c r="D1973" s="148"/>
      <c r="E1973" s="148"/>
      <c r="F1973" s="148"/>
      <c r="G1973" s="148"/>
      <c r="H1973" s="148"/>
      <c r="I1973" s="153"/>
      <c r="J1973" s="195"/>
    </row>
    <row r="1974" spans="1:21" ht="20.100000000000001" customHeight="1">
      <c r="B1974" s="300"/>
      <c r="C1974" s="148"/>
      <c r="D1974" s="148"/>
      <c r="E1974" s="148"/>
      <c r="F1974" s="148"/>
      <c r="G1974" s="148"/>
      <c r="H1974" s="148"/>
      <c r="I1974" s="153"/>
      <c r="J1974" s="195"/>
    </row>
    <row r="1975" spans="1:21" ht="20.100000000000001" customHeight="1">
      <c r="B1975" s="300"/>
      <c r="C1975" s="148"/>
      <c r="D1975" s="148"/>
      <c r="E1975" s="148"/>
      <c r="F1975" s="148"/>
      <c r="G1975" s="148"/>
      <c r="H1975" s="148"/>
      <c r="I1975" s="153"/>
      <c r="J1975" s="195"/>
    </row>
    <row r="1976" spans="1:21" ht="20.100000000000001" customHeight="1">
      <c r="B1976" s="300"/>
      <c r="C1976" s="148"/>
      <c r="D1976" s="148"/>
      <c r="E1976" s="148"/>
      <c r="F1976" s="148"/>
      <c r="G1976" s="148"/>
      <c r="H1976" s="148"/>
      <c r="I1976" s="153"/>
      <c r="J1976" s="195"/>
    </row>
    <row r="1977" spans="1:21" ht="20.100000000000001" customHeight="1">
      <c r="B1977" s="300"/>
      <c r="C1977" s="148"/>
      <c r="D1977" s="148"/>
      <c r="E1977" s="148"/>
      <c r="F1977" s="148"/>
      <c r="G1977" s="148"/>
      <c r="H1977" s="148"/>
      <c r="I1977" s="153"/>
      <c r="J1977" s="195"/>
    </row>
    <row r="1978" spans="1:21" ht="20.100000000000001" customHeight="1">
      <c r="B1978" s="300"/>
      <c r="C1978" s="148"/>
      <c r="D1978" s="148"/>
      <c r="E1978" s="148"/>
      <c r="F1978" s="148"/>
      <c r="G1978" s="148"/>
      <c r="H1978" s="148"/>
      <c r="I1978" s="153"/>
      <c r="J1978" s="195"/>
    </row>
    <row r="1979" spans="1:21" ht="20.100000000000001" customHeight="1" thickBot="1">
      <c r="B1979" s="301"/>
      <c r="C1979" s="154"/>
      <c r="D1979" s="154"/>
      <c r="E1979" s="154"/>
      <c r="F1979" s="154"/>
      <c r="G1979" s="154"/>
      <c r="H1979" s="154"/>
      <c r="I1979" s="155"/>
      <c r="J1979" s="195"/>
    </row>
    <row r="1980" spans="1:21" ht="20.100000000000001" customHeight="1" thickBot="1">
      <c r="B1980" s="302" t="s">
        <v>480</v>
      </c>
      <c r="C1980" s="156" t="s">
        <v>481</v>
      </c>
      <c r="D1980" s="156" t="s">
        <v>482</v>
      </c>
      <c r="E1980" s="157"/>
    </row>
    <row r="1981" spans="1:21" ht="20.100000000000001" customHeight="1" thickBot="1">
      <c r="B1981" s="289" t="s">
        <v>505</v>
      </c>
      <c r="C1981" s="185">
        <f t="shared" ref="C1981" si="806">C1937</f>
        <v>4</v>
      </c>
      <c r="D1981" s="608" t="s">
        <v>504</v>
      </c>
      <c r="E1981" s="608"/>
      <c r="F1981" s="608"/>
      <c r="G1981" s="608"/>
      <c r="H1981" s="141" t="s">
        <v>466</v>
      </c>
      <c r="I1981" s="186">
        <f t="shared" ref="I1981" si="807">I1937+1</f>
        <v>46</v>
      </c>
      <c r="J1981" s="189">
        <f t="shared" ref="J1981" si="808">I1981</f>
        <v>46</v>
      </c>
      <c r="K1981" s="312">
        <f t="shared" ref="K1981" si="809">G1982</f>
        <v>0</v>
      </c>
      <c r="L1981" s="313">
        <f t="shared" ref="L1981" si="810">C1983</f>
        <v>0</v>
      </c>
      <c r="M1981" s="190" t="e">
        <f t="shared" ref="M1981" si="811">G1983-K1984</f>
        <v>#VALUE!</v>
      </c>
      <c r="N1981" s="190">
        <f t="shared" ref="N1981" si="812">C2015</f>
        <v>0</v>
      </c>
      <c r="O1981" s="190">
        <f t="shared" ref="O1981" si="813">F2015</f>
        <v>0</v>
      </c>
      <c r="P1981" s="190">
        <f t="shared" ref="P1981" si="814">B1986</f>
        <v>0</v>
      </c>
      <c r="Q1981" s="190">
        <f t="shared" ref="Q1981" si="815">B1987</f>
        <v>0</v>
      </c>
      <c r="R1981" s="190">
        <f t="shared" ref="R1981" si="816">B1988</f>
        <v>0</v>
      </c>
      <c r="S1981" s="188">
        <f t="shared" ref="S1981" si="817">B1989</f>
        <v>0</v>
      </c>
      <c r="T1981" s="188">
        <f t="shared" ref="T1981" si="818">B1990</f>
        <v>0</v>
      </c>
      <c r="U1981" s="188">
        <f t="shared" ref="U1981" si="819">B1991</f>
        <v>0</v>
      </c>
    </row>
    <row r="1982" spans="1:21" ht="20.100000000000001" customHeight="1" thickBot="1">
      <c r="B1982" s="290" t="s">
        <v>467</v>
      </c>
      <c r="C1982" s="609" t="str">
        <f t="shared" ref="C1982" si="820">$C$2</f>
        <v>○○活動組織</v>
      </c>
      <c r="D1982" s="609"/>
      <c r="E1982" s="609"/>
      <c r="F1982" s="143" t="s">
        <v>468</v>
      </c>
      <c r="G1982" s="610"/>
      <c r="H1982" s="611"/>
      <c r="I1982" s="612"/>
      <c r="J1982" s="191"/>
    </row>
    <row r="1983" spans="1:21" ht="20.100000000000001" customHeight="1">
      <c r="B1983" s="291" t="s">
        <v>8</v>
      </c>
      <c r="C1983" s="128"/>
      <c r="D1983" s="613" t="s">
        <v>469</v>
      </c>
      <c r="E1983" s="613"/>
      <c r="F1983" s="128"/>
      <c r="G1983" s="161" t="str">
        <f t="shared" ref="G1983:G1984" si="821">IF((F1983-C1983)*24=0,"",(F1983-C1983)*24)</f>
        <v/>
      </c>
      <c r="H1983" s="614" t="s">
        <v>470</v>
      </c>
      <c r="I1983" s="615"/>
      <c r="J1983" s="192"/>
    </row>
    <row r="1984" spans="1:21" ht="20.100000000000001" customHeight="1" thickBot="1">
      <c r="B1984" s="292" t="s">
        <v>483</v>
      </c>
      <c r="C1984" s="129"/>
      <c r="D1984" s="605" t="s">
        <v>469</v>
      </c>
      <c r="E1984" s="605"/>
      <c r="F1984" s="129"/>
      <c r="G1984" s="162" t="str">
        <f t="shared" si="821"/>
        <v/>
      </c>
      <c r="H1984" s="606" t="s">
        <v>470</v>
      </c>
      <c r="I1984" s="607"/>
      <c r="J1984" s="192"/>
      <c r="K1984" s="188">
        <f t="shared" ref="K1984" si="822">IF(G1984="",0,G1984)</f>
        <v>0</v>
      </c>
    </row>
    <row r="1985" spans="1:10" ht="20.100000000000001" customHeight="1" thickBot="1">
      <c r="B1985" s="306" t="s">
        <v>714</v>
      </c>
      <c r="C1985" s="572" t="s">
        <v>712</v>
      </c>
      <c r="D1985" s="616" t="s">
        <v>713</v>
      </c>
      <c r="E1985" s="617"/>
      <c r="F1985" s="618" t="s">
        <v>715</v>
      </c>
      <c r="G1985" s="619"/>
      <c r="H1985" s="618" t="s">
        <v>716</v>
      </c>
      <c r="I1985" s="620"/>
      <c r="J1985" s="193"/>
    </row>
    <row r="1986" spans="1:10" ht="20.100000000000001" customHeight="1">
      <c r="A1986" s="188" t="str">
        <f t="shared" ref="A1986" si="823">CONCATENATE(I1981,-1)</f>
        <v>46-1</v>
      </c>
      <c r="B1986" s="309"/>
      <c r="C1986" s="573" t="str">
        <f>IF(B1986="","",VLOOKUP($B1986,【選択肢】!$K:$O,2,FALSE))</f>
        <v/>
      </c>
      <c r="D1986" s="621" t="str">
        <f>IF(C1986="","",VLOOKUP($B1986,【選択肢】!$K:$O,4,FALSE))</f>
        <v/>
      </c>
      <c r="E1986" s="622" t="str">
        <f>IF(D1986="","",VLOOKUP($B1986,【選択肢】!$K:$O,2,FALSE))</f>
        <v/>
      </c>
      <c r="F1986" s="623" t="str">
        <f>IF(E1986="","",VLOOKUP($B1986,【選択肢】!$K:$O,5,FALSE))</f>
        <v/>
      </c>
      <c r="G1986" s="624"/>
      <c r="H1986" s="625"/>
      <c r="I1986" s="626"/>
      <c r="J1986" s="193"/>
    </row>
    <row r="1987" spans="1:10" ht="20.100000000000001" customHeight="1">
      <c r="A1987" s="188" t="str">
        <f t="shared" ref="A1987" si="824">CONCATENATE(I1981,-2)</f>
        <v>46-2</v>
      </c>
      <c r="B1987" s="293"/>
      <c r="C1987" s="570" t="str">
        <f>IF(B1987="","",VLOOKUP($B1987,【選択肢】!$K:$O,2,FALSE))</f>
        <v/>
      </c>
      <c r="D1987" s="627" t="str">
        <f>IF(C1987="","",VLOOKUP($B1987,【選択肢】!$K:$O,4,FALSE))</f>
        <v/>
      </c>
      <c r="E1987" s="628" t="str">
        <f>IF(D1987="","",VLOOKUP($B1987,【選択肢】!$K:$O,2,FALSE))</f>
        <v/>
      </c>
      <c r="F1987" s="629" t="str">
        <f>IF(E1987="","",VLOOKUP($B1987,【選択肢】!$K:$O,5,FALSE))</f>
        <v/>
      </c>
      <c r="G1987" s="630"/>
      <c r="H1987" s="631"/>
      <c r="I1987" s="632"/>
      <c r="J1987" s="193"/>
    </row>
    <row r="1988" spans="1:10" ht="20.100000000000001" customHeight="1">
      <c r="A1988" s="188" t="str">
        <f t="shared" ref="A1988" si="825">CONCATENATE(I1981,-3)</f>
        <v>46-3</v>
      </c>
      <c r="B1988" s="294"/>
      <c r="C1988" s="570" t="str">
        <f>IF(B1988="","",VLOOKUP($B1988,【選択肢】!$K:$O,2,FALSE))</f>
        <v/>
      </c>
      <c r="D1988" s="627" t="str">
        <f>IF(C1988="","",VLOOKUP($B1988,【選択肢】!$K:$O,4,FALSE))</f>
        <v/>
      </c>
      <c r="E1988" s="628" t="str">
        <f>IF(D1988="","",VLOOKUP($B1988,【選択肢】!$K:$O,2,FALSE))</f>
        <v/>
      </c>
      <c r="F1988" s="629" t="str">
        <f>IF(E1988="","",VLOOKUP($B1988,【選択肢】!$K:$O,5,FALSE))</f>
        <v/>
      </c>
      <c r="G1988" s="630"/>
      <c r="H1988" s="631"/>
      <c r="I1988" s="632"/>
      <c r="J1988" s="193"/>
    </row>
    <row r="1989" spans="1:10" ht="20.100000000000001" customHeight="1">
      <c r="A1989" s="188" t="str">
        <f t="shared" ref="A1989" si="826">CONCATENATE(I1981,-4)</f>
        <v>46-4</v>
      </c>
      <c r="B1989" s="294"/>
      <c r="C1989" s="570" t="str">
        <f>IF(B1989="","",VLOOKUP($B1989,【選択肢】!$K:$O,2,FALSE))</f>
        <v/>
      </c>
      <c r="D1989" s="627" t="str">
        <f>IF(C1989="","",VLOOKUP($B1989,【選択肢】!$K:$O,4,FALSE))</f>
        <v/>
      </c>
      <c r="E1989" s="628" t="str">
        <f>IF(D1989="","",VLOOKUP($B1989,【選択肢】!$K:$O,2,FALSE))</f>
        <v/>
      </c>
      <c r="F1989" s="629" t="str">
        <f>IF(E1989="","",VLOOKUP($B1989,【選択肢】!$K:$O,5,FALSE))</f>
        <v/>
      </c>
      <c r="G1989" s="630"/>
      <c r="H1989" s="631"/>
      <c r="I1989" s="632"/>
      <c r="J1989" s="193"/>
    </row>
    <row r="1990" spans="1:10" ht="20.100000000000001" customHeight="1">
      <c r="A1990" s="188" t="str">
        <f t="shared" ref="A1990" si="827">CONCATENATE(I1981,-5)</f>
        <v>46-5</v>
      </c>
      <c r="B1990" s="294"/>
      <c r="C1990" s="570" t="str">
        <f>IF(B1990="","",VLOOKUP($B1990,【選択肢】!$K:$O,2,FALSE))</f>
        <v/>
      </c>
      <c r="D1990" s="627" t="str">
        <f>IF(C1990="","",VLOOKUP($B1990,【選択肢】!$K:$O,4,FALSE))</f>
        <v/>
      </c>
      <c r="E1990" s="628" t="str">
        <f>IF(D1990="","",VLOOKUP($B1990,【選択肢】!$K:$O,2,FALSE))</f>
        <v/>
      </c>
      <c r="F1990" s="629" t="str">
        <f>IF(E1990="","",VLOOKUP($B1990,【選択肢】!$K:$O,5,FALSE))</f>
        <v/>
      </c>
      <c r="G1990" s="630"/>
      <c r="H1990" s="631"/>
      <c r="I1990" s="632"/>
      <c r="J1990" s="193"/>
    </row>
    <row r="1991" spans="1:10" ht="20.100000000000001" customHeight="1" thickBot="1">
      <c r="A1991" s="188" t="str">
        <f t="shared" ref="A1991" si="828">CONCATENATE(I1981,-6)</f>
        <v>46-6</v>
      </c>
      <c r="B1991" s="295"/>
      <c r="C1991" s="569" t="str">
        <f>IF(B1991="","",VLOOKUP($B1991,【選択肢】!$K:$O,2,FALSE))</f>
        <v/>
      </c>
      <c r="D1991" s="633" t="str">
        <f>IF(C1991="","",VLOOKUP($B1991,【選択肢】!$K:$O,4,FALSE))</f>
        <v/>
      </c>
      <c r="E1991" s="634" t="str">
        <f>IF(D1991="","",VLOOKUP($B1991,【選択肢】!$K:$O,2,FALSE))</f>
        <v/>
      </c>
      <c r="F1991" s="635" t="str">
        <f>IF(E1991="","",VLOOKUP($B1991,【選択肢】!$K:$O,5,FALSE))</f>
        <v/>
      </c>
      <c r="G1991" s="636"/>
      <c r="H1991" s="637"/>
      <c r="I1991" s="638"/>
      <c r="J1991" s="193"/>
    </row>
    <row r="1992" spans="1:10" ht="20.100000000000001" customHeight="1">
      <c r="B1992" s="639" t="s">
        <v>471</v>
      </c>
      <c r="C1992" s="640"/>
      <c r="D1992" s="640"/>
      <c r="E1992" s="640"/>
      <c r="F1992" s="640"/>
      <c r="G1992" s="640"/>
      <c r="H1992" s="640"/>
      <c r="I1992" s="641"/>
      <c r="J1992" s="194"/>
    </row>
    <row r="1993" spans="1:10" ht="20.100000000000001" customHeight="1">
      <c r="B1993" s="296" t="s">
        <v>472</v>
      </c>
      <c r="C1993" s="167" t="s">
        <v>473</v>
      </c>
      <c r="D1993" s="168" t="s">
        <v>462</v>
      </c>
      <c r="E1993" s="169" t="s">
        <v>474</v>
      </c>
      <c r="F1993" s="166" t="s">
        <v>472</v>
      </c>
      <c r="G1993" s="167" t="s">
        <v>473</v>
      </c>
      <c r="H1993" s="168" t="s">
        <v>462</v>
      </c>
      <c r="I1993" s="169" t="s">
        <v>474</v>
      </c>
      <c r="J1993" s="194"/>
    </row>
    <row r="1994" spans="1:10" ht="20.100000000000001" customHeight="1">
      <c r="A1994" s="188">
        <f t="shared" ref="A1994" si="829">I1981</f>
        <v>46</v>
      </c>
      <c r="B1994" s="582"/>
      <c r="C1994" s="145"/>
      <c r="D1994" s="163" t="str">
        <f>IF(ISERROR(VLOOKUP($B1994,参加者名簿!$A:$D,2,FALSE))=TRUE,"",VLOOKUP($B1994,参加者名簿!$A:$D,2,FALSE))</f>
        <v/>
      </c>
      <c r="E1994" s="146"/>
      <c r="F1994" s="584"/>
      <c r="G1994" s="145"/>
      <c r="H1994" s="163" t="str">
        <f>IF(ISERROR(VLOOKUP($F1994,参加者名簿!$A:$D,2,FALSE))=TRUE,"",VLOOKUP($F1994,参加者名簿!$A:$D,2,FALSE))</f>
        <v/>
      </c>
      <c r="I1994" s="146"/>
      <c r="J1994" s="195"/>
    </row>
    <row r="1995" spans="1:10" ht="20.100000000000001" customHeight="1">
      <c r="A1995" s="188">
        <f t="shared" ref="A1995" si="830">A1994</f>
        <v>46</v>
      </c>
      <c r="B1995" s="582"/>
      <c r="C1995" s="145"/>
      <c r="D1995" s="163" t="str">
        <f>IF(ISERROR(VLOOKUP($B1995,参加者名簿!$A:$D,2,FALSE))=TRUE,"",VLOOKUP($B1995,参加者名簿!$A:$D,2,FALSE))</f>
        <v/>
      </c>
      <c r="E1995" s="146"/>
      <c r="F1995" s="584"/>
      <c r="G1995" s="145"/>
      <c r="H1995" s="163" t="str">
        <f>IF(ISERROR(VLOOKUP($F1995,参加者名簿!$A:$D,2,FALSE))=TRUE,"",VLOOKUP($F1995,参加者名簿!$A:$D,2,FALSE))</f>
        <v/>
      </c>
      <c r="I1995" s="146"/>
      <c r="J1995" s="195"/>
    </row>
    <row r="1996" spans="1:10" ht="20.100000000000001" customHeight="1">
      <c r="A1996" s="188">
        <f t="shared" si="802"/>
        <v>46</v>
      </c>
      <c r="B1996" s="582"/>
      <c r="C1996" s="145"/>
      <c r="D1996" s="163" t="str">
        <f>IF(ISERROR(VLOOKUP($B1996,参加者名簿!$A:$D,2,FALSE))=TRUE,"",VLOOKUP($B1996,参加者名簿!$A:$D,2,FALSE))</f>
        <v/>
      </c>
      <c r="E1996" s="146"/>
      <c r="F1996" s="584"/>
      <c r="G1996" s="145"/>
      <c r="H1996" s="163" t="str">
        <f>IF(ISERROR(VLOOKUP($F1996,参加者名簿!$A:$D,2,FALSE))=TRUE,"",VLOOKUP($F1996,参加者名簿!$A:$D,2,FALSE))</f>
        <v/>
      </c>
      <c r="I1996" s="146"/>
      <c r="J1996" s="195"/>
    </row>
    <row r="1997" spans="1:10" ht="20.100000000000001" customHeight="1">
      <c r="A1997" s="188">
        <f t="shared" si="802"/>
        <v>46</v>
      </c>
      <c r="B1997" s="582"/>
      <c r="C1997" s="145"/>
      <c r="D1997" s="163" t="str">
        <f>IF(ISERROR(VLOOKUP($B1997,参加者名簿!$A:$D,2,FALSE))=TRUE,"",VLOOKUP($B1997,参加者名簿!$A:$D,2,FALSE))</f>
        <v/>
      </c>
      <c r="E1997" s="146"/>
      <c r="F1997" s="584"/>
      <c r="G1997" s="145"/>
      <c r="H1997" s="163" t="str">
        <f>IF(ISERROR(VLOOKUP($F1997,参加者名簿!$A:$D,2,FALSE))=TRUE,"",VLOOKUP($F1997,参加者名簿!$A:$D,2,FALSE))</f>
        <v/>
      </c>
      <c r="I1997" s="146"/>
      <c r="J1997" s="195"/>
    </row>
    <row r="1998" spans="1:10" ht="20.100000000000001" customHeight="1">
      <c r="A1998" s="188">
        <f t="shared" si="802"/>
        <v>46</v>
      </c>
      <c r="B1998" s="582"/>
      <c r="C1998" s="145"/>
      <c r="D1998" s="163" t="str">
        <f>IF(ISERROR(VLOOKUP($B1998,参加者名簿!$A:$D,2,FALSE))=TRUE,"",VLOOKUP($B1998,参加者名簿!$A:$D,2,FALSE))</f>
        <v/>
      </c>
      <c r="E1998" s="146"/>
      <c r="F1998" s="584"/>
      <c r="G1998" s="145"/>
      <c r="H1998" s="163" t="str">
        <f>IF(ISERROR(VLOOKUP($F1998,参加者名簿!$A:$D,2,FALSE))=TRUE,"",VLOOKUP($F1998,参加者名簿!$A:$D,2,FALSE))</f>
        <v/>
      </c>
      <c r="I1998" s="146"/>
      <c r="J1998" s="195"/>
    </row>
    <row r="1999" spans="1:10" ht="20.100000000000001" customHeight="1">
      <c r="A1999" s="188">
        <f t="shared" si="802"/>
        <v>46</v>
      </c>
      <c r="B1999" s="582"/>
      <c r="C1999" s="145"/>
      <c r="D1999" s="163" t="str">
        <f>IF(ISERROR(VLOOKUP($B1999,参加者名簿!$A:$D,2,FALSE))=TRUE,"",VLOOKUP($B1999,参加者名簿!$A:$D,2,FALSE))</f>
        <v/>
      </c>
      <c r="E1999" s="146"/>
      <c r="F1999" s="584"/>
      <c r="G1999" s="145"/>
      <c r="H1999" s="163" t="str">
        <f>IF(ISERROR(VLOOKUP($F1999,参加者名簿!$A:$D,2,FALSE))=TRUE,"",VLOOKUP($F1999,参加者名簿!$A:$D,2,FALSE))</f>
        <v/>
      </c>
      <c r="I1999" s="146"/>
      <c r="J1999" s="195"/>
    </row>
    <row r="2000" spans="1:10" ht="20.100000000000001" customHeight="1">
      <c r="A2000" s="188">
        <f t="shared" si="802"/>
        <v>46</v>
      </c>
      <c r="B2000" s="582"/>
      <c r="C2000" s="145"/>
      <c r="D2000" s="163" t="str">
        <f>IF(ISERROR(VLOOKUP($B2000,参加者名簿!$A:$D,2,FALSE))=TRUE,"",VLOOKUP($B2000,参加者名簿!$A:$D,2,FALSE))</f>
        <v/>
      </c>
      <c r="E2000" s="146"/>
      <c r="F2000" s="584"/>
      <c r="G2000" s="145"/>
      <c r="H2000" s="163" t="str">
        <f>IF(ISERROR(VLOOKUP($F2000,参加者名簿!$A:$D,2,FALSE))=TRUE,"",VLOOKUP($F2000,参加者名簿!$A:$D,2,FALSE))</f>
        <v/>
      </c>
      <c r="I2000" s="146"/>
      <c r="J2000" s="195"/>
    </row>
    <row r="2001" spans="1:10" ht="20.100000000000001" customHeight="1">
      <c r="A2001" s="188">
        <f t="shared" si="802"/>
        <v>46</v>
      </c>
      <c r="B2001" s="582"/>
      <c r="C2001" s="145"/>
      <c r="D2001" s="163" t="str">
        <f>IF(ISERROR(VLOOKUP($B2001,参加者名簿!$A:$D,2,FALSE))=TRUE,"",VLOOKUP($B2001,参加者名簿!$A:$D,2,FALSE))</f>
        <v/>
      </c>
      <c r="E2001" s="146"/>
      <c r="F2001" s="584"/>
      <c r="G2001" s="145"/>
      <c r="H2001" s="163" t="str">
        <f>IF(ISERROR(VLOOKUP($F2001,参加者名簿!$A:$D,2,FALSE))=TRUE,"",VLOOKUP($F2001,参加者名簿!$A:$D,2,FALSE))</f>
        <v/>
      </c>
      <c r="I2001" s="146"/>
      <c r="J2001" s="195"/>
    </row>
    <row r="2002" spans="1:10" ht="20.100000000000001" customHeight="1">
      <c r="A2002" s="188">
        <f t="shared" si="802"/>
        <v>46</v>
      </c>
      <c r="B2002" s="582"/>
      <c r="C2002" s="145"/>
      <c r="D2002" s="163" t="str">
        <f>IF(ISERROR(VLOOKUP($B2002,参加者名簿!$A:$D,2,FALSE))=TRUE,"",VLOOKUP($B2002,参加者名簿!$A:$D,2,FALSE))</f>
        <v/>
      </c>
      <c r="E2002" s="146"/>
      <c r="F2002" s="584"/>
      <c r="G2002" s="145"/>
      <c r="H2002" s="163" t="str">
        <f>IF(ISERROR(VLOOKUP($F2002,参加者名簿!$A:$D,2,FALSE))=TRUE,"",VLOOKUP($F2002,参加者名簿!$A:$D,2,FALSE))</f>
        <v/>
      </c>
      <c r="I2002" s="146"/>
      <c r="J2002" s="195"/>
    </row>
    <row r="2003" spans="1:10" ht="20.100000000000001" customHeight="1">
      <c r="A2003" s="188">
        <f t="shared" si="802"/>
        <v>46</v>
      </c>
      <c r="B2003" s="582"/>
      <c r="C2003" s="145"/>
      <c r="D2003" s="163" t="str">
        <f>IF(ISERROR(VLOOKUP($B2003,参加者名簿!$A:$D,2,FALSE))=TRUE,"",VLOOKUP($B2003,参加者名簿!$A:$D,2,FALSE))</f>
        <v/>
      </c>
      <c r="E2003" s="146"/>
      <c r="F2003" s="584"/>
      <c r="G2003" s="145"/>
      <c r="H2003" s="163" t="str">
        <f>IF(ISERROR(VLOOKUP($F2003,参加者名簿!$A:$D,2,FALSE))=TRUE,"",VLOOKUP($F2003,参加者名簿!$A:$D,2,FALSE))</f>
        <v/>
      </c>
      <c r="I2003" s="146"/>
      <c r="J2003" s="195"/>
    </row>
    <row r="2004" spans="1:10" ht="20.100000000000001" customHeight="1">
      <c r="A2004" s="188">
        <f t="shared" si="802"/>
        <v>46</v>
      </c>
      <c r="B2004" s="582"/>
      <c r="C2004" s="145"/>
      <c r="D2004" s="163" t="str">
        <f>IF(ISERROR(VLOOKUP($B2004,参加者名簿!$A:$D,2,FALSE))=TRUE,"",VLOOKUP($B2004,参加者名簿!$A:$D,2,FALSE))</f>
        <v/>
      </c>
      <c r="E2004" s="146"/>
      <c r="F2004" s="584"/>
      <c r="G2004" s="145"/>
      <c r="H2004" s="163" t="str">
        <f>IF(ISERROR(VLOOKUP($F2004,参加者名簿!$A:$D,2,FALSE))=TRUE,"",VLOOKUP($F2004,参加者名簿!$A:$D,2,FALSE))</f>
        <v/>
      </c>
      <c r="I2004" s="146"/>
      <c r="J2004" s="195"/>
    </row>
    <row r="2005" spans="1:10" ht="20.100000000000001" customHeight="1">
      <c r="A2005" s="188">
        <f t="shared" si="802"/>
        <v>46</v>
      </c>
      <c r="B2005" s="582"/>
      <c r="C2005" s="145"/>
      <c r="D2005" s="163" t="str">
        <f>IF(ISERROR(VLOOKUP($B2005,参加者名簿!$A:$D,2,FALSE))=TRUE,"",VLOOKUP($B2005,参加者名簿!$A:$D,2,FALSE))</f>
        <v/>
      </c>
      <c r="E2005" s="146"/>
      <c r="F2005" s="584"/>
      <c r="G2005" s="145"/>
      <c r="H2005" s="163" t="str">
        <f>IF(ISERROR(VLOOKUP($F2005,参加者名簿!$A:$D,2,FALSE))=TRUE,"",VLOOKUP($F2005,参加者名簿!$A:$D,2,FALSE))</f>
        <v/>
      </c>
      <c r="I2005" s="146"/>
      <c r="J2005" s="195"/>
    </row>
    <row r="2006" spans="1:10" ht="20.100000000000001" customHeight="1">
      <c r="A2006" s="188">
        <f t="shared" si="802"/>
        <v>46</v>
      </c>
      <c r="B2006" s="582"/>
      <c r="C2006" s="145"/>
      <c r="D2006" s="163" t="str">
        <f>IF(ISERROR(VLOOKUP($B2006,参加者名簿!$A:$D,2,FALSE))=TRUE,"",VLOOKUP($B2006,参加者名簿!$A:$D,2,FALSE))</f>
        <v/>
      </c>
      <c r="E2006" s="146"/>
      <c r="F2006" s="584"/>
      <c r="G2006" s="145"/>
      <c r="H2006" s="163" t="str">
        <f>IF(ISERROR(VLOOKUP($F2006,参加者名簿!$A:$D,2,FALSE))=TRUE,"",VLOOKUP($F2006,参加者名簿!$A:$D,2,FALSE))</f>
        <v/>
      </c>
      <c r="I2006" s="146"/>
      <c r="J2006" s="195"/>
    </row>
    <row r="2007" spans="1:10" ht="20.100000000000001" customHeight="1">
      <c r="A2007" s="188">
        <f t="shared" si="802"/>
        <v>46</v>
      </c>
      <c r="B2007" s="582"/>
      <c r="C2007" s="145"/>
      <c r="D2007" s="163" t="str">
        <f>IF(ISERROR(VLOOKUP($B2007,参加者名簿!$A:$D,2,FALSE))=TRUE,"",VLOOKUP($B2007,参加者名簿!$A:$D,2,FALSE))</f>
        <v/>
      </c>
      <c r="E2007" s="146"/>
      <c r="F2007" s="584"/>
      <c r="G2007" s="145"/>
      <c r="H2007" s="163" t="str">
        <f>IF(ISERROR(VLOOKUP($F2007,参加者名簿!$A:$D,2,FALSE))=TRUE,"",VLOOKUP($F2007,参加者名簿!$A:$D,2,FALSE))</f>
        <v/>
      </c>
      <c r="I2007" s="146"/>
      <c r="J2007" s="195"/>
    </row>
    <row r="2008" spans="1:10" ht="20.100000000000001" customHeight="1">
      <c r="A2008" s="188">
        <f t="shared" si="802"/>
        <v>46</v>
      </c>
      <c r="B2008" s="582"/>
      <c r="C2008" s="145"/>
      <c r="D2008" s="163" t="str">
        <f>IF(ISERROR(VLOOKUP($B2008,参加者名簿!$A:$D,2,FALSE))=TRUE,"",VLOOKUP($B2008,参加者名簿!$A:$D,2,FALSE))</f>
        <v/>
      </c>
      <c r="E2008" s="146"/>
      <c r="F2008" s="584"/>
      <c r="G2008" s="145"/>
      <c r="H2008" s="163" t="str">
        <f>IF(ISERROR(VLOOKUP($F2008,参加者名簿!$A:$D,2,FALSE))=TRUE,"",VLOOKUP($F2008,参加者名簿!$A:$D,2,FALSE))</f>
        <v/>
      </c>
      <c r="I2008" s="146"/>
      <c r="J2008" s="195"/>
    </row>
    <row r="2009" spans="1:10" ht="20.100000000000001" customHeight="1">
      <c r="A2009" s="188">
        <f t="shared" si="802"/>
        <v>46</v>
      </c>
      <c r="B2009" s="582"/>
      <c r="C2009" s="145"/>
      <c r="D2009" s="163" t="str">
        <f>IF(ISERROR(VLOOKUP($B2009,参加者名簿!$A:$D,2,FALSE))=TRUE,"",VLOOKUP($B2009,参加者名簿!$A:$D,2,FALSE))</f>
        <v/>
      </c>
      <c r="E2009" s="146"/>
      <c r="F2009" s="584"/>
      <c r="G2009" s="145"/>
      <c r="H2009" s="163" t="str">
        <f>IF(ISERROR(VLOOKUP($F2009,参加者名簿!$A:$D,2,FALSE))=TRUE,"",VLOOKUP($F2009,参加者名簿!$A:$D,2,FALSE))</f>
        <v/>
      </c>
      <c r="I2009" s="146"/>
      <c r="J2009" s="195"/>
    </row>
    <row r="2010" spans="1:10" ht="20.100000000000001" customHeight="1">
      <c r="A2010" s="188">
        <f t="shared" si="802"/>
        <v>46</v>
      </c>
      <c r="B2010" s="582"/>
      <c r="C2010" s="145"/>
      <c r="D2010" s="163" t="str">
        <f>IF(ISERROR(VLOOKUP($B2010,参加者名簿!$A:$D,2,FALSE))=TRUE,"",VLOOKUP($B2010,参加者名簿!$A:$D,2,FALSE))</f>
        <v/>
      </c>
      <c r="E2010" s="146"/>
      <c r="F2010" s="584"/>
      <c r="G2010" s="145"/>
      <c r="H2010" s="163" t="str">
        <f>IF(ISERROR(VLOOKUP($F2010,参加者名簿!$A:$D,2,FALSE))=TRUE,"",VLOOKUP($F2010,参加者名簿!$A:$D,2,FALSE))</f>
        <v/>
      </c>
      <c r="I2010" s="146"/>
      <c r="J2010" s="195"/>
    </row>
    <row r="2011" spans="1:10" ht="20.100000000000001" customHeight="1">
      <c r="A2011" s="188">
        <f t="shared" si="802"/>
        <v>46</v>
      </c>
      <c r="B2011" s="582"/>
      <c r="C2011" s="145"/>
      <c r="D2011" s="163" t="str">
        <f>IF(ISERROR(VLOOKUP($B2011,参加者名簿!$A:$D,2,FALSE))=TRUE,"",VLOOKUP($B2011,参加者名簿!$A:$D,2,FALSE))</f>
        <v/>
      </c>
      <c r="E2011" s="146"/>
      <c r="F2011" s="584"/>
      <c r="G2011" s="145"/>
      <c r="H2011" s="163" t="str">
        <f>IF(ISERROR(VLOOKUP($F2011,参加者名簿!$A:$D,2,FALSE))=TRUE,"",VLOOKUP($F2011,参加者名簿!$A:$D,2,FALSE))</f>
        <v/>
      </c>
      <c r="I2011" s="146"/>
      <c r="J2011" s="195"/>
    </row>
    <row r="2012" spans="1:10" ht="20.100000000000001" customHeight="1">
      <c r="A2012" s="188">
        <f t="shared" si="802"/>
        <v>46</v>
      </c>
      <c r="B2012" s="582"/>
      <c r="C2012" s="145"/>
      <c r="D2012" s="163" t="str">
        <f>IF(ISERROR(VLOOKUP($B2012,参加者名簿!$A:$D,2,FALSE))=TRUE,"",VLOOKUP($B2012,参加者名簿!$A:$D,2,FALSE))</f>
        <v/>
      </c>
      <c r="E2012" s="146"/>
      <c r="F2012" s="584"/>
      <c r="G2012" s="145"/>
      <c r="H2012" s="163" t="str">
        <f>IF(ISERROR(VLOOKUP($F2012,参加者名簿!$A:$D,2,FALSE))=TRUE,"",VLOOKUP($F2012,参加者名簿!$A:$D,2,FALSE))</f>
        <v/>
      </c>
      <c r="I2012" s="146"/>
      <c r="J2012" s="195"/>
    </row>
    <row r="2013" spans="1:10" ht="20.100000000000001" customHeight="1">
      <c r="A2013" s="188">
        <f t="shared" si="802"/>
        <v>46</v>
      </c>
      <c r="B2013" s="582"/>
      <c r="C2013" s="145"/>
      <c r="D2013" s="163" t="str">
        <f>IF(ISERROR(VLOOKUP($B2013,参加者名簿!$A:$D,2,FALSE))=TRUE,"",VLOOKUP($B2013,参加者名簿!$A:$D,2,FALSE))</f>
        <v/>
      </c>
      <c r="E2013" s="146"/>
      <c r="F2013" s="584"/>
      <c r="G2013" s="145"/>
      <c r="H2013" s="163" t="str">
        <f>IF(ISERROR(VLOOKUP($F2013,参加者名簿!$A:$D,2,FALSE))=TRUE,"",VLOOKUP($F2013,参加者名簿!$A:$D,2,FALSE))</f>
        <v/>
      </c>
      <c r="I2013" s="146"/>
      <c r="J2013" s="195"/>
    </row>
    <row r="2014" spans="1:10" ht="20.100000000000001" customHeight="1" thickBot="1">
      <c r="A2014" s="188">
        <f t="shared" si="802"/>
        <v>46</v>
      </c>
      <c r="B2014" s="582"/>
      <c r="C2014" s="145"/>
      <c r="D2014" s="163" t="str">
        <f>IF(ISERROR(VLOOKUP($B2014,参加者名簿!$A:$D,2,FALSE))=TRUE,"",VLOOKUP($B2014,参加者名簿!$A:$D,2,FALSE))</f>
        <v/>
      </c>
      <c r="E2014" s="146"/>
      <c r="F2014" s="584"/>
      <c r="G2014" s="145"/>
      <c r="H2014" s="163" t="str">
        <f>IF(ISERROR(VLOOKUP($F2014,参加者名簿!$A:$D,2,FALSE))=TRUE,"",VLOOKUP($F2014,参加者名簿!$A:$D,2,FALSE))</f>
        <v/>
      </c>
      <c r="I2014" s="146"/>
      <c r="J2014" s="195"/>
    </row>
    <row r="2015" spans="1:10" ht="20.100000000000001" customHeight="1" thickBot="1">
      <c r="B2015" s="298" t="s">
        <v>476</v>
      </c>
      <c r="C2015" s="164">
        <f t="shared" ref="C2015" si="831">COUNTIFS(D1994:D2014,"農業者",E1994:E2014,"○")+COUNTIFS(H1994:H2014,"農業者",I1994:I2014,"○")</f>
        <v>0</v>
      </c>
      <c r="D2015" s="601" t="s">
        <v>477</v>
      </c>
      <c r="E2015" s="602"/>
      <c r="F2015" s="164">
        <f t="shared" ref="F2015" si="832">COUNTIFS(D1994:D2014,"農業者以外",E1994:E2014,"○")+COUNTIFS(H1994:H2014,"農業者以外",I1994:I2014,"○")</f>
        <v>0</v>
      </c>
      <c r="G2015" s="571" t="s">
        <v>478</v>
      </c>
      <c r="H2015" s="603">
        <f t="shared" ref="H2015" si="833">SUMIF(E1994:E2014,"○",C1994:C2014)+SUMIF(I1994:I2014,"○",G1994:G2014)</f>
        <v>0</v>
      </c>
      <c r="I2015" s="604"/>
      <c r="J2015" s="194"/>
    </row>
    <row r="2016" spans="1:10" ht="20.100000000000001" customHeight="1">
      <c r="B2016" s="299" t="s">
        <v>479</v>
      </c>
      <c r="C2016" s="151"/>
      <c r="D2016" s="151"/>
      <c r="E2016" s="151"/>
      <c r="F2016" s="151"/>
      <c r="G2016" s="151"/>
      <c r="H2016" s="151"/>
      <c r="I2016" s="152"/>
      <c r="J2016" s="195"/>
    </row>
    <row r="2017" spans="1:21" ht="20.100000000000001" customHeight="1">
      <c r="B2017" s="300"/>
      <c r="C2017" s="148"/>
      <c r="D2017" s="148"/>
      <c r="E2017" s="148"/>
      <c r="F2017" s="148"/>
      <c r="G2017" s="148"/>
      <c r="H2017" s="148"/>
      <c r="I2017" s="153"/>
      <c r="J2017" s="195"/>
    </row>
    <row r="2018" spans="1:21" ht="20.100000000000001" customHeight="1">
      <c r="B2018" s="300"/>
      <c r="C2018" s="148"/>
      <c r="D2018" s="148"/>
      <c r="E2018" s="148"/>
      <c r="F2018" s="148"/>
      <c r="G2018" s="148"/>
      <c r="H2018" s="148"/>
      <c r="I2018" s="153"/>
      <c r="J2018" s="195"/>
    </row>
    <row r="2019" spans="1:21" ht="20.100000000000001" customHeight="1">
      <c r="B2019" s="300"/>
      <c r="C2019" s="148"/>
      <c r="D2019" s="148"/>
      <c r="E2019" s="148"/>
      <c r="F2019" s="148"/>
      <c r="G2019" s="148"/>
      <c r="H2019" s="148"/>
      <c r="I2019" s="153"/>
      <c r="J2019" s="195"/>
    </row>
    <row r="2020" spans="1:21" ht="20.100000000000001" customHeight="1">
      <c r="B2020" s="300"/>
      <c r="C2020" s="148"/>
      <c r="D2020" s="148"/>
      <c r="E2020" s="148"/>
      <c r="F2020" s="148"/>
      <c r="G2020" s="148"/>
      <c r="H2020" s="148"/>
      <c r="I2020" s="153"/>
      <c r="J2020" s="195"/>
    </row>
    <row r="2021" spans="1:21" ht="20.100000000000001" customHeight="1">
      <c r="B2021" s="300"/>
      <c r="C2021" s="148"/>
      <c r="D2021" s="148"/>
      <c r="E2021" s="148"/>
      <c r="F2021" s="148"/>
      <c r="G2021" s="148"/>
      <c r="H2021" s="148"/>
      <c r="I2021" s="153"/>
      <c r="J2021" s="195"/>
    </row>
    <row r="2022" spans="1:21" ht="20.100000000000001" customHeight="1">
      <c r="B2022" s="300"/>
      <c r="C2022" s="148"/>
      <c r="D2022" s="148"/>
      <c r="E2022" s="148"/>
      <c r="F2022" s="148"/>
      <c r="G2022" s="148"/>
      <c r="H2022" s="148"/>
      <c r="I2022" s="153"/>
      <c r="J2022" s="195"/>
    </row>
    <row r="2023" spans="1:21" ht="20.100000000000001" customHeight="1" thickBot="1">
      <c r="B2023" s="301"/>
      <c r="C2023" s="154"/>
      <c r="D2023" s="154"/>
      <c r="E2023" s="154"/>
      <c r="F2023" s="154"/>
      <c r="G2023" s="154"/>
      <c r="H2023" s="154"/>
      <c r="I2023" s="155"/>
      <c r="J2023" s="195"/>
    </row>
    <row r="2024" spans="1:21" ht="20.100000000000001" customHeight="1" thickBot="1">
      <c r="B2024" s="302" t="s">
        <v>480</v>
      </c>
      <c r="C2024" s="156" t="s">
        <v>481</v>
      </c>
      <c r="D2024" s="156" t="s">
        <v>482</v>
      </c>
      <c r="E2024" s="157"/>
    </row>
    <row r="2025" spans="1:21" ht="20.100000000000001" customHeight="1" thickBot="1">
      <c r="B2025" s="289" t="s">
        <v>505</v>
      </c>
      <c r="C2025" s="185">
        <f t="shared" ref="C2025" si="834">C1981</f>
        <v>4</v>
      </c>
      <c r="D2025" s="608" t="s">
        <v>504</v>
      </c>
      <c r="E2025" s="608"/>
      <c r="F2025" s="608"/>
      <c r="G2025" s="608"/>
      <c r="H2025" s="141" t="s">
        <v>466</v>
      </c>
      <c r="I2025" s="186">
        <f t="shared" ref="I2025" si="835">I1981+1</f>
        <v>47</v>
      </c>
      <c r="J2025" s="189">
        <f t="shared" ref="J2025" si="836">I2025</f>
        <v>47</v>
      </c>
      <c r="K2025" s="312">
        <f t="shared" ref="K2025" si="837">G2026</f>
        <v>0</v>
      </c>
      <c r="L2025" s="313">
        <f t="shared" ref="L2025" si="838">C2027</f>
        <v>0</v>
      </c>
      <c r="M2025" s="190" t="e">
        <f t="shared" ref="M2025" si="839">G2027-K2028</f>
        <v>#VALUE!</v>
      </c>
      <c r="N2025" s="190">
        <f t="shared" ref="N2025" si="840">C2059</f>
        <v>0</v>
      </c>
      <c r="O2025" s="190">
        <f t="shared" ref="O2025" si="841">F2059</f>
        <v>0</v>
      </c>
      <c r="P2025" s="190">
        <f t="shared" ref="P2025" si="842">B2030</f>
        <v>0</v>
      </c>
      <c r="Q2025" s="190">
        <f t="shared" ref="Q2025" si="843">B2031</f>
        <v>0</v>
      </c>
      <c r="R2025" s="190">
        <f t="shared" ref="R2025" si="844">B2032</f>
        <v>0</v>
      </c>
      <c r="S2025" s="188">
        <f t="shared" ref="S2025" si="845">B2033</f>
        <v>0</v>
      </c>
      <c r="T2025" s="188">
        <f t="shared" ref="T2025" si="846">B2034</f>
        <v>0</v>
      </c>
      <c r="U2025" s="188">
        <f t="shared" ref="U2025" si="847">B2035</f>
        <v>0</v>
      </c>
    </row>
    <row r="2026" spans="1:21" ht="20.100000000000001" customHeight="1" thickBot="1">
      <c r="B2026" s="290" t="s">
        <v>467</v>
      </c>
      <c r="C2026" s="609" t="str">
        <f t="shared" ref="C2026" si="848">$C$2</f>
        <v>○○活動組織</v>
      </c>
      <c r="D2026" s="609"/>
      <c r="E2026" s="609"/>
      <c r="F2026" s="143" t="s">
        <v>468</v>
      </c>
      <c r="G2026" s="610"/>
      <c r="H2026" s="611"/>
      <c r="I2026" s="612"/>
      <c r="J2026" s="191"/>
    </row>
    <row r="2027" spans="1:21" ht="20.100000000000001" customHeight="1">
      <c r="B2027" s="291" t="s">
        <v>8</v>
      </c>
      <c r="C2027" s="128"/>
      <c r="D2027" s="613" t="s">
        <v>469</v>
      </c>
      <c r="E2027" s="613"/>
      <c r="F2027" s="128"/>
      <c r="G2027" s="161" t="str">
        <f t="shared" ref="G2027:G2028" si="849">IF((F2027-C2027)*24=0,"",(F2027-C2027)*24)</f>
        <v/>
      </c>
      <c r="H2027" s="614" t="s">
        <v>470</v>
      </c>
      <c r="I2027" s="615"/>
      <c r="J2027" s="192"/>
    </row>
    <row r="2028" spans="1:21" ht="20.100000000000001" customHeight="1" thickBot="1">
      <c r="B2028" s="292" t="s">
        <v>483</v>
      </c>
      <c r="C2028" s="129"/>
      <c r="D2028" s="605" t="s">
        <v>469</v>
      </c>
      <c r="E2028" s="605"/>
      <c r="F2028" s="129"/>
      <c r="G2028" s="162" t="str">
        <f t="shared" si="849"/>
        <v/>
      </c>
      <c r="H2028" s="606" t="s">
        <v>470</v>
      </c>
      <c r="I2028" s="607"/>
      <c r="J2028" s="192"/>
      <c r="K2028" s="188">
        <f t="shared" ref="K2028" si="850">IF(G2028="",0,G2028)</f>
        <v>0</v>
      </c>
    </row>
    <row r="2029" spans="1:21" ht="20.100000000000001" customHeight="1" thickBot="1">
      <c r="B2029" s="306" t="s">
        <v>714</v>
      </c>
      <c r="C2029" s="572" t="s">
        <v>712</v>
      </c>
      <c r="D2029" s="616" t="s">
        <v>713</v>
      </c>
      <c r="E2029" s="617"/>
      <c r="F2029" s="618" t="s">
        <v>715</v>
      </c>
      <c r="G2029" s="619"/>
      <c r="H2029" s="618" t="s">
        <v>716</v>
      </c>
      <c r="I2029" s="620"/>
      <c r="J2029" s="193"/>
    </row>
    <row r="2030" spans="1:21" ht="20.100000000000001" customHeight="1">
      <c r="A2030" s="188" t="str">
        <f t="shared" ref="A2030" si="851">CONCATENATE(I2025,-1)</f>
        <v>47-1</v>
      </c>
      <c r="B2030" s="309"/>
      <c r="C2030" s="573" t="str">
        <f>IF(B2030="","",VLOOKUP($B2030,【選択肢】!$K:$O,2,FALSE))</f>
        <v/>
      </c>
      <c r="D2030" s="621" t="str">
        <f>IF(C2030="","",VLOOKUP($B2030,【選択肢】!$K:$O,4,FALSE))</f>
        <v/>
      </c>
      <c r="E2030" s="622" t="str">
        <f>IF(D2030="","",VLOOKUP($B2030,【選択肢】!$K:$O,2,FALSE))</f>
        <v/>
      </c>
      <c r="F2030" s="623" t="str">
        <f>IF(E2030="","",VLOOKUP($B2030,【選択肢】!$K:$O,5,FALSE))</f>
        <v/>
      </c>
      <c r="G2030" s="624"/>
      <c r="H2030" s="625"/>
      <c r="I2030" s="626"/>
      <c r="J2030" s="193"/>
    </row>
    <row r="2031" spans="1:21" ht="20.100000000000001" customHeight="1">
      <c r="A2031" s="188" t="str">
        <f t="shared" ref="A2031" si="852">CONCATENATE(I2025,-2)</f>
        <v>47-2</v>
      </c>
      <c r="B2031" s="293"/>
      <c r="C2031" s="570" t="str">
        <f>IF(B2031="","",VLOOKUP($B2031,【選択肢】!$K:$O,2,FALSE))</f>
        <v/>
      </c>
      <c r="D2031" s="627" t="str">
        <f>IF(C2031="","",VLOOKUP($B2031,【選択肢】!$K:$O,4,FALSE))</f>
        <v/>
      </c>
      <c r="E2031" s="628" t="str">
        <f>IF(D2031="","",VLOOKUP($B2031,【選択肢】!$K:$O,2,FALSE))</f>
        <v/>
      </c>
      <c r="F2031" s="629" t="str">
        <f>IF(E2031="","",VLOOKUP($B2031,【選択肢】!$K:$O,5,FALSE))</f>
        <v/>
      </c>
      <c r="G2031" s="630"/>
      <c r="H2031" s="631"/>
      <c r="I2031" s="632"/>
      <c r="J2031" s="193"/>
    </row>
    <row r="2032" spans="1:21" ht="20.100000000000001" customHeight="1">
      <c r="A2032" s="188" t="str">
        <f t="shared" ref="A2032" si="853">CONCATENATE(I2025,-3)</f>
        <v>47-3</v>
      </c>
      <c r="B2032" s="294"/>
      <c r="C2032" s="570" t="str">
        <f>IF(B2032="","",VLOOKUP($B2032,【選択肢】!$K:$O,2,FALSE))</f>
        <v/>
      </c>
      <c r="D2032" s="627" t="str">
        <f>IF(C2032="","",VLOOKUP($B2032,【選択肢】!$K:$O,4,FALSE))</f>
        <v/>
      </c>
      <c r="E2032" s="628" t="str">
        <f>IF(D2032="","",VLOOKUP($B2032,【選択肢】!$K:$O,2,FALSE))</f>
        <v/>
      </c>
      <c r="F2032" s="629" t="str">
        <f>IF(E2032="","",VLOOKUP($B2032,【選択肢】!$K:$O,5,FALSE))</f>
        <v/>
      </c>
      <c r="G2032" s="630"/>
      <c r="H2032" s="631"/>
      <c r="I2032" s="632"/>
      <c r="J2032" s="193"/>
    </row>
    <row r="2033" spans="1:10" ht="20.100000000000001" customHeight="1">
      <c r="A2033" s="188" t="str">
        <f t="shared" ref="A2033" si="854">CONCATENATE(I2025,-4)</f>
        <v>47-4</v>
      </c>
      <c r="B2033" s="294"/>
      <c r="C2033" s="570" t="str">
        <f>IF(B2033="","",VLOOKUP($B2033,【選択肢】!$K:$O,2,FALSE))</f>
        <v/>
      </c>
      <c r="D2033" s="627" t="str">
        <f>IF(C2033="","",VLOOKUP($B2033,【選択肢】!$K:$O,4,FALSE))</f>
        <v/>
      </c>
      <c r="E2033" s="628" t="str">
        <f>IF(D2033="","",VLOOKUP($B2033,【選択肢】!$K:$O,2,FALSE))</f>
        <v/>
      </c>
      <c r="F2033" s="629" t="str">
        <f>IF(E2033="","",VLOOKUP($B2033,【選択肢】!$K:$O,5,FALSE))</f>
        <v/>
      </c>
      <c r="G2033" s="630"/>
      <c r="H2033" s="631"/>
      <c r="I2033" s="632"/>
      <c r="J2033" s="193"/>
    </row>
    <row r="2034" spans="1:10" ht="20.100000000000001" customHeight="1">
      <c r="A2034" s="188" t="str">
        <f t="shared" ref="A2034" si="855">CONCATENATE(I2025,-5)</f>
        <v>47-5</v>
      </c>
      <c r="B2034" s="294"/>
      <c r="C2034" s="570" t="str">
        <f>IF(B2034="","",VLOOKUP($B2034,【選択肢】!$K:$O,2,FALSE))</f>
        <v/>
      </c>
      <c r="D2034" s="627" t="str">
        <f>IF(C2034="","",VLOOKUP($B2034,【選択肢】!$K:$O,4,FALSE))</f>
        <v/>
      </c>
      <c r="E2034" s="628" t="str">
        <f>IF(D2034="","",VLOOKUP($B2034,【選択肢】!$K:$O,2,FALSE))</f>
        <v/>
      </c>
      <c r="F2034" s="629" t="str">
        <f>IF(E2034="","",VLOOKUP($B2034,【選択肢】!$K:$O,5,FALSE))</f>
        <v/>
      </c>
      <c r="G2034" s="630"/>
      <c r="H2034" s="631"/>
      <c r="I2034" s="632"/>
      <c r="J2034" s="193"/>
    </row>
    <row r="2035" spans="1:10" ht="20.100000000000001" customHeight="1" thickBot="1">
      <c r="A2035" s="188" t="str">
        <f t="shared" ref="A2035" si="856">CONCATENATE(I2025,-6)</f>
        <v>47-6</v>
      </c>
      <c r="B2035" s="295"/>
      <c r="C2035" s="569" t="str">
        <f>IF(B2035="","",VLOOKUP($B2035,【選択肢】!$K:$O,2,FALSE))</f>
        <v/>
      </c>
      <c r="D2035" s="633" t="str">
        <f>IF(C2035="","",VLOOKUP($B2035,【選択肢】!$K:$O,4,FALSE))</f>
        <v/>
      </c>
      <c r="E2035" s="634" t="str">
        <f>IF(D2035="","",VLOOKUP($B2035,【選択肢】!$K:$O,2,FALSE))</f>
        <v/>
      </c>
      <c r="F2035" s="635" t="str">
        <f>IF(E2035="","",VLOOKUP($B2035,【選択肢】!$K:$O,5,FALSE))</f>
        <v/>
      </c>
      <c r="G2035" s="636"/>
      <c r="H2035" s="637"/>
      <c r="I2035" s="638"/>
      <c r="J2035" s="193"/>
    </row>
    <row r="2036" spans="1:10" ht="20.100000000000001" customHeight="1">
      <c r="B2036" s="639" t="s">
        <v>471</v>
      </c>
      <c r="C2036" s="640"/>
      <c r="D2036" s="640"/>
      <c r="E2036" s="640"/>
      <c r="F2036" s="640"/>
      <c r="G2036" s="640"/>
      <c r="H2036" s="640"/>
      <c r="I2036" s="641"/>
      <c r="J2036" s="194"/>
    </row>
    <row r="2037" spans="1:10" ht="20.100000000000001" customHeight="1">
      <c r="B2037" s="296" t="s">
        <v>472</v>
      </c>
      <c r="C2037" s="167" t="s">
        <v>473</v>
      </c>
      <c r="D2037" s="168" t="s">
        <v>462</v>
      </c>
      <c r="E2037" s="169" t="s">
        <v>474</v>
      </c>
      <c r="F2037" s="166" t="s">
        <v>472</v>
      </c>
      <c r="G2037" s="167" t="s">
        <v>473</v>
      </c>
      <c r="H2037" s="168" t="s">
        <v>462</v>
      </c>
      <c r="I2037" s="169" t="s">
        <v>474</v>
      </c>
      <c r="J2037" s="194"/>
    </row>
    <row r="2038" spans="1:10" ht="20.100000000000001" customHeight="1">
      <c r="A2038" s="188">
        <f t="shared" ref="A2038" si="857">I2025</f>
        <v>47</v>
      </c>
      <c r="B2038" s="582"/>
      <c r="C2038" s="145"/>
      <c r="D2038" s="163" t="str">
        <f>IF(ISERROR(VLOOKUP($B2038,参加者名簿!$A:$D,2,FALSE))=TRUE,"",VLOOKUP($B2038,参加者名簿!$A:$D,2,FALSE))</f>
        <v/>
      </c>
      <c r="E2038" s="146"/>
      <c r="F2038" s="584"/>
      <c r="G2038" s="145"/>
      <c r="H2038" s="163" t="str">
        <f>IF(ISERROR(VLOOKUP($F2038,参加者名簿!$A:$D,2,FALSE))=TRUE,"",VLOOKUP($F2038,参加者名簿!$A:$D,2,FALSE))</f>
        <v/>
      </c>
      <c r="I2038" s="146"/>
      <c r="J2038" s="195"/>
    </row>
    <row r="2039" spans="1:10" ht="20.100000000000001" customHeight="1">
      <c r="A2039" s="188">
        <f t="shared" ref="A2039:A2102" si="858">A2038</f>
        <v>47</v>
      </c>
      <c r="B2039" s="582"/>
      <c r="C2039" s="145"/>
      <c r="D2039" s="163" t="str">
        <f>IF(ISERROR(VLOOKUP($B2039,参加者名簿!$A:$D,2,FALSE))=TRUE,"",VLOOKUP($B2039,参加者名簿!$A:$D,2,FALSE))</f>
        <v/>
      </c>
      <c r="E2039" s="146"/>
      <c r="F2039" s="584"/>
      <c r="G2039" s="145"/>
      <c r="H2039" s="163" t="str">
        <f>IF(ISERROR(VLOOKUP($F2039,参加者名簿!$A:$D,2,FALSE))=TRUE,"",VLOOKUP($F2039,参加者名簿!$A:$D,2,FALSE))</f>
        <v/>
      </c>
      <c r="I2039" s="146"/>
      <c r="J2039" s="195"/>
    </row>
    <row r="2040" spans="1:10" ht="20.100000000000001" customHeight="1">
      <c r="A2040" s="188">
        <f t="shared" si="858"/>
        <v>47</v>
      </c>
      <c r="B2040" s="582"/>
      <c r="C2040" s="145"/>
      <c r="D2040" s="163" t="str">
        <f>IF(ISERROR(VLOOKUP($B2040,参加者名簿!$A:$D,2,FALSE))=TRUE,"",VLOOKUP($B2040,参加者名簿!$A:$D,2,FALSE))</f>
        <v/>
      </c>
      <c r="E2040" s="146"/>
      <c r="F2040" s="584"/>
      <c r="G2040" s="145"/>
      <c r="H2040" s="163" t="str">
        <f>IF(ISERROR(VLOOKUP($F2040,参加者名簿!$A:$D,2,FALSE))=TRUE,"",VLOOKUP($F2040,参加者名簿!$A:$D,2,FALSE))</f>
        <v/>
      </c>
      <c r="I2040" s="146"/>
      <c r="J2040" s="195"/>
    </row>
    <row r="2041" spans="1:10" ht="20.100000000000001" customHeight="1">
      <c r="A2041" s="188">
        <f t="shared" si="858"/>
        <v>47</v>
      </c>
      <c r="B2041" s="582"/>
      <c r="C2041" s="145"/>
      <c r="D2041" s="163" t="str">
        <f>IF(ISERROR(VLOOKUP($B2041,参加者名簿!$A:$D,2,FALSE))=TRUE,"",VLOOKUP($B2041,参加者名簿!$A:$D,2,FALSE))</f>
        <v/>
      </c>
      <c r="E2041" s="146"/>
      <c r="F2041" s="584"/>
      <c r="G2041" s="145"/>
      <c r="H2041" s="163" t="str">
        <f>IF(ISERROR(VLOOKUP($F2041,参加者名簿!$A:$D,2,FALSE))=TRUE,"",VLOOKUP($F2041,参加者名簿!$A:$D,2,FALSE))</f>
        <v/>
      </c>
      <c r="I2041" s="146"/>
      <c r="J2041" s="195"/>
    </row>
    <row r="2042" spans="1:10" ht="20.100000000000001" customHeight="1">
      <c r="A2042" s="188">
        <f t="shared" si="858"/>
        <v>47</v>
      </c>
      <c r="B2042" s="582"/>
      <c r="C2042" s="145"/>
      <c r="D2042" s="163" t="str">
        <f>IF(ISERROR(VLOOKUP($B2042,参加者名簿!$A:$D,2,FALSE))=TRUE,"",VLOOKUP($B2042,参加者名簿!$A:$D,2,FALSE))</f>
        <v/>
      </c>
      <c r="E2042" s="146"/>
      <c r="F2042" s="584"/>
      <c r="G2042" s="145"/>
      <c r="H2042" s="163" t="str">
        <f>IF(ISERROR(VLOOKUP($F2042,参加者名簿!$A:$D,2,FALSE))=TRUE,"",VLOOKUP($F2042,参加者名簿!$A:$D,2,FALSE))</f>
        <v/>
      </c>
      <c r="I2042" s="146"/>
      <c r="J2042" s="195"/>
    </row>
    <row r="2043" spans="1:10" ht="20.100000000000001" customHeight="1">
      <c r="A2043" s="188">
        <f t="shared" si="858"/>
        <v>47</v>
      </c>
      <c r="B2043" s="582"/>
      <c r="C2043" s="145"/>
      <c r="D2043" s="163" t="str">
        <f>IF(ISERROR(VLOOKUP($B2043,参加者名簿!$A:$D,2,FALSE))=TRUE,"",VLOOKUP($B2043,参加者名簿!$A:$D,2,FALSE))</f>
        <v/>
      </c>
      <c r="E2043" s="146"/>
      <c r="F2043" s="584"/>
      <c r="G2043" s="145"/>
      <c r="H2043" s="163" t="str">
        <f>IF(ISERROR(VLOOKUP($F2043,参加者名簿!$A:$D,2,FALSE))=TRUE,"",VLOOKUP($F2043,参加者名簿!$A:$D,2,FALSE))</f>
        <v/>
      </c>
      <c r="I2043" s="146"/>
      <c r="J2043" s="195"/>
    </row>
    <row r="2044" spans="1:10" ht="20.100000000000001" customHeight="1">
      <c r="A2044" s="188">
        <f t="shared" si="858"/>
        <v>47</v>
      </c>
      <c r="B2044" s="582"/>
      <c r="C2044" s="145"/>
      <c r="D2044" s="163" t="str">
        <f>IF(ISERROR(VLOOKUP($B2044,参加者名簿!$A:$D,2,FALSE))=TRUE,"",VLOOKUP($B2044,参加者名簿!$A:$D,2,FALSE))</f>
        <v/>
      </c>
      <c r="E2044" s="146"/>
      <c r="F2044" s="584"/>
      <c r="G2044" s="145"/>
      <c r="H2044" s="163" t="str">
        <f>IF(ISERROR(VLOOKUP($F2044,参加者名簿!$A:$D,2,FALSE))=TRUE,"",VLOOKUP($F2044,参加者名簿!$A:$D,2,FALSE))</f>
        <v/>
      </c>
      <c r="I2044" s="146"/>
      <c r="J2044" s="195"/>
    </row>
    <row r="2045" spans="1:10" ht="20.100000000000001" customHeight="1">
      <c r="A2045" s="188">
        <f t="shared" si="858"/>
        <v>47</v>
      </c>
      <c r="B2045" s="582"/>
      <c r="C2045" s="145"/>
      <c r="D2045" s="163" t="str">
        <f>IF(ISERROR(VLOOKUP($B2045,参加者名簿!$A:$D,2,FALSE))=TRUE,"",VLOOKUP($B2045,参加者名簿!$A:$D,2,FALSE))</f>
        <v/>
      </c>
      <c r="E2045" s="146"/>
      <c r="F2045" s="584"/>
      <c r="G2045" s="145"/>
      <c r="H2045" s="163" t="str">
        <f>IF(ISERROR(VLOOKUP($F2045,参加者名簿!$A:$D,2,FALSE))=TRUE,"",VLOOKUP($F2045,参加者名簿!$A:$D,2,FALSE))</f>
        <v/>
      </c>
      <c r="I2045" s="146"/>
      <c r="J2045" s="195"/>
    </row>
    <row r="2046" spans="1:10" ht="20.100000000000001" customHeight="1">
      <c r="A2046" s="188">
        <f t="shared" si="858"/>
        <v>47</v>
      </c>
      <c r="B2046" s="582"/>
      <c r="C2046" s="145"/>
      <c r="D2046" s="163" t="str">
        <f>IF(ISERROR(VLOOKUP($B2046,参加者名簿!$A:$D,2,FALSE))=TRUE,"",VLOOKUP($B2046,参加者名簿!$A:$D,2,FALSE))</f>
        <v/>
      </c>
      <c r="E2046" s="146"/>
      <c r="F2046" s="584"/>
      <c r="G2046" s="145"/>
      <c r="H2046" s="163" t="str">
        <f>IF(ISERROR(VLOOKUP($F2046,参加者名簿!$A:$D,2,FALSE))=TRUE,"",VLOOKUP($F2046,参加者名簿!$A:$D,2,FALSE))</f>
        <v/>
      </c>
      <c r="I2046" s="146"/>
      <c r="J2046" s="195"/>
    </row>
    <row r="2047" spans="1:10" ht="20.100000000000001" customHeight="1">
      <c r="A2047" s="188">
        <f t="shared" si="858"/>
        <v>47</v>
      </c>
      <c r="B2047" s="582"/>
      <c r="C2047" s="145"/>
      <c r="D2047" s="163" t="str">
        <f>IF(ISERROR(VLOOKUP($B2047,参加者名簿!$A:$D,2,FALSE))=TRUE,"",VLOOKUP($B2047,参加者名簿!$A:$D,2,FALSE))</f>
        <v/>
      </c>
      <c r="E2047" s="146"/>
      <c r="F2047" s="584"/>
      <c r="G2047" s="145"/>
      <c r="H2047" s="163" t="str">
        <f>IF(ISERROR(VLOOKUP($F2047,参加者名簿!$A:$D,2,FALSE))=TRUE,"",VLOOKUP($F2047,参加者名簿!$A:$D,2,FALSE))</f>
        <v/>
      </c>
      <c r="I2047" s="146"/>
      <c r="J2047" s="195"/>
    </row>
    <row r="2048" spans="1:10" ht="20.100000000000001" customHeight="1">
      <c r="A2048" s="188">
        <f t="shared" si="858"/>
        <v>47</v>
      </c>
      <c r="B2048" s="582"/>
      <c r="C2048" s="145"/>
      <c r="D2048" s="163" t="str">
        <f>IF(ISERROR(VLOOKUP($B2048,参加者名簿!$A:$D,2,FALSE))=TRUE,"",VLOOKUP($B2048,参加者名簿!$A:$D,2,FALSE))</f>
        <v/>
      </c>
      <c r="E2048" s="146"/>
      <c r="F2048" s="584"/>
      <c r="G2048" s="145"/>
      <c r="H2048" s="163" t="str">
        <f>IF(ISERROR(VLOOKUP($F2048,参加者名簿!$A:$D,2,FALSE))=TRUE,"",VLOOKUP($F2048,参加者名簿!$A:$D,2,FALSE))</f>
        <v/>
      </c>
      <c r="I2048" s="146"/>
      <c r="J2048" s="195"/>
    </row>
    <row r="2049" spans="1:10" ht="20.100000000000001" customHeight="1">
      <c r="A2049" s="188">
        <f t="shared" si="858"/>
        <v>47</v>
      </c>
      <c r="B2049" s="582"/>
      <c r="C2049" s="145"/>
      <c r="D2049" s="163" t="str">
        <f>IF(ISERROR(VLOOKUP($B2049,参加者名簿!$A:$D,2,FALSE))=TRUE,"",VLOOKUP($B2049,参加者名簿!$A:$D,2,FALSE))</f>
        <v/>
      </c>
      <c r="E2049" s="146"/>
      <c r="F2049" s="584"/>
      <c r="G2049" s="145"/>
      <c r="H2049" s="163" t="str">
        <f>IF(ISERROR(VLOOKUP($F2049,参加者名簿!$A:$D,2,FALSE))=TRUE,"",VLOOKUP($F2049,参加者名簿!$A:$D,2,FALSE))</f>
        <v/>
      </c>
      <c r="I2049" s="146"/>
      <c r="J2049" s="195"/>
    </row>
    <row r="2050" spans="1:10" ht="20.100000000000001" customHeight="1">
      <c r="A2050" s="188">
        <f t="shared" si="858"/>
        <v>47</v>
      </c>
      <c r="B2050" s="582"/>
      <c r="C2050" s="145"/>
      <c r="D2050" s="163" t="str">
        <f>IF(ISERROR(VLOOKUP($B2050,参加者名簿!$A:$D,2,FALSE))=TRUE,"",VLOOKUP($B2050,参加者名簿!$A:$D,2,FALSE))</f>
        <v/>
      </c>
      <c r="E2050" s="146"/>
      <c r="F2050" s="584"/>
      <c r="G2050" s="145"/>
      <c r="H2050" s="163" t="str">
        <f>IF(ISERROR(VLOOKUP($F2050,参加者名簿!$A:$D,2,FALSE))=TRUE,"",VLOOKUP($F2050,参加者名簿!$A:$D,2,FALSE))</f>
        <v/>
      </c>
      <c r="I2050" s="146"/>
      <c r="J2050" s="195"/>
    </row>
    <row r="2051" spans="1:10" ht="20.100000000000001" customHeight="1">
      <c r="A2051" s="188">
        <f t="shared" si="858"/>
        <v>47</v>
      </c>
      <c r="B2051" s="582"/>
      <c r="C2051" s="145"/>
      <c r="D2051" s="163" t="str">
        <f>IF(ISERROR(VLOOKUP($B2051,参加者名簿!$A:$D,2,FALSE))=TRUE,"",VLOOKUP($B2051,参加者名簿!$A:$D,2,FALSE))</f>
        <v/>
      </c>
      <c r="E2051" s="146"/>
      <c r="F2051" s="584"/>
      <c r="G2051" s="145"/>
      <c r="H2051" s="163" t="str">
        <f>IF(ISERROR(VLOOKUP($F2051,参加者名簿!$A:$D,2,FALSE))=TRUE,"",VLOOKUP($F2051,参加者名簿!$A:$D,2,FALSE))</f>
        <v/>
      </c>
      <c r="I2051" s="146"/>
      <c r="J2051" s="195"/>
    </row>
    <row r="2052" spans="1:10" ht="20.100000000000001" customHeight="1">
      <c r="A2052" s="188">
        <f t="shared" si="858"/>
        <v>47</v>
      </c>
      <c r="B2052" s="582"/>
      <c r="C2052" s="145"/>
      <c r="D2052" s="163" t="str">
        <f>IF(ISERROR(VLOOKUP($B2052,参加者名簿!$A:$D,2,FALSE))=TRUE,"",VLOOKUP($B2052,参加者名簿!$A:$D,2,FALSE))</f>
        <v/>
      </c>
      <c r="E2052" s="146"/>
      <c r="F2052" s="584"/>
      <c r="G2052" s="145"/>
      <c r="H2052" s="163" t="str">
        <f>IF(ISERROR(VLOOKUP($F2052,参加者名簿!$A:$D,2,FALSE))=TRUE,"",VLOOKUP($F2052,参加者名簿!$A:$D,2,FALSE))</f>
        <v/>
      </c>
      <c r="I2052" s="146"/>
      <c r="J2052" s="195"/>
    </row>
    <row r="2053" spans="1:10" ht="20.100000000000001" customHeight="1">
      <c r="A2053" s="188">
        <f t="shared" si="858"/>
        <v>47</v>
      </c>
      <c r="B2053" s="582"/>
      <c r="C2053" s="145"/>
      <c r="D2053" s="163" t="str">
        <f>IF(ISERROR(VLOOKUP($B2053,参加者名簿!$A:$D,2,FALSE))=TRUE,"",VLOOKUP($B2053,参加者名簿!$A:$D,2,FALSE))</f>
        <v/>
      </c>
      <c r="E2053" s="146"/>
      <c r="F2053" s="584"/>
      <c r="G2053" s="145"/>
      <c r="H2053" s="163" t="str">
        <f>IF(ISERROR(VLOOKUP($F2053,参加者名簿!$A:$D,2,FALSE))=TRUE,"",VLOOKUP($F2053,参加者名簿!$A:$D,2,FALSE))</f>
        <v/>
      </c>
      <c r="I2053" s="146"/>
      <c r="J2053" s="195"/>
    </row>
    <row r="2054" spans="1:10" ht="20.100000000000001" customHeight="1">
      <c r="A2054" s="188">
        <f t="shared" si="858"/>
        <v>47</v>
      </c>
      <c r="B2054" s="582"/>
      <c r="C2054" s="145"/>
      <c r="D2054" s="163" t="str">
        <f>IF(ISERROR(VLOOKUP($B2054,参加者名簿!$A:$D,2,FALSE))=TRUE,"",VLOOKUP($B2054,参加者名簿!$A:$D,2,FALSE))</f>
        <v/>
      </c>
      <c r="E2054" s="146"/>
      <c r="F2054" s="584"/>
      <c r="G2054" s="145"/>
      <c r="H2054" s="163" t="str">
        <f>IF(ISERROR(VLOOKUP($F2054,参加者名簿!$A:$D,2,FALSE))=TRUE,"",VLOOKUP($F2054,参加者名簿!$A:$D,2,FALSE))</f>
        <v/>
      </c>
      <c r="I2054" s="146"/>
      <c r="J2054" s="195"/>
    </row>
    <row r="2055" spans="1:10" ht="20.100000000000001" customHeight="1">
      <c r="A2055" s="188">
        <f t="shared" si="858"/>
        <v>47</v>
      </c>
      <c r="B2055" s="582"/>
      <c r="C2055" s="145"/>
      <c r="D2055" s="163" t="str">
        <f>IF(ISERROR(VLOOKUP($B2055,参加者名簿!$A:$D,2,FALSE))=TRUE,"",VLOOKUP($B2055,参加者名簿!$A:$D,2,FALSE))</f>
        <v/>
      </c>
      <c r="E2055" s="146"/>
      <c r="F2055" s="584"/>
      <c r="G2055" s="145"/>
      <c r="H2055" s="163" t="str">
        <f>IF(ISERROR(VLOOKUP($F2055,参加者名簿!$A:$D,2,FALSE))=TRUE,"",VLOOKUP($F2055,参加者名簿!$A:$D,2,FALSE))</f>
        <v/>
      </c>
      <c r="I2055" s="146"/>
      <c r="J2055" s="195"/>
    </row>
    <row r="2056" spans="1:10" ht="20.100000000000001" customHeight="1">
      <c r="A2056" s="188">
        <f t="shared" si="858"/>
        <v>47</v>
      </c>
      <c r="B2056" s="582"/>
      <c r="C2056" s="145"/>
      <c r="D2056" s="163" t="str">
        <f>IF(ISERROR(VLOOKUP($B2056,参加者名簿!$A:$D,2,FALSE))=TRUE,"",VLOOKUP($B2056,参加者名簿!$A:$D,2,FALSE))</f>
        <v/>
      </c>
      <c r="E2056" s="146"/>
      <c r="F2056" s="584"/>
      <c r="G2056" s="145"/>
      <c r="H2056" s="163" t="str">
        <f>IF(ISERROR(VLOOKUP($F2056,参加者名簿!$A:$D,2,FALSE))=TRUE,"",VLOOKUP($F2056,参加者名簿!$A:$D,2,FALSE))</f>
        <v/>
      </c>
      <c r="I2056" s="146"/>
      <c r="J2056" s="195"/>
    </row>
    <row r="2057" spans="1:10" ht="20.100000000000001" customHeight="1">
      <c r="A2057" s="188">
        <f t="shared" si="858"/>
        <v>47</v>
      </c>
      <c r="B2057" s="582"/>
      <c r="C2057" s="145"/>
      <c r="D2057" s="163" t="str">
        <f>IF(ISERROR(VLOOKUP($B2057,参加者名簿!$A:$D,2,FALSE))=TRUE,"",VLOOKUP($B2057,参加者名簿!$A:$D,2,FALSE))</f>
        <v/>
      </c>
      <c r="E2057" s="146"/>
      <c r="F2057" s="584"/>
      <c r="G2057" s="145"/>
      <c r="H2057" s="163" t="str">
        <f>IF(ISERROR(VLOOKUP($F2057,参加者名簿!$A:$D,2,FALSE))=TRUE,"",VLOOKUP($F2057,参加者名簿!$A:$D,2,FALSE))</f>
        <v/>
      </c>
      <c r="I2057" s="146"/>
      <c r="J2057" s="195"/>
    </row>
    <row r="2058" spans="1:10" ht="20.100000000000001" customHeight="1" thickBot="1">
      <c r="A2058" s="188">
        <f t="shared" si="858"/>
        <v>47</v>
      </c>
      <c r="B2058" s="582"/>
      <c r="C2058" s="145"/>
      <c r="D2058" s="163" t="str">
        <f>IF(ISERROR(VLOOKUP($B2058,参加者名簿!$A:$D,2,FALSE))=TRUE,"",VLOOKUP($B2058,参加者名簿!$A:$D,2,FALSE))</f>
        <v/>
      </c>
      <c r="E2058" s="146"/>
      <c r="F2058" s="584"/>
      <c r="G2058" s="145"/>
      <c r="H2058" s="163" t="str">
        <f>IF(ISERROR(VLOOKUP($F2058,参加者名簿!$A:$D,2,FALSE))=TRUE,"",VLOOKUP($F2058,参加者名簿!$A:$D,2,FALSE))</f>
        <v/>
      </c>
      <c r="I2058" s="146"/>
      <c r="J2058" s="195"/>
    </row>
    <row r="2059" spans="1:10" ht="20.100000000000001" customHeight="1" thickBot="1">
      <c r="B2059" s="298" t="s">
        <v>476</v>
      </c>
      <c r="C2059" s="164">
        <f t="shared" ref="C2059" si="859">COUNTIFS(D2038:D2058,"農業者",E2038:E2058,"○")+COUNTIFS(H2038:H2058,"農業者",I2038:I2058,"○")</f>
        <v>0</v>
      </c>
      <c r="D2059" s="601" t="s">
        <v>477</v>
      </c>
      <c r="E2059" s="602"/>
      <c r="F2059" s="164">
        <f t="shared" ref="F2059" si="860">COUNTIFS(D2038:D2058,"農業者以外",E2038:E2058,"○")+COUNTIFS(H2038:H2058,"農業者以外",I2038:I2058,"○")</f>
        <v>0</v>
      </c>
      <c r="G2059" s="571" t="s">
        <v>478</v>
      </c>
      <c r="H2059" s="603">
        <f t="shared" ref="H2059" si="861">SUMIF(E2038:E2058,"○",C2038:C2058)+SUMIF(I2038:I2058,"○",G2038:G2058)</f>
        <v>0</v>
      </c>
      <c r="I2059" s="604"/>
      <c r="J2059" s="194"/>
    </row>
    <row r="2060" spans="1:10" ht="20.100000000000001" customHeight="1">
      <c r="B2060" s="299" t="s">
        <v>479</v>
      </c>
      <c r="C2060" s="151"/>
      <c r="D2060" s="151"/>
      <c r="E2060" s="151"/>
      <c r="F2060" s="151"/>
      <c r="G2060" s="151"/>
      <c r="H2060" s="151"/>
      <c r="I2060" s="152"/>
      <c r="J2060" s="195"/>
    </row>
    <row r="2061" spans="1:10" ht="20.100000000000001" customHeight="1">
      <c r="B2061" s="300"/>
      <c r="C2061" s="148"/>
      <c r="D2061" s="148"/>
      <c r="E2061" s="148"/>
      <c r="F2061" s="148"/>
      <c r="G2061" s="148"/>
      <c r="H2061" s="148"/>
      <c r="I2061" s="153"/>
      <c r="J2061" s="195"/>
    </row>
    <row r="2062" spans="1:10" ht="20.100000000000001" customHeight="1">
      <c r="B2062" s="300"/>
      <c r="C2062" s="148"/>
      <c r="D2062" s="148"/>
      <c r="E2062" s="148"/>
      <c r="F2062" s="148"/>
      <c r="G2062" s="148"/>
      <c r="H2062" s="148"/>
      <c r="I2062" s="153"/>
      <c r="J2062" s="195"/>
    </row>
    <row r="2063" spans="1:10" ht="20.100000000000001" customHeight="1">
      <c r="B2063" s="300"/>
      <c r="C2063" s="148"/>
      <c r="D2063" s="148"/>
      <c r="E2063" s="148"/>
      <c r="F2063" s="148"/>
      <c r="G2063" s="148"/>
      <c r="H2063" s="148"/>
      <c r="I2063" s="153"/>
      <c r="J2063" s="195"/>
    </row>
    <row r="2064" spans="1:10" ht="20.100000000000001" customHeight="1">
      <c r="B2064" s="300"/>
      <c r="C2064" s="148"/>
      <c r="D2064" s="148"/>
      <c r="E2064" s="148"/>
      <c r="F2064" s="148"/>
      <c r="G2064" s="148"/>
      <c r="H2064" s="148"/>
      <c r="I2064" s="153"/>
      <c r="J2064" s="195"/>
    </row>
    <row r="2065" spans="1:21" ht="20.100000000000001" customHeight="1">
      <c r="B2065" s="300"/>
      <c r="C2065" s="148"/>
      <c r="D2065" s="148"/>
      <c r="E2065" s="148"/>
      <c r="F2065" s="148"/>
      <c r="G2065" s="148"/>
      <c r="H2065" s="148"/>
      <c r="I2065" s="153"/>
      <c r="J2065" s="195"/>
    </row>
    <row r="2066" spans="1:21" ht="20.100000000000001" customHeight="1">
      <c r="B2066" s="300"/>
      <c r="C2066" s="148"/>
      <c r="D2066" s="148"/>
      <c r="E2066" s="148"/>
      <c r="F2066" s="148"/>
      <c r="G2066" s="148"/>
      <c r="H2066" s="148"/>
      <c r="I2066" s="153"/>
      <c r="J2066" s="195"/>
    </row>
    <row r="2067" spans="1:21" ht="20.100000000000001" customHeight="1" thickBot="1">
      <c r="B2067" s="301"/>
      <c r="C2067" s="154"/>
      <c r="D2067" s="154"/>
      <c r="E2067" s="154"/>
      <c r="F2067" s="154"/>
      <c r="G2067" s="154"/>
      <c r="H2067" s="154"/>
      <c r="I2067" s="155"/>
      <c r="J2067" s="195"/>
    </row>
    <row r="2068" spans="1:21" ht="20.100000000000001" customHeight="1" thickBot="1">
      <c r="B2068" s="302" t="s">
        <v>480</v>
      </c>
      <c r="C2068" s="156" t="s">
        <v>481</v>
      </c>
      <c r="D2068" s="156" t="s">
        <v>482</v>
      </c>
      <c r="E2068" s="157"/>
    </row>
    <row r="2069" spans="1:21" ht="20.100000000000001" customHeight="1" thickBot="1">
      <c r="B2069" s="289" t="s">
        <v>505</v>
      </c>
      <c r="C2069" s="185">
        <f t="shared" ref="C2069" si="862">C2025</f>
        <v>4</v>
      </c>
      <c r="D2069" s="608" t="s">
        <v>504</v>
      </c>
      <c r="E2069" s="608"/>
      <c r="F2069" s="608"/>
      <c r="G2069" s="608"/>
      <c r="H2069" s="141" t="s">
        <v>466</v>
      </c>
      <c r="I2069" s="186">
        <f t="shared" ref="I2069" si="863">I2025+1</f>
        <v>48</v>
      </c>
      <c r="J2069" s="189">
        <f t="shared" ref="J2069" si="864">I2069</f>
        <v>48</v>
      </c>
      <c r="K2069" s="312">
        <f t="shared" ref="K2069" si="865">G2070</f>
        <v>0</v>
      </c>
      <c r="L2069" s="313">
        <f t="shared" ref="L2069" si="866">C2071</f>
        <v>0</v>
      </c>
      <c r="M2069" s="190" t="e">
        <f t="shared" ref="M2069" si="867">G2071-K2072</f>
        <v>#VALUE!</v>
      </c>
      <c r="N2069" s="190">
        <f t="shared" ref="N2069" si="868">C2103</f>
        <v>0</v>
      </c>
      <c r="O2069" s="190">
        <f t="shared" ref="O2069" si="869">F2103</f>
        <v>0</v>
      </c>
      <c r="P2069" s="190">
        <f t="shared" ref="P2069" si="870">B2074</f>
        <v>0</v>
      </c>
      <c r="Q2069" s="190">
        <f t="shared" ref="Q2069" si="871">B2075</f>
        <v>0</v>
      </c>
      <c r="R2069" s="190">
        <f t="shared" ref="R2069" si="872">B2076</f>
        <v>0</v>
      </c>
      <c r="S2069" s="188">
        <f t="shared" ref="S2069" si="873">B2077</f>
        <v>0</v>
      </c>
      <c r="T2069" s="188">
        <f t="shared" ref="T2069" si="874">B2078</f>
        <v>0</v>
      </c>
      <c r="U2069" s="188">
        <f t="shared" ref="U2069" si="875">B2079</f>
        <v>0</v>
      </c>
    </row>
    <row r="2070" spans="1:21" ht="20.100000000000001" customHeight="1" thickBot="1">
      <c r="B2070" s="290" t="s">
        <v>467</v>
      </c>
      <c r="C2070" s="609" t="str">
        <f t="shared" ref="C2070" si="876">$C$2</f>
        <v>○○活動組織</v>
      </c>
      <c r="D2070" s="609"/>
      <c r="E2070" s="609"/>
      <c r="F2070" s="143" t="s">
        <v>468</v>
      </c>
      <c r="G2070" s="610"/>
      <c r="H2070" s="611"/>
      <c r="I2070" s="612"/>
      <c r="J2070" s="191"/>
    </row>
    <row r="2071" spans="1:21" ht="20.100000000000001" customHeight="1">
      <c r="B2071" s="291" t="s">
        <v>8</v>
      </c>
      <c r="C2071" s="128"/>
      <c r="D2071" s="613" t="s">
        <v>469</v>
      </c>
      <c r="E2071" s="613"/>
      <c r="F2071" s="128"/>
      <c r="G2071" s="161" t="str">
        <f t="shared" ref="G2071:G2072" si="877">IF((F2071-C2071)*24=0,"",(F2071-C2071)*24)</f>
        <v/>
      </c>
      <c r="H2071" s="614" t="s">
        <v>470</v>
      </c>
      <c r="I2071" s="615"/>
      <c r="J2071" s="192"/>
    </row>
    <row r="2072" spans="1:21" ht="20.100000000000001" customHeight="1" thickBot="1">
      <c r="B2072" s="292" t="s">
        <v>483</v>
      </c>
      <c r="C2072" s="129"/>
      <c r="D2072" s="605" t="s">
        <v>469</v>
      </c>
      <c r="E2072" s="605"/>
      <c r="F2072" s="129"/>
      <c r="G2072" s="162" t="str">
        <f t="shared" si="877"/>
        <v/>
      </c>
      <c r="H2072" s="606" t="s">
        <v>470</v>
      </c>
      <c r="I2072" s="607"/>
      <c r="J2072" s="192"/>
      <c r="K2072" s="188">
        <f t="shared" ref="K2072" si="878">IF(G2072="",0,G2072)</f>
        <v>0</v>
      </c>
    </row>
    <row r="2073" spans="1:21" ht="20.100000000000001" customHeight="1" thickBot="1">
      <c r="B2073" s="306" t="s">
        <v>714</v>
      </c>
      <c r="C2073" s="572" t="s">
        <v>712</v>
      </c>
      <c r="D2073" s="616" t="s">
        <v>713</v>
      </c>
      <c r="E2073" s="617"/>
      <c r="F2073" s="618" t="s">
        <v>715</v>
      </c>
      <c r="G2073" s="619"/>
      <c r="H2073" s="618" t="s">
        <v>716</v>
      </c>
      <c r="I2073" s="620"/>
      <c r="J2073" s="193"/>
    </row>
    <row r="2074" spans="1:21" ht="20.100000000000001" customHeight="1">
      <c r="A2074" s="188" t="str">
        <f t="shared" ref="A2074" si="879">CONCATENATE(I2069,-1)</f>
        <v>48-1</v>
      </c>
      <c r="B2074" s="309"/>
      <c r="C2074" s="573" t="str">
        <f>IF(B2074="","",VLOOKUP($B2074,【選択肢】!$K:$O,2,FALSE))</f>
        <v/>
      </c>
      <c r="D2074" s="621" t="str">
        <f>IF(C2074="","",VLOOKUP($B2074,【選択肢】!$K:$O,4,FALSE))</f>
        <v/>
      </c>
      <c r="E2074" s="622" t="str">
        <f>IF(D2074="","",VLOOKUP($B2074,【選択肢】!$K:$O,2,FALSE))</f>
        <v/>
      </c>
      <c r="F2074" s="623" t="str">
        <f>IF(E2074="","",VLOOKUP($B2074,【選択肢】!$K:$O,5,FALSE))</f>
        <v/>
      </c>
      <c r="G2074" s="624"/>
      <c r="H2074" s="625"/>
      <c r="I2074" s="626"/>
      <c r="J2074" s="193"/>
    </row>
    <row r="2075" spans="1:21" ht="20.100000000000001" customHeight="1">
      <c r="A2075" s="188" t="str">
        <f t="shared" ref="A2075" si="880">CONCATENATE(I2069,-2)</f>
        <v>48-2</v>
      </c>
      <c r="B2075" s="293"/>
      <c r="C2075" s="570" t="str">
        <f>IF(B2075="","",VLOOKUP($B2075,【選択肢】!$K:$O,2,FALSE))</f>
        <v/>
      </c>
      <c r="D2075" s="627" t="str">
        <f>IF(C2075="","",VLOOKUP($B2075,【選択肢】!$K:$O,4,FALSE))</f>
        <v/>
      </c>
      <c r="E2075" s="628" t="str">
        <f>IF(D2075="","",VLOOKUP($B2075,【選択肢】!$K:$O,2,FALSE))</f>
        <v/>
      </c>
      <c r="F2075" s="629" t="str">
        <f>IF(E2075="","",VLOOKUP($B2075,【選択肢】!$K:$O,5,FALSE))</f>
        <v/>
      </c>
      <c r="G2075" s="630"/>
      <c r="H2075" s="631"/>
      <c r="I2075" s="632"/>
      <c r="J2075" s="193"/>
    </row>
    <row r="2076" spans="1:21" ht="20.100000000000001" customHeight="1">
      <c r="A2076" s="188" t="str">
        <f t="shared" ref="A2076" si="881">CONCATENATE(I2069,-3)</f>
        <v>48-3</v>
      </c>
      <c r="B2076" s="294"/>
      <c r="C2076" s="570" t="str">
        <f>IF(B2076="","",VLOOKUP($B2076,【選択肢】!$K:$O,2,FALSE))</f>
        <v/>
      </c>
      <c r="D2076" s="627" t="str">
        <f>IF(C2076="","",VLOOKUP($B2076,【選択肢】!$K:$O,4,FALSE))</f>
        <v/>
      </c>
      <c r="E2076" s="628" t="str">
        <f>IF(D2076="","",VLOOKUP($B2076,【選択肢】!$K:$O,2,FALSE))</f>
        <v/>
      </c>
      <c r="F2076" s="629" t="str">
        <f>IF(E2076="","",VLOOKUP($B2076,【選択肢】!$K:$O,5,FALSE))</f>
        <v/>
      </c>
      <c r="G2076" s="630"/>
      <c r="H2076" s="631"/>
      <c r="I2076" s="632"/>
      <c r="J2076" s="193"/>
    </row>
    <row r="2077" spans="1:21" ht="20.100000000000001" customHeight="1">
      <c r="A2077" s="188" t="str">
        <f t="shared" ref="A2077" si="882">CONCATENATE(I2069,-4)</f>
        <v>48-4</v>
      </c>
      <c r="B2077" s="294"/>
      <c r="C2077" s="570" t="str">
        <f>IF(B2077="","",VLOOKUP($B2077,【選択肢】!$K:$O,2,FALSE))</f>
        <v/>
      </c>
      <c r="D2077" s="627" t="str">
        <f>IF(C2077="","",VLOOKUP($B2077,【選択肢】!$K:$O,4,FALSE))</f>
        <v/>
      </c>
      <c r="E2077" s="628" t="str">
        <f>IF(D2077="","",VLOOKUP($B2077,【選択肢】!$K:$O,2,FALSE))</f>
        <v/>
      </c>
      <c r="F2077" s="629" t="str">
        <f>IF(E2077="","",VLOOKUP($B2077,【選択肢】!$K:$O,5,FALSE))</f>
        <v/>
      </c>
      <c r="G2077" s="630"/>
      <c r="H2077" s="631"/>
      <c r="I2077" s="632"/>
      <c r="J2077" s="193"/>
    </row>
    <row r="2078" spans="1:21" ht="20.100000000000001" customHeight="1">
      <c r="A2078" s="188" t="str">
        <f t="shared" ref="A2078" si="883">CONCATENATE(I2069,-5)</f>
        <v>48-5</v>
      </c>
      <c r="B2078" s="294"/>
      <c r="C2078" s="570" t="str">
        <f>IF(B2078="","",VLOOKUP($B2078,【選択肢】!$K:$O,2,FALSE))</f>
        <v/>
      </c>
      <c r="D2078" s="627" t="str">
        <f>IF(C2078="","",VLOOKUP($B2078,【選択肢】!$K:$O,4,FALSE))</f>
        <v/>
      </c>
      <c r="E2078" s="628" t="str">
        <f>IF(D2078="","",VLOOKUP($B2078,【選択肢】!$K:$O,2,FALSE))</f>
        <v/>
      </c>
      <c r="F2078" s="629" t="str">
        <f>IF(E2078="","",VLOOKUP($B2078,【選択肢】!$K:$O,5,FALSE))</f>
        <v/>
      </c>
      <c r="G2078" s="630"/>
      <c r="H2078" s="631"/>
      <c r="I2078" s="632"/>
      <c r="J2078" s="193"/>
    </row>
    <row r="2079" spans="1:21" ht="20.100000000000001" customHeight="1" thickBot="1">
      <c r="A2079" s="188" t="str">
        <f t="shared" ref="A2079" si="884">CONCATENATE(I2069,-6)</f>
        <v>48-6</v>
      </c>
      <c r="B2079" s="295"/>
      <c r="C2079" s="569" t="str">
        <f>IF(B2079="","",VLOOKUP($B2079,【選択肢】!$K:$O,2,FALSE))</f>
        <v/>
      </c>
      <c r="D2079" s="633" t="str">
        <f>IF(C2079="","",VLOOKUP($B2079,【選択肢】!$K:$O,4,FALSE))</f>
        <v/>
      </c>
      <c r="E2079" s="634" t="str">
        <f>IF(D2079="","",VLOOKUP($B2079,【選択肢】!$K:$O,2,FALSE))</f>
        <v/>
      </c>
      <c r="F2079" s="635" t="str">
        <f>IF(E2079="","",VLOOKUP($B2079,【選択肢】!$K:$O,5,FALSE))</f>
        <v/>
      </c>
      <c r="G2079" s="636"/>
      <c r="H2079" s="637"/>
      <c r="I2079" s="638"/>
      <c r="J2079" s="193"/>
    </row>
    <row r="2080" spans="1:21" ht="20.100000000000001" customHeight="1">
      <c r="B2080" s="639" t="s">
        <v>471</v>
      </c>
      <c r="C2080" s="640"/>
      <c r="D2080" s="640"/>
      <c r="E2080" s="640"/>
      <c r="F2080" s="640"/>
      <c r="G2080" s="640"/>
      <c r="H2080" s="640"/>
      <c r="I2080" s="641"/>
      <c r="J2080" s="194"/>
    </row>
    <row r="2081" spans="1:10" ht="20.100000000000001" customHeight="1">
      <c r="B2081" s="296" t="s">
        <v>472</v>
      </c>
      <c r="C2081" s="167" t="s">
        <v>473</v>
      </c>
      <c r="D2081" s="168" t="s">
        <v>462</v>
      </c>
      <c r="E2081" s="169" t="s">
        <v>474</v>
      </c>
      <c r="F2081" s="166" t="s">
        <v>472</v>
      </c>
      <c r="G2081" s="167" t="s">
        <v>473</v>
      </c>
      <c r="H2081" s="168" t="s">
        <v>462</v>
      </c>
      <c r="I2081" s="169" t="s">
        <v>474</v>
      </c>
      <c r="J2081" s="194"/>
    </row>
    <row r="2082" spans="1:10" ht="20.100000000000001" customHeight="1">
      <c r="A2082" s="188">
        <f t="shared" ref="A2082" si="885">I2069</f>
        <v>48</v>
      </c>
      <c r="B2082" s="582"/>
      <c r="C2082" s="145"/>
      <c r="D2082" s="163" t="str">
        <f>IF(ISERROR(VLOOKUP($B2082,参加者名簿!$A:$D,2,FALSE))=TRUE,"",VLOOKUP($B2082,参加者名簿!$A:$D,2,FALSE))</f>
        <v/>
      </c>
      <c r="E2082" s="146"/>
      <c r="F2082" s="584"/>
      <c r="G2082" s="145"/>
      <c r="H2082" s="163" t="str">
        <f>IF(ISERROR(VLOOKUP($F2082,参加者名簿!$A:$D,2,FALSE))=TRUE,"",VLOOKUP($F2082,参加者名簿!$A:$D,2,FALSE))</f>
        <v/>
      </c>
      <c r="I2082" s="146"/>
      <c r="J2082" s="195"/>
    </row>
    <row r="2083" spans="1:10" ht="20.100000000000001" customHeight="1">
      <c r="A2083" s="188">
        <f t="shared" ref="A2083" si="886">A2082</f>
        <v>48</v>
      </c>
      <c r="B2083" s="582"/>
      <c r="C2083" s="145"/>
      <c r="D2083" s="163" t="str">
        <f>IF(ISERROR(VLOOKUP($B2083,参加者名簿!$A:$D,2,FALSE))=TRUE,"",VLOOKUP($B2083,参加者名簿!$A:$D,2,FALSE))</f>
        <v/>
      </c>
      <c r="E2083" s="146"/>
      <c r="F2083" s="584"/>
      <c r="G2083" s="145"/>
      <c r="H2083" s="163" t="str">
        <f>IF(ISERROR(VLOOKUP($F2083,参加者名簿!$A:$D,2,FALSE))=TRUE,"",VLOOKUP($F2083,参加者名簿!$A:$D,2,FALSE))</f>
        <v/>
      </c>
      <c r="I2083" s="146"/>
      <c r="J2083" s="195"/>
    </row>
    <row r="2084" spans="1:10" ht="20.100000000000001" customHeight="1">
      <c r="A2084" s="188">
        <f t="shared" si="858"/>
        <v>48</v>
      </c>
      <c r="B2084" s="582"/>
      <c r="C2084" s="145"/>
      <c r="D2084" s="163" t="str">
        <f>IF(ISERROR(VLOOKUP($B2084,参加者名簿!$A:$D,2,FALSE))=TRUE,"",VLOOKUP($B2084,参加者名簿!$A:$D,2,FALSE))</f>
        <v/>
      </c>
      <c r="E2084" s="146"/>
      <c r="F2084" s="584"/>
      <c r="G2084" s="145"/>
      <c r="H2084" s="163" t="str">
        <f>IF(ISERROR(VLOOKUP($F2084,参加者名簿!$A:$D,2,FALSE))=TRUE,"",VLOOKUP($F2084,参加者名簿!$A:$D,2,FALSE))</f>
        <v/>
      </c>
      <c r="I2084" s="146"/>
      <c r="J2084" s="195"/>
    </row>
    <row r="2085" spans="1:10" ht="20.100000000000001" customHeight="1">
      <c r="A2085" s="188">
        <f t="shared" si="858"/>
        <v>48</v>
      </c>
      <c r="B2085" s="582"/>
      <c r="C2085" s="145"/>
      <c r="D2085" s="163" t="str">
        <f>IF(ISERROR(VLOOKUP($B2085,参加者名簿!$A:$D,2,FALSE))=TRUE,"",VLOOKUP($B2085,参加者名簿!$A:$D,2,FALSE))</f>
        <v/>
      </c>
      <c r="E2085" s="146"/>
      <c r="F2085" s="584"/>
      <c r="G2085" s="145"/>
      <c r="H2085" s="163" t="str">
        <f>IF(ISERROR(VLOOKUP($F2085,参加者名簿!$A:$D,2,FALSE))=TRUE,"",VLOOKUP($F2085,参加者名簿!$A:$D,2,FALSE))</f>
        <v/>
      </c>
      <c r="I2085" s="146"/>
      <c r="J2085" s="195"/>
    </row>
    <row r="2086" spans="1:10" ht="20.100000000000001" customHeight="1">
      <c r="A2086" s="188">
        <f t="shared" si="858"/>
        <v>48</v>
      </c>
      <c r="B2086" s="582"/>
      <c r="C2086" s="145"/>
      <c r="D2086" s="163" t="str">
        <f>IF(ISERROR(VLOOKUP($B2086,参加者名簿!$A:$D,2,FALSE))=TRUE,"",VLOOKUP($B2086,参加者名簿!$A:$D,2,FALSE))</f>
        <v/>
      </c>
      <c r="E2086" s="146"/>
      <c r="F2086" s="584"/>
      <c r="G2086" s="145"/>
      <c r="H2086" s="163" t="str">
        <f>IF(ISERROR(VLOOKUP($F2086,参加者名簿!$A:$D,2,FALSE))=TRUE,"",VLOOKUP($F2086,参加者名簿!$A:$D,2,FALSE))</f>
        <v/>
      </c>
      <c r="I2086" s="146"/>
      <c r="J2086" s="195"/>
    </row>
    <row r="2087" spans="1:10" ht="20.100000000000001" customHeight="1">
      <c r="A2087" s="188">
        <f t="shared" si="858"/>
        <v>48</v>
      </c>
      <c r="B2087" s="582"/>
      <c r="C2087" s="145"/>
      <c r="D2087" s="163" t="str">
        <f>IF(ISERROR(VLOOKUP($B2087,参加者名簿!$A:$D,2,FALSE))=TRUE,"",VLOOKUP($B2087,参加者名簿!$A:$D,2,FALSE))</f>
        <v/>
      </c>
      <c r="E2087" s="146"/>
      <c r="F2087" s="584"/>
      <c r="G2087" s="145"/>
      <c r="H2087" s="163" t="str">
        <f>IF(ISERROR(VLOOKUP($F2087,参加者名簿!$A:$D,2,FALSE))=TRUE,"",VLOOKUP($F2087,参加者名簿!$A:$D,2,FALSE))</f>
        <v/>
      </c>
      <c r="I2087" s="146"/>
      <c r="J2087" s="195"/>
    </row>
    <row r="2088" spans="1:10" ht="20.100000000000001" customHeight="1">
      <c r="A2088" s="188">
        <f t="shared" si="858"/>
        <v>48</v>
      </c>
      <c r="B2088" s="582"/>
      <c r="C2088" s="145"/>
      <c r="D2088" s="163" t="str">
        <f>IF(ISERROR(VLOOKUP($B2088,参加者名簿!$A:$D,2,FALSE))=TRUE,"",VLOOKUP($B2088,参加者名簿!$A:$D,2,FALSE))</f>
        <v/>
      </c>
      <c r="E2088" s="146"/>
      <c r="F2088" s="584"/>
      <c r="G2088" s="145"/>
      <c r="H2088" s="163" t="str">
        <f>IF(ISERROR(VLOOKUP($F2088,参加者名簿!$A:$D,2,FALSE))=TRUE,"",VLOOKUP($F2088,参加者名簿!$A:$D,2,FALSE))</f>
        <v/>
      </c>
      <c r="I2088" s="146"/>
      <c r="J2088" s="195"/>
    </row>
    <row r="2089" spans="1:10" ht="20.100000000000001" customHeight="1">
      <c r="A2089" s="188">
        <f t="shared" si="858"/>
        <v>48</v>
      </c>
      <c r="B2089" s="582"/>
      <c r="C2089" s="145"/>
      <c r="D2089" s="163" t="str">
        <f>IF(ISERROR(VLOOKUP($B2089,参加者名簿!$A:$D,2,FALSE))=TRUE,"",VLOOKUP($B2089,参加者名簿!$A:$D,2,FALSE))</f>
        <v/>
      </c>
      <c r="E2089" s="146"/>
      <c r="F2089" s="584"/>
      <c r="G2089" s="145"/>
      <c r="H2089" s="163" t="str">
        <f>IF(ISERROR(VLOOKUP($F2089,参加者名簿!$A:$D,2,FALSE))=TRUE,"",VLOOKUP($F2089,参加者名簿!$A:$D,2,FALSE))</f>
        <v/>
      </c>
      <c r="I2089" s="146"/>
      <c r="J2089" s="195"/>
    </row>
    <row r="2090" spans="1:10" ht="20.100000000000001" customHeight="1">
      <c r="A2090" s="188">
        <f t="shared" si="858"/>
        <v>48</v>
      </c>
      <c r="B2090" s="582"/>
      <c r="C2090" s="145"/>
      <c r="D2090" s="163" t="str">
        <f>IF(ISERROR(VLOOKUP($B2090,参加者名簿!$A:$D,2,FALSE))=TRUE,"",VLOOKUP($B2090,参加者名簿!$A:$D,2,FALSE))</f>
        <v/>
      </c>
      <c r="E2090" s="146"/>
      <c r="F2090" s="584"/>
      <c r="G2090" s="145"/>
      <c r="H2090" s="163" t="str">
        <f>IF(ISERROR(VLOOKUP($F2090,参加者名簿!$A:$D,2,FALSE))=TRUE,"",VLOOKUP($F2090,参加者名簿!$A:$D,2,FALSE))</f>
        <v/>
      </c>
      <c r="I2090" s="146"/>
      <c r="J2090" s="195"/>
    </row>
    <row r="2091" spans="1:10" ht="20.100000000000001" customHeight="1">
      <c r="A2091" s="188">
        <f t="shared" si="858"/>
        <v>48</v>
      </c>
      <c r="B2091" s="582"/>
      <c r="C2091" s="145"/>
      <c r="D2091" s="163" t="str">
        <f>IF(ISERROR(VLOOKUP($B2091,参加者名簿!$A:$D,2,FALSE))=TRUE,"",VLOOKUP($B2091,参加者名簿!$A:$D,2,FALSE))</f>
        <v/>
      </c>
      <c r="E2091" s="146"/>
      <c r="F2091" s="584"/>
      <c r="G2091" s="145"/>
      <c r="H2091" s="163" t="str">
        <f>IF(ISERROR(VLOOKUP($F2091,参加者名簿!$A:$D,2,FALSE))=TRUE,"",VLOOKUP($F2091,参加者名簿!$A:$D,2,FALSE))</f>
        <v/>
      </c>
      <c r="I2091" s="146"/>
      <c r="J2091" s="195"/>
    </row>
    <row r="2092" spans="1:10" ht="20.100000000000001" customHeight="1">
      <c r="A2092" s="188">
        <f t="shared" si="858"/>
        <v>48</v>
      </c>
      <c r="B2092" s="582"/>
      <c r="C2092" s="145"/>
      <c r="D2092" s="163" t="str">
        <f>IF(ISERROR(VLOOKUP($B2092,参加者名簿!$A:$D,2,FALSE))=TRUE,"",VLOOKUP($B2092,参加者名簿!$A:$D,2,FALSE))</f>
        <v/>
      </c>
      <c r="E2092" s="146"/>
      <c r="F2092" s="584"/>
      <c r="G2092" s="145"/>
      <c r="H2092" s="163" t="str">
        <f>IF(ISERROR(VLOOKUP($F2092,参加者名簿!$A:$D,2,FALSE))=TRUE,"",VLOOKUP($F2092,参加者名簿!$A:$D,2,FALSE))</f>
        <v/>
      </c>
      <c r="I2092" s="146"/>
      <c r="J2092" s="195"/>
    </row>
    <row r="2093" spans="1:10" ht="20.100000000000001" customHeight="1">
      <c r="A2093" s="188">
        <f t="shared" si="858"/>
        <v>48</v>
      </c>
      <c r="B2093" s="582"/>
      <c r="C2093" s="145"/>
      <c r="D2093" s="163" t="str">
        <f>IF(ISERROR(VLOOKUP($B2093,参加者名簿!$A:$D,2,FALSE))=TRUE,"",VLOOKUP($B2093,参加者名簿!$A:$D,2,FALSE))</f>
        <v/>
      </c>
      <c r="E2093" s="146"/>
      <c r="F2093" s="584"/>
      <c r="G2093" s="145"/>
      <c r="H2093" s="163" t="str">
        <f>IF(ISERROR(VLOOKUP($F2093,参加者名簿!$A:$D,2,FALSE))=TRUE,"",VLOOKUP($F2093,参加者名簿!$A:$D,2,FALSE))</f>
        <v/>
      </c>
      <c r="I2093" s="146"/>
      <c r="J2093" s="195"/>
    </row>
    <row r="2094" spans="1:10" ht="20.100000000000001" customHeight="1">
      <c r="A2094" s="188">
        <f t="shared" si="858"/>
        <v>48</v>
      </c>
      <c r="B2094" s="582"/>
      <c r="C2094" s="145"/>
      <c r="D2094" s="163" t="str">
        <f>IF(ISERROR(VLOOKUP($B2094,参加者名簿!$A:$D,2,FALSE))=TRUE,"",VLOOKUP($B2094,参加者名簿!$A:$D,2,FALSE))</f>
        <v/>
      </c>
      <c r="E2094" s="146"/>
      <c r="F2094" s="584"/>
      <c r="G2094" s="145"/>
      <c r="H2094" s="163" t="str">
        <f>IF(ISERROR(VLOOKUP($F2094,参加者名簿!$A:$D,2,FALSE))=TRUE,"",VLOOKUP($F2094,参加者名簿!$A:$D,2,FALSE))</f>
        <v/>
      </c>
      <c r="I2094" s="146"/>
      <c r="J2094" s="195"/>
    </row>
    <row r="2095" spans="1:10" ht="20.100000000000001" customHeight="1">
      <c r="A2095" s="188">
        <f t="shared" si="858"/>
        <v>48</v>
      </c>
      <c r="B2095" s="582"/>
      <c r="C2095" s="145"/>
      <c r="D2095" s="163" t="str">
        <f>IF(ISERROR(VLOOKUP($B2095,参加者名簿!$A:$D,2,FALSE))=TRUE,"",VLOOKUP($B2095,参加者名簿!$A:$D,2,FALSE))</f>
        <v/>
      </c>
      <c r="E2095" s="146"/>
      <c r="F2095" s="584"/>
      <c r="G2095" s="145"/>
      <c r="H2095" s="163" t="str">
        <f>IF(ISERROR(VLOOKUP($F2095,参加者名簿!$A:$D,2,FALSE))=TRUE,"",VLOOKUP($F2095,参加者名簿!$A:$D,2,FALSE))</f>
        <v/>
      </c>
      <c r="I2095" s="146"/>
      <c r="J2095" s="195"/>
    </row>
    <row r="2096" spans="1:10" ht="20.100000000000001" customHeight="1">
      <c r="A2096" s="188">
        <f t="shared" si="858"/>
        <v>48</v>
      </c>
      <c r="B2096" s="582"/>
      <c r="C2096" s="145"/>
      <c r="D2096" s="163" t="str">
        <f>IF(ISERROR(VLOOKUP($B2096,参加者名簿!$A:$D,2,FALSE))=TRUE,"",VLOOKUP($B2096,参加者名簿!$A:$D,2,FALSE))</f>
        <v/>
      </c>
      <c r="E2096" s="146"/>
      <c r="F2096" s="584"/>
      <c r="G2096" s="145"/>
      <c r="H2096" s="163" t="str">
        <f>IF(ISERROR(VLOOKUP($F2096,参加者名簿!$A:$D,2,FALSE))=TRUE,"",VLOOKUP($F2096,参加者名簿!$A:$D,2,FALSE))</f>
        <v/>
      </c>
      <c r="I2096" s="146"/>
      <c r="J2096" s="195"/>
    </row>
    <row r="2097" spans="1:10" ht="20.100000000000001" customHeight="1">
      <c r="A2097" s="188">
        <f t="shared" si="858"/>
        <v>48</v>
      </c>
      <c r="B2097" s="582"/>
      <c r="C2097" s="145"/>
      <c r="D2097" s="163" t="str">
        <f>IF(ISERROR(VLOOKUP($B2097,参加者名簿!$A:$D,2,FALSE))=TRUE,"",VLOOKUP($B2097,参加者名簿!$A:$D,2,FALSE))</f>
        <v/>
      </c>
      <c r="E2097" s="146"/>
      <c r="F2097" s="584"/>
      <c r="G2097" s="145"/>
      <c r="H2097" s="163" t="str">
        <f>IF(ISERROR(VLOOKUP($F2097,参加者名簿!$A:$D,2,FALSE))=TRUE,"",VLOOKUP($F2097,参加者名簿!$A:$D,2,FALSE))</f>
        <v/>
      </c>
      <c r="I2097" s="146"/>
      <c r="J2097" s="195"/>
    </row>
    <row r="2098" spans="1:10" ht="20.100000000000001" customHeight="1">
      <c r="A2098" s="188">
        <f t="shared" si="858"/>
        <v>48</v>
      </c>
      <c r="B2098" s="582"/>
      <c r="C2098" s="145"/>
      <c r="D2098" s="163" t="str">
        <f>IF(ISERROR(VLOOKUP($B2098,参加者名簿!$A:$D,2,FALSE))=TRUE,"",VLOOKUP($B2098,参加者名簿!$A:$D,2,FALSE))</f>
        <v/>
      </c>
      <c r="E2098" s="146"/>
      <c r="F2098" s="584"/>
      <c r="G2098" s="145"/>
      <c r="H2098" s="163" t="str">
        <f>IF(ISERROR(VLOOKUP($F2098,参加者名簿!$A:$D,2,FALSE))=TRUE,"",VLOOKUP($F2098,参加者名簿!$A:$D,2,FALSE))</f>
        <v/>
      </c>
      <c r="I2098" s="146"/>
      <c r="J2098" s="195"/>
    </row>
    <row r="2099" spans="1:10" ht="20.100000000000001" customHeight="1">
      <c r="A2099" s="188">
        <f t="shared" si="858"/>
        <v>48</v>
      </c>
      <c r="B2099" s="582"/>
      <c r="C2099" s="145"/>
      <c r="D2099" s="163" t="str">
        <f>IF(ISERROR(VLOOKUP($B2099,参加者名簿!$A:$D,2,FALSE))=TRUE,"",VLOOKUP($B2099,参加者名簿!$A:$D,2,FALSE))</f>
        <v/>
      </c>
      <c r="E2099" s="146"/>
      <c r="F2099" s="584"/>
      <c r="G2099" s="145"/>
      <c r="H2099" s="163" t="str">
        <f>IF(ISERROR(VLOOKUP($F2099,参加者名簿!$A:$D,2,FALSE))=TRUE,"",VLOOKUP($F2099,参加者名簿!$A:$D,2,FALSE))</f>
        <v/>
      </c>
      <c r="I2099" s="146"/>
      <c r="J2099" s="195"/>
    </row>
    <row r="2100" spans="1:10" ht="20.100000000000001" customHeight="1">
      <c r="A2100" s="188">
        <f t="shared" si="858"/>
        <v>48</v>
      </c>
      <c r="B2100" s="582"/>
      <c r="C2100" s="145"/>
      <c r="D2100" s="163" t="str">
        <f>IF(ISERROR(VLOOKUP($B2100,参加者名簿!$A:$D,2,FALSE))=TRUE,"",VLOOKUP($B2100,参加者名簿!$A:$D,2,FALSE))</f>
        <v/>
      </c>
      <c r="E2100" s="146"/>
      <c r="F2100" s="584"/>
      <c r="G2100" s="145"/>
      <c r="H2100" s="163" t="str">
        <f>IF(ISERROR(VLOOKUP($F2100,参加者名簿!$A:$D,2,FALSE))=TRUE,"",VLOOKUP($F2100,参加者名簿!$A:$D,2,FALSE))</f>
        <v/>
      </c>
      <c r="I2100" s="146"/>
      <c r="J2100" s="195"/>
    </row>
    <row r="2101" spans="1:10" ht="20.100000000000001" customHeight="1">
      <c r="A2101" s="188">
        <f t="shared" si="858"/>
        <v>48</v>
      </c>
      <c r="B2101" s="582"/>
      <c r="C2101" s="145"/>
      <c r="D2101" s="163" t="str">
        <f>IF(ISERROR(VLOOKUP($B2101,参加者名簿!$A:$D,2,FALSE))=TRUE,"",VLOOKUP($B2101,参加者名簿!$A:$D,2,FALSE))</f>
        <v/>
      </c>
      <c r="E2101" s="146"/>
      <c r="F2101" s="584"/>
      <c r="G2101" s="145"/>
      <c r="H2101" s="163" t="str">
        <f>IF(ISERROR(VLOOKUP($F2101,参加者名簿!$A:$D,2,FALSE))=TRUE,"",VLOOKUP($F2101,参加者名簿!$A:$D,2,FALSE))</f>
        <v/>
      </c>
      <c r="I2101" s="146"/>
      <c r="J2101" s="195"/>
    </row>
    <row r="2102" spans="1:10" ht="20.100000000000001" customHeight="1" thickBot="1">
      <c r="A2102" s="188">
        <f t="shared" si="858"/>
        <v>48</v>
      </c>
      <c r="B2102" s="582"/>
      <c r="C2102" s="145"/>
      <c r="D2102" s="163" t="str">
        <f>IF(ISERROR(VLOOKUP($B2102,参加者名簿!$A:$D,2,FALSE))=TRUE,"",VLOOKUP($B2102,参加者名簿!$A:$D,2,FALSE))</f>
        <v/>
      </c>
      <c r="E2102" s="146"/>
      <c r="F2102" s="584"/>
      <c r="G2102" s="145"/>
      <c r="H2102" s="163" t="str">
        <f>IF(ISERROR(VLOOKUP($F2102,参加者名簿!$A:$D,2,FALSE))=TRUE,"",VLOOKUP($F2102,参加者名簿!$A:$D,2,FALSE))</f>
        <v/>
      </c>
      <c r="I2102" s="146"/>
      <c r="J2102" s="195"/>
    </row>
    <row r="2103" spans="1:10" ht="20.100000000000001" customHeight="1" thickBot="1">
      <c r="B2103" s="298" t="s">
        <v>476</v>
      </c>
      <c r="C2103" s="164">
        <f t="shared" ref="C2103" si="887">COUNTIFS(D2082:D2102,"農業者",E2082:E2102,"○")+COUNTIFS(H2082:H2102,"農業者",I2082:I2102,"○")</f>
        <v>0</v>
      </c>
      <c r="D2103" s="601" t="s">
        <v>477</v>
      </c>
      <c r="E2103" s="602"/>
      <c r="F2103" s="164">
        <f t="shared" ref="F2103" si="888">COUNTIFS(D2082:D2102,"農業者以外",E2082:E2102,"○")+COUNTIFS(H2082:H2102,"農業者以外",I2082:I2102,"○")</f>
        <v>0</v>
      </c>
      <c r="G2103" s="571" t="s">
        <v>478</v>
      </c>
      <c r="H2103" s="603">
        <f t="shared" ref="H2103" si="889">SUMIF(E2082:E2102,"○",C2082:C2102)+SUMIF(I2082:I2102,"○",G2082:G2102)</f>
        <v>0</v>
      </c>
      <c r="I2103" s="604"/>
      <c r="J2103" s="194"/>
    </row>
    <row r="2104" spans="1:10" ht="20.100000000000001" customHeight="1">
      <c r="B2104" s="299" t="s">
        <v>479</v>
      </c>
      <c r="C2104" s="151"/>
      <c r="D2104" s="151"/>
      <c r="E2104" s="151"/>
      <c r="F2104" s="151"/>
      <c r="G2104" s="151"/>
      <c r="H2104" s="151"/>
      <c r="I2104" s="152"/>
      <c r="J2104" s="195"/>
    </row>
    <row r="2105" spans="1:10" ht="20.100000000000001" customHeight="1">
      <c r="B2105" s="300"/>
      <c r="C2105" s="148"/>
      <c r="D2105" s="148"/>
      <c r="E2105" s="148"/>
      <c r="F2105" s="148"/>
      <c r="G2105" s="148"/>
      <c r="H2105" s="148"/>
      <c r="I2105" s="153"/>
      <c r="J2105" s="195"/>
    </row>
    <row r="2106" spans="1:10" ht="20.100000000000001" customHeight="1">
      <c r="B2106" s="300"/>
      <c r="C2106" s="148"/>
      <c r="D2106" s="148"/>
      <c r="E2106" s="148"/>
      <c r="F2106" s="148"/>
      <c r="G2106" s="148"/>
      <c r="H2106" s="148"/>
      <c r="I2106" s="153"/>
      <c r="J2106" s="195"/>
    </row>
    <row r="2107" spans="1:10" ht="20.100000000000001" customHeight="1">
      <c r="B2107" s="300"/>
      <c r="C2107" s="148"/>
      <c r="D2107" s="148"/>
      <c r="E2107" s="148"/>
      <c r="F2107" s="148"/>
      <c r="G2107" s="148"/>
      <c r="H2107" s="148"/>
      <c r="I2107" s="153"/>
      <c r="J2107" s="195"/>
    </row>
    <row r="2108" spans="1:10" ht="20.100000000000001" customHeight="1">
      <c r="B2108" s="300"/>
      <c r="C2108" s="148"/>
      <c r="D2108" s="148"/>
      <c r="E2108" s="148"/>
      <c r="F2108" s="148"/>
      <c r="G2108" s="148"/>
      <c r="H2108" s="148"/>
      <c r="I2108" s="153"/>
      <c r="J2108" s="195"/>
    </row>
    <row r="2109" spans="1:10" ht="20.100000000000001" customHeight="1">
      <c r="B2109" s="300"/>
      <c r="C2109" s="148"/>
      <c r="D2109" s="148"/>
      <c r="E2109" s="148"/>
      <c r="F2109" s="148"/>
      <c r="G2109" s="148"/>
      <c r="H2109" s="148"/>
      <c r="I2109" s="153"/>
      <c r="J2109" s="195"/>
    </row>
    <row r="2110" spans="1:10" ht="20.100000000000001" customHeight="1">
      <c r="B2110" s="300"/>
      <c r="C2110" s="148"/>
      <c r="D2110" s="148"/>
      <c r="E2110" s="148"/>
      <c r="F2110" s="148"/>
      <c r="G2110" s="148"/>
      <c r="H2110" s="148"/>
      <c r="I2110" s="153"/>
      <c r="J2110" s="195"/>
    </row>
    <row r="2111" spans="1:10" ht="20.100000000000001" customHeight="1" thickBot="1">
      <c r="B2111" s="301"/>
      <c r="C2111" s="154"/>
      <c r="D2111" s="154"/>
      <c r="E2111" s="154"/>
      <c r="F2111" s="154"/>
      <c r="G2111" s="154"/>
      <c r="H2111" s="154"/>
      <c r="I2111" s="155"/>
      <c r="J2111" s="195"/>
    </row>
    <row r="2112" spans="1:10" ht="20.100000000000001" customHeight="1" thickBot="1">
      <c r="B2112" s="302" t="s">
        <v>480</v>
      </c>
      <c r="C2112" s="156" t="s">
        <v>481</v>
      </c>
      <c r="D2112" s="156" t="s">
        <v>482</v>
      </c>
      <c r="E2112" s="157"/>
    </row>
    <row r="2113" spans="1:21" ht="20.100000000000001" customHeight="1" thickBot="1">
      <c r="B2113" s="289" t="s">
        <v>505</v>
      </c>
      <c r="C2113" s="185">
        <f t="shared" ref="C2113" si="890">C2069</f>
        <v>4</v>
      </c>
      <c r="D2113" s="608" t="s">
        <v>504</v>
      </c>
      <c r="E2113" s="608"/>
      <c r="F2113" s="608"/>
      <c r="G2113" s="608"/>
      <c r="H2113" s="141" t="s">
        <v>466</v>
      </c>
      <c r="I2113" s="186">
        <f t="shared" ref="I2113" si="891">I2069+1</f>
        <v>49</v>
      </c>
      <c r="J2113" s="189">
        <f t="shared" ref="J2113" si="892">I2113</f>
        <v>49</v>
      </c>
      <c r="K2113" s="312">
        <f t="shared" ref="K2113" si="893">G2114</f>
        <v>0</v>
      </c>
      <c r="L2113" s="313">
        <f t="shared" ref="L2113" si="894">C2115</f>
        <v>0</v>
      </c>
      <c r="M2113" s="190" t="e">
        <f t="shared" ref="M2113" si="895">G2115-K2116</f>
        <v>#VALUE!</v>
      </c>
      <c r="N2113" s="190">
        <f t="shared" ref="N2113" si="896">C2147</f>
        <v>0</v>
      </c>
      <c r="O2113" s="190">
        <f t="shared" ref="O2113" si="897">F2147</f>
        <v>0</v>
      </c>
      <c r="P2113" s="190">
        <f t="shared" ref="P2113" si="898">B2118</f>
        <v>0</v>
      </c>
      <c r="Q2113" s="190">
        <f t="shared" ref="Q2113" si="899">B2119</f>
        <v>0</v>
      </c>
      <c r="R2113" s="190">
        <f t="shared" ref="R2113" si="900">B2120</f>
        <v>0</v>
      </c>
      <c r="S2113" s="188">
        <f t="shared" ref="S2113" si="901">B2121</f>
        <v>0</v>
      </c>
      <c r="T2113" s="188">
        <f t="shared" ref="T2113" si="902">B2122</f>
        <v>0</v>
      </c>
      <c r="U2113" s="188">
        <f t="shared" ref="U2113" si="903">B2123</f>
        <v>0</v>
      </c>
    </row>
    <row r="2114" spans="1:21" ht="20.100000000000001" customHeight="1" thickBot="1">
      <c r="B2114" s="290" t="s">
        <v>467</v>
      </c>
      <c r="C2114" s="609" t="str">
        <f t="shared" ref="C2114" si="904">$C$2</f>
        <v>○○活動組織</v>
      </c>
      <c r="D2114" s="609"/>
      <c r="E2114" s="609"/>
      <c r="F2114" s="143" t="s">
        <v>468</v>
      </c>
      <c r="G2114" s="610"/>
      <c r="H2114" s="611"/>
      <c r="I2114" s="612"/>
      <c r="J2114" s="191"/>
    </row>
    <row r="2115" spans="1:21" ht="20.100000000000001" customHeight="1">
      <c r="B2115" s="291" t="s">
        <v>8</v>
      </c>
      <c r="C2115" s="128"/>
      <c r="D2115" s="613" t="s">
        <v>469</v>
      </c>
      <c r="E2115" s="613"/>
      <c r="F2115" s="128"/>
      <c r="G2115" s="161" t="str">
        <f t="shared" ref="G2115:G2116" si="905">IF((F2115-C2115)*24=0,"",(F2115-C2115)*24)</f>
        <v/>
      </c>
      <c r="H2115" s="614" t="s">
        <v>470</v>
      </c>
      <c r="I2115" s="615"/>
      <c r="J2115" s="192"/>
    </row>
    <row r="2116" spans="1:21" ht="20.100000000000001" customHeight="1" thickBot="1">
      <c r="B2116" s="292" t="s">
        <v>483</v>
      </c>
      <c r="C2116" s="129"/>
      <c r="D2116" s="605" t="s">
        <v>469</v>
      </c>
      <c r="E2116" s="605"/>
      <c r="F2116" s="129"/>
      <c r="G2116" s="162" t="str">
        <f t="shared" si="905"/>
        <v/>
      </c>
      <c r="H2116" s="606" t="s">
        <v>470</v>
      </c>
      <c r="I2116" s="607"/>
      <c r="J2116" s="192"/>
      <c r="K2116" s="188">
        <f t="shared" ref="K2116" si="906">IF(G2116="",0,G2116)</f>
        <v>0</v>
      </c>
    </row>
    <row r="2117" spans="1:21" ht="20.100000000000001" customHeight="1" thickBot="1">
      <c r="B2117" s="306" t="s">
        <v>714</v>
      </c>
      <c r="C2117" s="572" t="s">
        <v>712</v>
      </c>
      <c r="D2117" s="616" t="s">
        <v>713</v>
      </c>
      <c r="E2117" s="617"/>
      <c r="F2117" s="618" t="s">
        <v>715</v>
      </c>
      <c r="G2117" s="619"/>
      <c r="H2117" s="618" t="s">
        <v>716</v>
      </c>
      <c r="I2117" s="620"/>
      <c r="J2117" s="193"/>
    </row>
    <row r="2118" spans="1:21" ht="20.100000000000001" customHeight="1">
      <c r="A2118" s="188" t="str">
        <f t="shared" ref="A2118" si="907">CONCATENATE(I2113,-1)</f>
        <v>49-1</v>
      </c>
      <c r="B2118" s="309"/>
      <c r="C2118" s="573" t="str">
        <f>IF(B2118="","",VLOOKUP($B2118,【選択肢】!$K:$O,2,FALSE))</f>
        <v/>
      </c>
      <c r="D2118" s="621" t="str">
        <f>IF(C2118="","",VLOOKUP($B2118,【選択肢】!$K:$O,4,FALSE))</f>
        <v/>
      </c>
      <c r="E2118" s="622" t="str">
        <f>IF(D2118="","",VLOOKUP($B2118,【選択肢】!$K:$O,2,FALSE))</f>
        <v/>
      </c>
      <c r="F2118" s="623" t="str">
        <f>IF(E2118="","",VLOOKUP($B2118,【選択肢】!$K:$O,5,FALSE))</f>
        <v/>
      </c>
      <c r="G2118" s="624"/>
      <c r="H2118" s="625"/>
      <c r="I2118" s="626"/>
      <c r="J2118" s="193"/>
    </row>
    <row r="2119" spans="1:21" ht="20.100000000000001" customHeight="1">
      <c r="A2119" s="188" t="str">
        <f t="shared" ref="A2119" si="908">CONCATENATE(I2113,-2)</f>
        <v>49-2</v>
      </c>
      <c r="B2119" s="293"/>
      <c r="C2119" s="570" t="str">
        <f>IF(B2119="","",VLOOKUP($B2119,【選択肢】!$K:$O,2,FALSE))</f>
        <v/>
      </c>
      <c r="D2119" s="627" t="str">
        <f>IF(C2119="","",VLOOKUP($B2119,【選択肢】!$K:$O,4,FALSE))</f>
        <v/>
      </c>
      <c r="E2119" s="628" t="str">
        <f>IF(D2119="","",VLOOKUP($B2119,【選択肢】!$K:$O,2,FALSE))</f>
        <v/>
      </c>
      <c r="F2119" s="629" t="str">
        <f>IF(E2119="","",VLOOKUP($B2119,【選択肢】!$K:$O,5,FALSE))</f>
        <v/>
      </c>
      <c r="G2119" s="630"/>
      <c r="H2119" s="631"/>
      <c r="I2119" s="632"/>
      <c r="J2119" s="193"/>
    </row>
    <row r="2120" spans="1:21" ht="20.100000000000001" customHeight="1">
      <c r="A2120" s="188" t="str">
        <f t="shared" ref="A2120" si="909">CONCATENATE(I2113,-3)</f>
        <v>49-3</v>
      </c>
      <c r="B2120" s="294"/>
      <c r="C2120" s="570" t="str">
        <f>IF(B2120="","",VLOOKUP($B2120,【選択肢】!$K:$O,2,FALSE))</f>
        <v/>
      </c>
      <c r="D2120" s="627" t="str">
        <f>IF(C2120="","",VLOOKUP($B2120,【選択肢】!$K:$O,4,FALSE))</f>
        <v/>
      </c>
      <c r="E2120" s="628" t="str">
        <f>IF(D2120="","",VLOOKUP($B2120,【選択肢】!$K:$O,2,FALSE))</f>
        <v/>
      </c>
      <c r="F2120" s="629" t="str">
        <f>IF(E2120="","",VLOOKUP($B2120,【選択肢】!$K:$O,5,FALSE))</f>
        <v/>
      </c>
      <c r="G2120" s="630"/>
      <c r="H2120" s="631"/>
      <c r="I2120" s="632"/>
      <c r="J2120" s="193"/>
    </row>
    <row r="2121" spans="1:21" ht="20.100000000000001" customHeight="1">
      <c r="A2121" s="188" t="str">
        <f t="shared" ref="A2121" si="910">CONCATENATE(I2113,-4)</f>
        <v>49-4</v>
      </c>
      <c r="B2121" s="294"/>
      <c r="C2121" s="570" t="str">
        <f>IF(B2121="","",VLOOKUP($B2121,【選択肢】!$K:$O,2,FALSE))</f>
        <v/>
      </c>
      <c r="D2121" s="627" t="str">
        <f>IF(C2121="","",VLOOKUP($B2121,【選択肢】!$K:$O,4,FALSE))</f>
        <v/>
      </c>
      <c r="E2121" s="628" t="str">
        <f>IF(D2121="","",VLOOKUP($B2121,【選択肢】!$K:$O,2,FALSE))</f>
        <v/>
      </c>
      <c r="F2121" s="629" t="str">
        <f>IF(E2121="","",VLOOKUP($B2121,【選択肢】!$K:$O,5,FALSE))</f>
        <v/>
      </c>
      <c r="G2121" s="630"/>
      <c r="H2121" s="631"/>
      <c r="I2121" s="632"/>
      <c r="J2121" s="193"/>
    </row>
    <row r="2122" spans="1:21" ht="20.100000000000001" customHeight="1">
      <c r="A2122" s="188" t="str">
        <f t="shared" ref="A2122" si="911">CONCATENATE(I2113,-5)</f>
        <v>49-5</v>
      </c>
      <c r="B2122" s="294"/>
      <c r="C2122" s="570" t="str">
        <f>IF(B2122="","",VLOOKUP($B2122,【選択肢】!$K:$O,2,FALSE))</f>
        <v/>
      </c>
      <c r="D2122" s="627" t="str">
        <f>IF(C2122="","",VLOOKUP($B2122,【選択肢】!$K:$O,4,FALSE))</f>
        <v/>
      </c>
      <c r="E2122" s="628" t="str">
        <f>IF(D2122="","",VLOOKUP($B2122,【選択肢】!$K:$O,2,FALSE))</f>
        <v/>
      </c>
      <c r="F2122" s="629" t="str">
        <f>IF(E2122="","",VLOOKUP($B2122,【選択肢】!$K:$O,5,FALSE))</f>
        <v/>
      </c>
      <c r="G2122" s="630"/>
      <c r="H2122" s="631"/>
      <c r="I2122" s="632"/>
      <c r="J2122" s="193"/>
    </row>
    <row r="2123" spans="1:21" ht="20.100000000000001" customHeight="1" thickBot="1">
      <c r="A2123" s="188" t="str">
        <f t="shared" ref="A2123" si="912">CONCATENATE(I2113,-6)</f>
        <v>49-6</v>
      </c>
      <c r="B2123" s="295"/>
      <c r="C2123" s="569" t="str">
        <f>IF(B2123="","",VLOOKUP($B2123,【選択肢】!$K:$O,2,FALSE))</f>
        <v/>
      </c>
      <c r="D2123" s="633" t="str">
        <f>IF(C2123="","",VLOOKUP($B2123,【選択肢】!$K:$O,4,FALSE))</f>
        <v/>
      </c>
      <c r="E2123" s="634" t="str">
        <f>IF(D2123="","",VLOOKUP($B2123,【選択肢】!$K:$O,2,FALSE))</f>
        <v/>
      </c>
      <c r="F2123" s="635" t="str">
        <f>IF(E2123="","",VLOOKUP($B2123,【選択肢】!$K:$O,5,FALSE))</f>
        <v/>
      </c>
      <c r="G2123" s="636"/>
      <c r="H2123" s="637"/>
      <c r="I2123" s="638"/>
      <c r="J2123" s="193"/>
    </row>
    <row r="2124" spans="1:21" ht="20.100000000000001" customHeight="1">
      <c r="B2124" s="639" t="s">
        <v>471</v>
      </c>
      <c r="C2124" s="640"/>
      <c r="D2124" s="640"/>
      <c r="E2124" s="640"/>
      <c r="F2124" s="640"/>
      <c r="G2124" s="640"/>
      <c r="H2124" s="640"/>
      <c r="I2124" s="641"/>
      <c r="J2124" s="194"/>
    </row>
    <row r="2125" spans="1:21" ht="20.100000000000001" customHeight="1">
      <c r="B2125" s="296" t="s">
        <v>472</v>
      </c>
      <c r="C2125" s="167" t="s">
        <v>473</v>
      </c>
      <c r="D2125" s="168" t="s">
        <v>462</v>
      </c>
      <c r="E2125" s="169" t="s">
        <v>474</v>
      </c>
      <c r="F2125" s="166" t="s">
        <v>472</v>
      </c>
      <c r="G2125" s="167" t="s">
        <v>473</v>
      </c>
      <c r="H2125" s="168" t="s">
        <v>462</v>
      </c>
      <c r="I2125" s="169" t="s">
        <v>474</v>
      </c>
      <c r="J2125" s="194"/>
    </row>
    <row r="2126" spans="1:21" ht="20.100000000000001" customHeight="1">
      <c r="A2126" s="188">
        <f t="shared" ref="A2126" si="913">I2113</f>
        <v>49</v>
      </c>
      <c r="B2126" s="582"/>
      <c r="C2126" s="145"/>
      <c r="D2126" s="163" t="str">
        <f>IF(ISERROR(VLOOKUP($B2126,参加者名簿!$A:$D,2,FALSE))=TRUE,"",VLOOKUP($B2126,参加者名簿!$A:$D,2,FALSE))</f>
        <v/>
      </c>
      <c r="E2126" s="146"/>
      <c r="F2126" s="584"/>
      <c r="G2126" s="145"/>
      <c r="H2126" s="163" t="str">
        <f>IF(ISERROR(VLOOKUP($F2126,参加者名簿!$A:$D,2,FALSE))=TRUE,"",VLOOKUP($F2126,参加者名簿!$A:$D,2,FALSE))</f>
        <v/>
      </c>
      <c r="I2126" s="146"/>
      <c r="J2126" s="195"/>
    </row>
    <row r="2127" spans="1:21" ht="20.100000000000001" customHeight="1">
      <c r="A2127" s="188">
        <f t="shared" ref="A2127:A2190" si="914">A2126</f>
        <v>49</v>
      </c>
      <c r="B2127" s="582"/>
      <c r="C2127" s="145"/>
      <c r="D2127" s="163" t="str">
        <f>IF(ISERROR(VLOOKUP($B2127,参加者名簿!$A:$D,2,FALSE))=TRUE,"",VLOOKUP($B2127,参加者名簿!$A:$D,2,FALSE))</f>
        <v/>
      </c>
      <c r="E2127" s="146"/>
      <c r="F2127" s="584"/>
      <c r="G2127" s="145"/>
      <c r="H2127" s="163" t="str">
        <f>IF(ISERROR(VLOOKUP($F2127,参加者名簿!$A:$D,2,FALSE))=TRUE,"",VLOOKUP($F2127,参加者名簿!$A:$D,2,FALSE))</f>
        <v/>
      </c>
      <c r="I2127" s="146"/>
      <c r="J2127" s="195"/>
    </row>
    <row r="2128" spans="1:21" ht="20.100000000000001" customHeight="1">
      <c r="A2128" s="188">
        <f t="shared" si="914"/>
        <v>49</v>
      </c>
      <c r="B2128" s="582"/>
      <c r="C2128" s="145"/>
      <c r="D2128" s="163" t="str">
        <f>IF(ISERROR(VLOOKUP($B2128,参加者名簿!$A:$D,2,FALSE))=TRUE,"",VLOOKUP($B2128,参加者名簿!$A:$D,2,FALSE))</f>
        <v/>
      </c>
      <c r="E2128" s="146"/>
      <c r="F2128" s="584"/>
      <c r="G2128" s="145"/>
      <c r="H2128" s="163" t="str">
        <f>IF(ISERROR(VLOOKUP($F2128,参加者名簿!$A:$D,2,FALSE))=TRUE,"",VLOOKUP($F2128,参加者名簿!$A:$D,2,FALSE))</f>
        <v/>
      </c>
      <c r="I2128" s="146"/>
      <c r="J2128" s="195"/>
    </row>
    <row r="2129" spans="1:10" ht="20.100000000000001" customHeight="1">
      <c r="A2129" s="188">
        <f t="shared" si="914"/>
        <v>49</v>
      </c>
      <c r="B2129" s="582"/>
      <c r="C2129" s="145"/>
      <c r="D2129" s="163" t="str">
        <f>IF(ISERROR(VLOOKUP($B2129,参加者名簿!$A:$D,2,FALSE))=TRUE,"",VLOOKUP($B2129,参加者名簿!$A:$D,2,FALSE))</f>
        <v/>
      </c>
      <c r="E2129" s="146"/>
      <c r="F2129" s="584"/>
      <c r="G2129" s="145"/>
      <c r="H2129" s="163" t="str">
        <f>IF(ISERROR(VLOOKUP($F2129,参加者名簿!$A:$D,2,FALSE))=TRUE,"",VLOOKUP($F2129,参加者名簿!$A:$D,2,FALSE))</f>
        <v/>
      </c>
      <c r="I2129" s="146"/>
      <c r="J2129" s="195"/>
    </row>
    <row r="2130" spans="1:10" ht="20.100000000000001" customHeight="1">
      <c r="A2130" s="188">
        <f t="shared" si="914"/>
        <v>49</v>
      </c>
      <c r="B2130" s="582"/>
      <c r="C2130" s="145"/>
      <c r="D2130" s="163" t="str">
        <f>IF(ISERROR(VLOOKUP($B2130,参加者名簿!$A:$D,2,FALSE))=TRUE,"",VLOOKUP($B2130,参加者名簿!$A:$D,2,FALSE))</f>
        <v/>
      </c>
      <c r="E2130" s="146"/>
      <c r="F2130" s="584"/>
      <c r="G2130" s="145"/>
      <c r="H2130" s="163" t="str">
        <f>IF(ISERROR(VLOOKUP($F2130,参加者名簿!$A:$D,2,FALSE))=TRUE,"",VLOOKUP($F2130,参加者名簿!$A:$D,2,FALSE))</f>
        <v/>
      </c>
      <c r="I2130" s="146"/>
      <c r="J2130" s="195"/>
    </row>
    <row r="2131" spans="1:10" ht="20.100000000000001" customHeight="1">
      <c r="A2131" s="188">
        <f t="shared" si="914"/>
        <v>49</v>
      </c>
      <c r="B2131" s="582"/>
      <c r="C2131" s="145"/>
      <c r="D2131" s="163" t="str">
        <f>IF(ISERROR(VLOOKUP($B2131,参加者名簿!$A:$D,2,FALSE))=TRUE,"",VLOOKUP($B2131,参加者名簿!$A:$D,2,FALSE))</f>
        <v/>
      </c>
      <c r="E2131" s="146"/>
      <c r="F2131" s="584"/>
      <c r="G2131" s="145"/>
      <c r="H2131" s="163" t="str">
        <f>IF(ISERROR(VLOOKUP($F2131,参加者名簿!$A:$D,2,FALSE))=TRUE,"",VLOOKUP($F2131,参加者名簿!$A:$D,2,FALSE))</f>
        <v/>
      </c>
      <c r="I2131" s="146"/>
      <c r="J2131" s="195"/>
    </row>
    <row r="2132" spans="1:10" ht="20.100000000000001" customHeight="1">
      <c r="A2132" s="188">
        <f t="shared" si="914"/>
        <v>49</v>
      </c>
      <c r="B2132" s="582"/>
      <c r="C2132" s="145"/>
      <c r="D2132" s="163" t="str">
        <f>IF(ISERROR(VLOOKUP($B2132,参加者名簿!$A:$D,2,FALSE))=TRUE,"",VLOOKUP($B2132,参加者名簿!$A:$D,2,FALSE))</f>
        <v/>
      </c>
      <c r="E2132" s="146"/>
      <c r="F2132" s="584"/>
      <c r="G2132" s="145"/>
      <c r="H2132" s="163" t="str">
        <f>IF(ISERROR(VLOOKUP($F2132,参加者名簿!$A:$D,2,FALSE))=TRUE,"",VLOOKUP($F2132,参加者名簿!$A:$D,2,FALSE))</f>
        <v/>
      </c>
      <c r="I2132" s="146"/>
      <c r="J2132" s="195"/>
    </row>
    <row r="2133" spans="1:10" ht="20.100000000000001" customHeight="1">
      <c r="A2133" s="188">
        <f t="shared" si="914"/>
        <v>49</v>
      </c>
      <c r="B2133" s="582"/>
      <c r="C2133" s="145"/>
      <c r="D2133" s="163" t="str">
        <f>IF(ISERROR(VLOOKUP($B2133,参加者名簿!$A:$D,2,FALSE))=TRUE,"",VLOOKUP($B2133,参加者名簿!$A:$D,2,FALSE))</f>
        <v/>
      </c>
      <c r="E2133" s="146"/>
      <c r="F2133" s="584"/>
      <c r="G2133" s="145"/>
      <c r="H2133" s="163" t="str">
        <f>IF(ISERROR(VLOOKUP($F2133,参加者名簿!$A:$D,2,FALSE))=TRUE,"",VLOOKUP($F2133,参加者名簿!$A:$D,2,FALSE))</f>
        <v/>
      </c>
      <c r="I2133" s="146"/>
      <c r="J2133" s="195"/>
    </row>
    <row r="2134" spans="1:10" ht="20.100000000000001" customHeight="1">
      <c r="A2134" s="188">
        <f t="shared" si="914"/>
        <v>49</v>
      </c>
      <c r="B2134" s="582"/>
      <c r="C2134" s="145"/>
      <c r="D2134" s="163" t="str">
        <f>IF(ISERROR(VLOOKUP($B2134,参加者名簿!$A:$D,2,FALSE))=TRUE,"",VLOOKUP($B2134,参加者名簿!$A:$D,2,FALSE))</f>
        <v/>
      </c>
      <c r="E2134" s="146"/>
      <c r="F2134" s="584"/>
      <c r="G2134" s="145"/>
      <c r="H2134" s="163" t="str">
        <f>IF(ISERROR(VLOOKUP($F2134,参加者名簿!$A:$D,2,FALSE))=TRUE,"",VLOOKUP($F2134,参加者名簿!$A:$D,2,FALSE))</f>
        <v/>
      </c>
      <c r="I2134" s="146"/>
      <c r="J2134" s="195"/>
    </row>
    <row r="2135" spans="1:10" ht="20.100000000000001" customHeight="1">
      <c r="A2135" s="188">
        <f t="shared" si="914"/>
        <v>49</v>
      </c>
      <c r="B2135" s="582"/>
      <c r="C2135" s="145"/>
      <c r="D2135" s="163" t="str">
        <f>IF(ISERROR(VLOOKUP($B2135,参加者名簿!$A:$D,2,FALSE))=TRUE,"",VLOOKUP($B2135,参加者名簿!$A:$D,2,FALSE))</f>
        <v/>
      </c>
      <c r="E2135" s="146"/>
      <c r="F2135" s="584"/>
      <c r="G2135" s="145"/>
      <c r="H2135" s="163" t="str">
        <f>IF(ISERROR(VLOOKUP($F2135,参加者名簿!$A:$D,2,FALSE))=TRUE,"",VLOOKUP($F2135,参加者名簿!$A:$D,2,FALSE))</f>
        <v/>
      </c>
      <c r="I2135" s="146"/>
      <c r="J2135" s="195"/>
    </row>
    <row r="2136" spans="1:10" ht="20.100000000000001" customHeight="1">
      <c r="A2136" s="188">
        <f t="shared" si="914"/>
        <v>49</v>
      </c>
      <c r="B2136" s="582"/>
      <c r="C2136" s="145"/>
      <c r="D2136" s="163" t="str">
        <f>IF(ISERROR(VLOOKUP($B2136,参加者名簿!$A:$D,2,FALSE))=TRUE,"",VLOOKUP($B2136,参加者名簿!$A:$D,2,FALSE))</f>
        <v/>
      </c>
      <c r="E2136" s="146"/>
      <c r="F2136" s="584"/>
      <c r="G2136" s="145"/>
      <c r="H2136" s="163" t="str">
        <f>IF(ISERROR(VLOOKUP($F2136,参加者名簿!$A:$D,2,FALSE))=TRUE,"",VLOOKUP($F2136,参加者名簿!$A:$D,2,FALSE))</f>
        <v/>
      </c>
      <c r="I2136" s="146"/>
      <c r="J2136" s="195"/>
    </row>
    <row r="2137" spans="1:10" ht="20.100000000000001" customHeight="1">
      <c r="A2137" s="188">
        <f t="shared" si="914"/>
        <v>49</v>
      </c>
      <c r="B2137" s="582"/>
      <c r="C2137" s="145"/>
      <c r="D2137" s="163" t="str">
        <f>IF(ISERROR(VLOOKUP($B2137,参加者名簿!$A:$D,2,FALSE))=TRUE,"",VLOOKUP($B2137,参加者名簿!$A:$D,2,FALSE))</f>
        <v/>
      </c>
      <c r="E2137" s="146"/>
      <c r="F2137" s="584"/>
      <c r="G2137" s="145"/>
      <c r="H2137" s="163" t="str">
        <f>IF(ISERROR(VLOOKUP($F2137,参加者名簿!$A:$D,2,FALSE))=TRUE,"",VLOOKUP($F2137,参加者名簿!$A:$D,2,FALSE))</f>
        <v/>
      </c>
      <c r="I2137" s="146"/>
      <c r="J2137" s="195"/>
    </row>
    <row r="2138" spans="1:10" ht="20.100000000000001" customHeight="1">
      <c r="A2138" s="188">
        <f t="shared" si="914"/>
        <v>49</v>
      </c>
      <c r="B2138" s="582"/>
      <c r="C2138" s="145"/>
      <c r="D2138" s="163" t="str">
        <f>IF(ISERROR(VLOOKUP($B2138,参加者名簿!$A:$D,2,FALSE))=TRUE,"",VLOOKUP($B2138,参加者名簿!$A:$D,2,FALSE))</f>
        <v/>
      </c>
      <c r="E2138" s="146"/>
      <c r="F2138" s="584"/>
      <c r="G2138" s="145"/>
      <c r="H2138" s="163" t="str">
        <f>IF(ISERROR(VLOOKUP($F2138,参加者名簿!$A:$D,2,FALSE))=TRUE,"",VLOOKUP($F2138,参加者名簿!$A:$D,2,FALSE))</f>
        <v/>
      </c>
      <c r="I2138" s="146"/>
      <c r="J2138" s="195"/>
    </row>
    <row r="2139" spans="1:10" ht="20.100000000000001" customHeight="1">
      <c r="A2139" s="188">
        <f t="shared" si="914"/>
        <v>49</v>
      </c>
      <c r="B2139" s="582"/>
      <c r="C2139" s="145"/>
      <c r="D2139" s="163" t="str">
        <f>IF(ISERROR(VLOOKUP($B2139,参加者名簿!$A:$D,2,FALSE))=TRUE,"",VLOOKUP($B2139,参加者名簿!$A:$D,2,FALSE))</f>
        <v/>
      </c>
      <c r="E2139" s="146"/>
      <c r="F2139" s="584"/>
      <c r="G2139" s="145"/>
      <c r="H2139" s="163" t="str">
        <f>IF(ISERROR(VLOOKUP($F2139,参加者名簿!$A:$D,2,FALSE))=TRUE,"",VLOOKUP($F2139,参加者名簿!$A:$D,2,FALSE))</f>
        <v/>
      </c>
      <c r="I2139" s="146"/>
      <c r="J2139" s="195"/>
    </row>
    <row r="2140" spans="1:10" ht="20.100000000000001" customHeight="1">
      <c r="A2140" s="188">
        <f t="shared" si="914"/>
        <v>49</v>
      </c>
      <c r="B2140" s="582"/>
      <c r="C2140" s="145"/>
      <c r="D2140" s="163" t="str">
        <f>IF(ISERROR(VLOOKUP($B2140,参加者名簿!$A:$D,2,FALSE))=TRUE,"",VLOOKUP($B2140,参加者名簿!$A:$D,2,FALSE))</f>
        <v/>
      </c>
      <c r="E2140" s="146"/>
      <c r="F2140" s="584"/>
      <c r="G2140" s="145"/>
      <c r="H2140" s="163" t="str">
        <f>IF(ISERROR(VLOOKUP($F2140,参加者名簿!$A:$D,2,FALSE))=TRUE,"",VLOOKUP($F2140,参加者名簿!$A:$D,2,FALSE))</f>
        <v/>
      </c>
      <c r="I2140" s="146"/>
      <c r="J2140" s="195"/>
    </row>
    <row r="2141" spans="1:10" ht="20.100000000000001" customHeight="1">
      <c r="A2141" s="188">
        <f t="shared" si="914"/>
        <v>49</v>
      </c>
      <c r="B2141" s="582"/>
      <c r="C2141" s="145"/>
      <c r="D2141" s="163" t="str">
        <f>IF(ISERROR(VLOOKUP($B2141,参加者名簿!$A:$D,2,FALSE))=TRUE,"",VLOOKUP($B2141,参加者名簿!$A:$D,2,FALSE))</f>
        <v/>
      </c>
      <c r="E2141" s="146"/>
      <c r="F2141" s="584"/>
      <c r="G2141" s="145"/>
      <c r="H2141" s="163" t="str">
        <f>IF(ISERROR(VLOOKUP($F2141,参加者名簿!$A:$D,2,FALSE))=TRUE,"",VLOOKUP($F2141,参加者名簿!$A:$D,2,FALSE))</f>
        <v/>
      </c>
      <c r="I2141" s="146"/>
      <c r="J2141" s="195"/>
    </row>
    <row r="2142" spans="1:10" ht="20.100000000000001" customHeight="1">
      <c r="A2142" s="188">
        <f t="shared" si="914"/>
        <v>49</v>
      </c>
      <c r="B2142" s="582"/>
      <c r="C2142" s="145"/>
      <c r="D2142" s="163" t="str">
        <f>IF(ISERROR(VLOOKUP($B2142,参加者名簿!$A:$D,2,FALSE))=TRUE,"",VLOOKUP($B2142,参加者名簿!$A:$D,2,FALSE))</f>
        <v/>
      </c>
      <c r="E2142" s="146"/>
      <c r="F2142" s="584"/>
      <c r="G2142" s="145"/>
      <c r="H2142" s="163" t="str">
        <f>IF(ISERROR(VLOOKUP($F2142,参加者名簿!$A:$D,2,FALSE))=TRUE,"",VLOOKUP($F2142,参加者名簿!$A:$D,2,FALSE))</f>
        <v/>
      </c>
      <c r="I2142" s="146"/>
      <c r="J2142" s="195"/>
    </row>
    <row r="2143" spans="1:10" ht="20.100000000000001" customHeight="1">
      <c r="A2143" s="188">
        <f t="shared" si="914"/>
        <v>49</v>
      </c>
      <c r="B2143" s="582"/>
      <c r="C2143" s="145"/>
      <c r="D2143" s="163" t="str">
        <f>IF(ISERROR(VLOOKUP($B2143,参加者名簿!$A:$D,2,FALSE))=TRUE,"",VLOOKUP($B2143,参加者名簿!$A:$D,2,FALSE))</f>
        <v/>
      </c>
      <c r="E2143" s="146"/>
      <c r="F2143" s="584"/>
      <c r="G2143" s="145"/>
      <c r="H2143" s="163" t="str">
        <f>IF(ISERROR(VLOOKUP($F2143,参加者名簿!$A:$D,2,FALSE))=TRUE,"",VLOOKUP($F2143,参加者名簿!$A:$D,2,FALSE))</f>
        <v/>
      </c>
      <c r="I2143" s="146"/>
      <c r="J2143" s="195"/>
    </row>
    <row r="2144" spans="1:10" ht="20.100000000000001" customHeight="1">
      <c r="A2144" s="188">
        <f t="shared" si="914"/>
        <v>49</v>
      </c>
      <c r="B2144" s="582"/>
      <c r="C2144" s="145"/>
      <c r="D2144" s="163" t="str">
        <f>IF(ISERROR(VLOOKUP($B2144,参加者名簿!$A:$D,2,FALSE))=TRUE,"",VLOOKUP($B2144,参加者名簿!$A:$D,2,FALSE))</f>
        <v/>
      </c>
      <c r="E2144" s="146"/>
      <c r="F2144" s="584"/>
      <c r="G2144" s="145"/>
      <c r="H2144" s="163" t="str">
        <f>IF(ISERROR(VLOOKUP($F2144,参加者名簿!$A:$D,2,FALSE))=TRUE,"",VLOOKUP($F2144,参加者名簿!$A:$D,2,FALSE))</f>
        <v/>
      </c>
      <c r="I2144" s="146"/>
      <c r="J2144" s="195"/>
    </row>
    <row r="2145" spans="1:21" ht="20.100000000000001" customHeight="1">
      <c r="A2145" s="188">
        <f t="shared" si="914"/>
        <v>49</v>
      </c>
      <c r="B2145" s="582"/>
      <c r="C2145" s="145"/>
      <c r="D2145" s="163" t="str">
        <f>IF(ISERROR(VLOOKUP($B2145,参加者名簿!$A:$D,2,FALSE))=TRUE,"",VLOOKUP($B2145,参加者名簿!$A:$D,2,FALSE))</f>
        <v/>
      </c>
      <c r="E2145" s="146"/>
      <c r="F2145" s="584"/>
      <c r="G2145" s="145"/>
      <c r="H2145" s="163" t="str">
        <f>IF(ISERROR(VLOOKUP($F2145,参加者名簿!$A:$D,2,FALSE))=TRUE,"",VLOOKUP($F2145,参加者名簿!$A:$D,2,FALSE))</f>
        <v/>
      </c>
      <c r="I2145" s="146"/>
      <c r="J2145" s="195"/>
    </row>
    <row r="2146" spans="1:21" ht="20.100000000000001" customHeight="1" thickBot="1">
      <c r="A2146" s="188">
        <f t="shared" si="914"/>
        <v>49</v>
      </c>
      <c r="B2146" s="582"/>
      <c r="C2146" s="145"/>
      <c r="D2146" s="163" t="str">
        <f>IF(ISERROR(VLOOKUP($B2146,参加者名簿!$A:$D,2,FALSE))=TRUE,"",VLOOKUP($B2146,参加者名簿!$A:$D,2,FALSE))</f>
        <v/>
      </c>
      <c r="E2146" s="146"/>
      <c r="F2146" s="584"/>
      <c r="G2146" s="145"/>
      <c r="H2146" s="163" t="str">
        <f>IF(ISERROR(VLOOKUP($F2146,参加者名簿!$A:$D,2,FALSE))=TRUE,"",VLOOKUP($F2146,参加者名簿!$A:$D,2,FALSE))</f>
        <v/>
      </c>
      <c r="I2146" s="146"/>
      <c r="J2146" s="195"/>
    </row>
    <row r="2147" spans="1:21" ht="20.100000000000001" customHeight="1" thickBot="1">
      <c r="B2147" s="298" t="s">
        <v>476</v>
      </c>
      <c r="C2147" s="164">
        <f t="shared" ref="C2147" si="915">COUNTIFS(D2126:D2146,"農業者",E2126:E2146,"○")+COUNTIFS(H2126:H2146,"農業者",I2126:I2146,"○")</f>
        <v>0</v>
      </c>
      <c r="D2147" s="601" t="s">
        <v>477</v>
      </c>
      <c r="E2147" s="602"/>
      <c r="F2147" s="164">
        <f t="shared" ref="F2147" si="916">COUNTIFS(D2126:D2146,"農業者以外",E2126:E2146,"○")+COUNTIFS(H2126:H2146,"農業者以外",I2126:I2146,"○")</f>
        <v>0</v>
      </c>
      <c r="G2147" s="571" t="s">
        <v>478</v>
      </c>
      <c r="H2147" s="603">
        <f t="shared" ref="H2147" si="917">SUMIF(E2126:E2146,"○",C2126:C2146)+SUMIF(I2126:I2146,"○",G2126:G2146)</f>
        <v>0</v>
      </c>
      <c r="I2147" s="604"/>
      <c r="J2147" s="194"/>
    </row>
    <row r="2148" spans="1:21" ht="20.100000000000001" customHeight="1">
      <c r="B2148" s="299" t="s">
        <v>479</v>
      </c>
      <c r="C2148" s="151"/>
      <c r="D2148" s="151"/>
      <c r="E2148" s="151"/>
      <c r="F2148" s="151"/>
      <c r="G2148" s="151"/>
      <c r="H2148" s="151"/>
      <c r="I2148" s="152"/>
      <c r="J2148" s="195"/>
    </row>
    <row r="2149" spans="1:21" ht="20.100000000000001" customHeight="1">
      <c r="B2149" s="300"/>
      <c r="C2149" s="148"/>
      <c r="D2149" s="148"/>
      <c r="E2149" s="148"/>
      <c r="F2149" s="148"/>
      <c r="G2149" s="148"/>
      <c r="H2149" s="148"/>
      <c r="I2149" s="153"/>
      <c r="J2149" s="195"/>
    </row>
    <row r="2150" spans="1:21" ht="20.100000000000001" customHeight="1">
      <c r="B2150" s="300"/>
      <c r="C2150" s="148"/>
      <c r="D2150" s="148"/>
      <c r="E2150" s="148"/>
      <c r="F2150" s="148"/>
      <c r="G2150" s="148"/>
      <c r="H2150" s="148"/>
      <c r="I2150" s="153"/>
      <c r="J2150" s="195"/>
    </row>
    <row r="2151" spans="1:21" ht="20.100000000000001" customHeight="1">
      <c r="B2151" s="300"/>
      <c r="C2151" s="148"/>
      <c r="D2151" s="148"/>
      <c r="E2151" s="148"/>
      <c r="F2151" s="148"/>
      <c r="G2151" s="148"/>
      <c r="H2151" s="148"/>
      <c r="I2151" s="153"/>
      <c r="J2151" s="195"/>
    </row>
    <row r="2152" spans="1:21" ht="20.100000000000001" customHeight="1">
      <c r="B2152" s="300"/>
      <c r="C2152" s="148"/>
      <c r="D2152" s="148"/>
      <c r="E2152" s="148"/>
      <c r="F2152" s="148"/>
      <c r="G2152" s="148"/>
      <c r="H2152" s="148"/>
      <c r="I2152" s="153"/>
      <c r="J2152" s="195"/>
    </row>
    <row r="2153" spans="1:21" ht="20.100000000000001" customHeight="1">
      <c r="B2153" s="300"/>
      <c r="C2153" s="148"/>
      <c r="D2153" s="148"/>
      <c r="E2153" s="148"/>
      <c r="F2153" s="148"/>
      <c r="G2153" s="148"/>
      <c r="H2153" s="148"/>
      <c r="I2153" s="153"/>
      <c r="J2153" s="195"/>
    </row>
    <row r="2154" spans="1:21" ht="20.100000000000001" customHeight="1">
      <c r="B2154" s="300"/>
      <c r="C2154" s="148"/>
      <c r="D2154" s="148"/>
      <c r="E2154" s="148"/>
      <c r="F2154" s="148"/>
      <c r="G2154" s="148"/>
      <c r="H2154" s="148"/>
      <c r="I2154" s="153"/>
      <c r="J2154" s="195"/>
    </row>
    <row r="2155" spans="1:21" ht="20.100000000000001" customHeight="1" thickBot="1">
      <c r="B2155" s="301"/>
      <c r="C2155" s="154"/>
      <c r="D2155" s="154"/>
      <c r="E2155" s="154"/>
      <c r="F2155" s="154"/>
      <c r="G2155" s="154"/>
      <c r="H2155" s="154"/>
      <c r="I2155" s="155"/>
      <c r="J2155" s="195"/>
    </row>
    <row r="2156" spans="1:21" ht="20.100000000000001" customHeight="1" thickBot="1">
      <c r="B2156" s="302" t="s">
        <v>480</v>
      </c>
      <c r="C2156" s="156" t="s">
        <v>481</v>
      </c>
      <c r="D2156" s="156" t="s">
        <v>482</v>
      </c>
      <c r="E2156" s="157"/>
    </row>
    <row r="2157" spans="1:21" ht="20.100000000000001" customHeight="1" thickBot="1">
      <c r="B2157" s="289" t="s">
        <v>505</v>
      </c>
      <c r="C2157" s="185">
        <f t="shared" ref="C2157" si="918">C2113</f>
        <v>4</v>
      </c>
      <c r="D2157" s="608" t="s">
        <v>504</v>
      </c>
      <c r="E2157" s="608"/>
      <c r="F2157" s="608"/>
      <c r="G2157" s="608"/>
      <c r="H2157" s="141" t="s">
        <v>466</v>
      </c>
      <c r="I2157" s="186">
        <f t="shared" ref="I2157" si="919">I2113+1</f>
        <v>50</v>
      </c>
      <c r="J2157" s="189">
        <f t="shared" ref="J2157" si="920">I2157</f>
        <v>50</v>
      </c>
      <c r="K2157" s="312">
        <f t="shared" ref="K2157" si="921">G2158</f>
        <v>0</v>
      </c>
      <c r="L2157" s="313">
        <f t="shared" ref="L2157" si="922">C2159</f>
        <v>0</v>
      </c>
      <c r="M2157" s="190" t="e">
        <f t="shared" ref="M2157" si="923">G2159-K2160</f>
        <v>#VALUE!</v>
      </c>
      <c r="N2157" s="190">
        <f t="shared" ref="N2157" si="924">C2191</f>
        <v>0</v>
      </c>
      <c r="O2157" s="190">
        <f t="shared" ref="O2157" si="925">F2191</f>
        <v>0</v>
      </c>
      <c r="P2157" s="190">
        <f t="shared" ref="P2157" si="926">B2162</f>
        <v>0</v>
      </c>
      <c r="Q2157" s="190">
        <f t="shared" ref="Q2157" si="927">B2163</f>
        <v>0</v>
      </c>
      <c r="R2157" s="190">
        <f t="shared" ref="R2157" si="928">B2164</f>
        <v>0</v>
      </c>
      <c r="S2157" s="188">
        <f t="shared" ref="S2157" si="929">B2165</f>
        <v>0</v>
      </c>
      <c r="T2157" s="188">
        <f t="shared" ref="T2157" si="930">B2166</f>
        <v>0</v>
      </c>
      <c r="U2157" s="188">
        <f t="shared" ref="U2157" si="931">B2167</f>
        <v>0</v>
      </c>
    </row>
    <row r="2158" spans="1:21" ht="20.100000000000001" customHeight="1" thickBot="1">
      <c r="B2158" s="290" t="s">
        <v>467</v>
      </c>
      <c r="C2158" s="609" t="str">
        <f t="shared" ref="C2158" si="932">$C$2</f>
        <v>○○活動組織</v>
      </c>
      <c r="D2158" s="609"/>
      <c r="E2158" s="609"/>
      <c r="F2158" s="143" t="s">
        <v>468</v>
      </c>
      <c r="G2158" s="610"/>
      <c r="H2158" s="611"/>
      <c r="I2158" s="612"/>
      <c r="J2158" s="191"/>
    </row>
    <row r="2159" spans="1:21" ht="20.100000000000001" customHeight="1">
      <c r="B2159" s="291" t="s">
        <v>8</v>
      </c>
      <c r="C2159" s="128"/>
      <c r="D2159" s="613" t="s">
        <v>469</v>
      </c>
      <c r="E2159" s="613"/>
      <c r="F2159" s="128"/>
      <c r="G2159" s="161" t="str">
        <f t="shared" ref="G2159:G2160" si="933">IF((F2159-C2159)*24=0,"",(F2159-C2159)*24)</f>
        <v/>
      </c>
      <c r="H2159" s="614" t="s">
        <v>470</v>
      </c>
      <c r="I2159" s="615"/>
      <c r="J2159" s="192"/>
    </row>
    <row r="2160" spans="1:21" ht="20.100000000000001" customHeight="1" thickBot="1">
      <c r="B2160" s="292" t="s">
        <v>483</v>
      </c>
      <c r="C2160" s="129"/>
      <c r="D2160" s="605" t="s">
        <v>469</v>
      </c>
      <c r="E2160" s="605"/>
      <c r="F2160" s="129"/>
      <c r="G2160" s="162" t="str">
        <f t="shared" si="933"/>
        <v/>
      </c>
      <c r="H2160" s="606" t="s">
        <v>470</v>
      </c>
      <c r="I2160" s="607"/>
      <c r="J2160" s="192"/>
      <c r="K2160" s="188">
        <f t="shared" ref="K2160" si="934">IF(G2160="",0,G2160)</f>
        <v>0</v>
      </c>
    </row>
    <row r="2161" spans="1:10" ht="20.100000000000001" customHeight="1" thickBot="1">
      <c r="B2161" s="306" t="s">
        <v>714</v>
      </c>
      <c r="C2161" s="572" t="s">
        <v>712</v>
      </c>
      <c r="D2161" s="616" t="s">
        <v>713</v>
      </c>
      <c r="E2161" s="617"/>
      <c r="F2161" s="618" t="s">
        <v>715</v>
      </c>
      <c r="G2161" s="619"/>
      <c r="H2161" s="618" t="s">
        <v>716</v>
      </c>
      <c r="I2161" s="620"/>
      <c r="J2161" s="193"/>
    </row>
    <row r="2162" spans="1:10" ht="20.100000000000001" customHeight="1">
      <c r="A2162" s="188" t="str">
        <f t="shared" ref="A2162" si="935">CONCATENATE(I2157,-1)</f>
        <v>50-1</v>
      </c>
      <c r="B2162" s="309"/>
      <c r="C2162" s="573" t="str">
        <f>IF(B2162="","",VLOOKUP($B2162,【選択肢】!$K:$O,2,FALSE))</f>
        <v/>
      </c>
      <c r="D2162" s="621" t="str">
        <f>IF(C2162="","",VLOOKUP($B2162,【選択肢】!$K:$O,4,FALSE))</f>
        <v/>
      </c>
      <c r="E2162" s="622" t="str">
        <f>IF(D2162="","",VLOOKUP($B2162,【選択肢】!$K:$O,2,FALSE))</f>
        <v/>
      </c>
      <c r="F2162" s="623" t="str">
        <f>IF(E2162="","",VLOOKUP($B2162,【選択肢】!$K:$O,5,FALSE))</f>
        <v/>
      </c>
      <c r="G2162" s="624"/>
      <c r="H2162" s="625"/>
      <c r="I2162" s="626"/>
      <c r="J2162" s="193"/>
    </row>
    <row r="2163" spans="1:10" ht="20.100000000000001" customHeight="1">
      <c r="A2163" s="188" t="str">
        <f t="shared" ref="A2163" si="936">CONCATENATE(I2157,-2)</f>
        <v>50-2</v>
      </c>
      <c r="B2163" s="293"/>
      <c r="C2163" s="570" t="str">
        <f>IF(B2163="","",VLOOKUP($B2163,【選択肢】!$K:$O,2,FALSE))</f>
        <v/>
      </c>
      <c r="D2163" s="627" t="str">
        <f>IF(C2163="","",VLOOKUP($B2163,【選択肢】!$K:$O,4,FALSE))</f>
        <v/>
      </c>
      <c r="E2163" s="628" t="str">
        <f>IF(D2163="","",VLOOKUP($B2163,【選択肢】!$K:$O,2,FALSE))</f>
        <v/>
      </c>
      <c r="F2163" s="629" t="str">
        <f>IF(E2163="","",VLOOKUP($B2163,【選択肢】!$K:$O,5,FALSE))</f>
        <v/>
      </c>
      <c r="G2163" s="630"/>
      <c r="H2163" s="631"/>
      <c r="I2163" s="632"/>
      <c r="J2163" s="193"/>
    </row>
    <row r="2164" spans="1:10" ht="20.100000000000001" customHeight="1">
      <c r="A2164" s="188" t="str">
        <f t="shared" ref="A2164" si="937">CONCATENATE(I2157,-3)</f>
        <v>50-3</v>
      </c>
      <c r="B2164" s="294"/>
      <c r="C2164" s="570" t="str">
        <f>IF(B2164="","",VLOOKUP($B2164,【選択肢】!$K:$O,2,FALSE))</f>
        <v/>
      </c>
      <c r="D2164" s="627" t="str">
        <f>IF(C2164="","",VLOOKUP($B2164,【選択肢】!$K:$O,4,FALSE))</f>
        <v/>
      </c>
      <c r="E2164" s="628" t="str">
        <f>IF(D2164="","",VLOOKUP($B2164,【選択肢】!$K:$O,2,FALSE))</f>
        <v/>
      </c>
      <c r="F2164" s="629" t="str">
        <f>IF(E2164="","",VLOOKUP($B2164,【選択肢】!$K:$O,5,FALSE))</f>
        <v/>
      </c>
      <c r="G2164" s="630"/>
      <c r="H2164" s="631"/>
      <c r="I2164" s="632"/>
      <c r="J2164" s="193"/>
    </row>
    <row r="2165" spans="1:10" ht="20.100000000000001" customHeight="1">
      <c r="A2165" s="188" t="str">
        <f t="shared" ref="A2165" si="938">CONCATENATE(I2157,-4)</f>
        <v>50-4</v>
      </c>
      <c r="B2165" s="294"/>
      <c r="C2165" s="570" t="str">
        <f>IF(B2165="","",VLOOKUP($B2165,【選択肢】!$K:$O,2,FALSE))</f>
        <v/>
      </c>
      <c r="D2165" s="627" t="str">
        <f>IF(C2165="","",VLOOKUP($B2165,【選択肢】!$K:$O,4,FALSE))</f>
        <v/>
      </c>
      <c r="E2165" s="628" t="str">
        <f>IF(D2165="","",VLOOKUP($B2165,【選択肢】!$K:$O,2,FALSE))</f>
        <v/>
      </c>
      <c r="F2165" s="629" t="str">
        <f>IF(E2165="","",VLOOKUP($B2165,【選択肢】!$K:$O,5,FALSE))</f>
        <v/>
      </c>
      <c r="G2165" s="630"/>
      <c r="H2165" s="631"/>
      <c r="I2165" s="632"/>
      <c r="J2165" s="193"/>
    </row>
    <row r="2166" spans="1:10" ht="20.100000000000001" customHeight="1">
      <c r="A2166" s="188" t="str">
        <f t="shared" ref="A2166" si="939">CONCATENATE(I2157,-5)</f>
        <v>50-5</v>
      </c>
      <c r="B2166" s="294"/>
      <c r="C2166" s="570" t="str">
        <f>IF(B2166="","",VLOOKUP($B2166,【選択肢】!$K:$O,2,FALSE))</f>
        <v/>
      </c>
      <c r="D2166" s="627" t="str">
        <f>IF(C2166="","",VLOOKUP($B2166,【選択肢】!$K:$O,4,FALSE))</f>
        <v/>
      </c>
      <c r="E2166" s="628" t="str">
        <f>IF(D2166="","",VLOOKUP($B2166,【選択肢】!$K:$O,2,FALSE))</f>
        <v/>
      </c>
      <c r="F2166" s="629" t="str">
        <f>IF(E2166="","",VLOOKUP($B2166,【選択肢】!$K:$O,5,FALSE))</f>
        <v/>
      </c>
      <c r="G2166" s="630"/>
      <c r="H2166" s="631"/>
      <c r="I2166" s="632"/>
      <c r="J2166" s="193"/>
    </row>
    <row r="2167" spans="1:10" ht="20.100000000000001" customHeight="1" thickBot="1">
      <c r="A2167" s="188" t="str">
        <f t="shared" ref="A2167" si="940">CONCATENATE(I2157,-6)</f>
        <v>50-6</v>
      </c>
      <c r="B2167" s="295"/>
      <c r="C2167" s="569" t="str">
        <f>IF(B2167="","",VLOOKUP($B2167,【選択肢】!$K:$O,2,FALSE))</f>
        <v/>
      </c>
      <c r="D2167" s="633" t="str">
        <f>IF(C2167="","",VLOOKUP($B2167,【選択肢】!$K:$O,4,FALSE))</f>
        <v/>
      </c>
      <c r="E2167" s="634" t="str">
        <f>IF(D2167="","",VLOOKUP($B2167,【選択肢】!$K:$O,2,FALSE))</f>
        <v/>
      </c>
      <c r="F2167" s="635" t="str">
        <f>IF(E2167="","",VLOOKUP($B2167,【選択肢】!$K:$O,5,FALSE))</f>
        <v/>
      </c>
      <c r="G2167" s="636"/>
      <c r="H2167" s="637"/>
      <c r="I2167" s="638"/>
      <c r="J2167" s="193"/>
    </row>
    <row r="2168" spans="1:10" ht="20.100000000000001" customHeight="1">
      <c r="B2168" s="639" t="s">
        <v>471</v>
      </c>
      <c r="C2168" s="640"/>
      <c r="D2168" s="640"/>
      <c r="E2168" s="640"/>
      <c r="F2168" s="640"/>
      <c r="G2168" s="640"/>
      <c r="H2168" s="640"/>
      <c r="I2168" s="641"/>
      <c r="J2168" s="194"/>
    </row>
    <row r="2169" spans="1:10" ht="20.100000000000001" customHeight="1">
      <c r="B2169" s="296" t="s">
        <v>472</v>
      </c>
      <c r="C2169" s="167" t="s">
        <v>473</v>
      </c>
      <c r="D2169" s="168" t="s">
        <v>462</v>
      </c>
      <c r="E2169" s="169" t="s">
        <v>474</v>
      </c>
      <c r="F2169" s="166" t="s">
        <v>472</v>
      </c>
      <c r="G2169" s="167" t="s">
        <v>473</v>
      </c>
      <c r="H2169" s="168" t="s">
        <v>462</v>
      </c>
      <c r="I2169" s="169" t="s">
        <v>474</v>
      </c>
      <c r="J2169" s="194"/>
    </row>
    <row r="2170" spans="1:10" ht="20.100000000000001" customHeight="1">
      <c r="A2170" s="188">
        <f t="shared" ref="A2170" si="941">I2157</f>
        <v>50</v>
      </c>
      <c r="B2170" s="582"/>
      <c r="C2170" s="145"/>
      <c r="D2170" s="163" t="str">
        <f>IF(ISERROR(VLOOKUP($B2170,参加者名簿!$A:$D,2,FALSE))=TRUE,"",VLOOKUP($B2170,参加者名簿!$A:$D,2,FALSE))</f>
        <v/>
      </c>
      <c r="E2170" s="146"/>
      <c r="F2170" s="584"/>
      <c r="G2170" s="145"/>
      <c r="H2170" s="163" t="str">
        <f>IF(ISERROR(VLOOKUP($F2170,参加者名簿!$A:$D,2,FALSE))=TRUE,"",VLOOKUP($F2170,参加者名簿!$A:$D,2,FALSE))</f>
        <v/>
      </c>
      <c r="I2170" s="146"/>
      <c r="J2170" s="195"/>
    </row>
    <row r="2171" spans="1:10" ht="20.100000000000001" customHeight="1">
      <c r="A2171" s="188">
        <f t="shared" ref="A2171" si="942">A2170</f>
        <v>50</v>
      </c>
      <c r="B2171" s="582"/>
      <c r="C2171" s="145"/>
      <c r="D2171" s="163" t="str">
        <f>IF(ISERROR(VLOOKUP($B2171,参加者名簿!$A:$D,2,FALSE))=TRUE,"",VLOOKUP($B2171,参加者名簿!$A:$D,2,FALSE))</f>
        <v/>
      </c>
      <c r="E2171" s="146"/>
      <c r="F2171" s="584"/>
      <c r="G2171" s="145"/>
      <c r="H2171" s="163" t="str">
        <f>IF(ISERROR(VLOOKUP($F2171,参加者名簿!$A:$D,2,FALSE))=TRUE,"",VLOOKUP($F2171,参加者名簿!$A:$D,2,FALSE))</f>
        <v/>
      </c>
      <c r="I2171" s="146"/>
      <c r="J2171" s="195"/>
    </row>
    <row r="2172" spans="1:10" ht="20.100000000000001" customHeight="1">
      <c r="A2172" s="188">
        <f t="shared" si="914"/>
        <v>50</v>
      </c>
      <c r="B2172" s="582"/>
      <c r="C2172" s="145"/>
      <c r="D2172" s="163" t="str">
        <f>IF(ISERROR(VLOOKUP($B2172,参加者名簿!$A:$D,2,FALSE))=TRUE,"",VLOOKUP($B2172,参加者名簿!$A:$D,2,FALSE))</f>
        <v/>
      </c>
      <c r="E2172" s="146"/>
      <c r="F2172" s="584"/>
      <c r="G2172" s="145"/>
      <c r="H2172" s="163" t="str">
        <f>IF(ISERROR(VLOOKUP($F2172,参加者名簿!$A:$D,2,FALSE))=TRUE,"",VLOOKUP($F2172,参加者名簿!$A:$D,2,FALSE))</f>
        <v/>
      </c>
      <c r="I2172" s="146"/>
      <c r="J2172" s="195"/>
    </row>
    <row r="2173" spans="1:10" ht="20.100000000000001" customHeight="1">
      <c r="A2173" s="188">
        <f t="shared" si="914"/>
        <v>50</v>
      </c>
      <c r="B2173" s="582"/>
      <c r="C2173" s="145"/>
      <c r="D2173" s="163" t="str">
        <f>IF(ISERROR(VLOOKUP($B2173,参加者名簿!$A:$D,2,FALSE))=TRUE,"",VLOOKUP($B2173,参加者名簿!$A:$D,2,FALSE))</f>
        <v/>
      </c>
      <c r="E2173" s="146"/>
      <c r="F2173" s="584"/>
      <c r="G2173" s="145"/>
      <c r="H2173" s="163" t="str">
        <f>IF(ISERROR(VLOOKUP($F2173,参加者名簿!$A:$D,2,FALSE))=TRUE,"",VLOOKUP($F2173,参加者名簿!$A:$D,2,FALSE))</f>
        <v/>
      </c>
      <c r="I2173" s="146"/>
      <c r="J2173" s="195"/>
    </row>
    <row r="2174" spans="1:10" ht="20.100000000000001" customHeight="1">
      <c r="A2174" s="188">
        <f t="shared" si="914"/>
        <v>50</v>
      </c>
      <c r="B2174" s="582"/>
      <c r="C2174" s="145"/>
      <c r="D2174" s="163" t="str">
        <f>IF(ISERROR(VLOOKUP($B2174,参加者名簿!$A:$D,2,FALSE))=TRUE,"",VLOOKUP($B2174,参加者名簿!$A:$D,2,FALSE))</f>
        <v/>
      </c>
      <c r="E2174" s="146"/>
      <c r="F2174" s="584"/>
      <c r="G2174" s="145"/>
      <c r="H2174" s="163" t="str">
        <f>IF(ISERROR(VLOOKUP($F2174,参加者名簿!$A:$D,2,FALSE))=TRUE,"",VLOOKUP($F2174,参加者名簿!$A:$D,2,FALSE))</f>
        <v/>
      </c>
      <c r="I2174" s="146"/>
      <c r="J2174" s="195"/>
    </row>
    <row r="2175" spans="1:10" ht="20.100000000000001" customHeight="1">
      <c r="A2175" s="188">
        <f t="shared" si="914"/>
        <v>50</v>
      </c>
      <c r="B2175" s="582"/>
      <c r="C2175" s="145"/>
      <c r="D2175" s="163" t="str">
        <f>IF(ISERROR(VLOOKUP($B2175,参加者名簿!$A:$D,2,FALSE))=TRUE,"",VLOOKUP($B2175,参加者名簿!$A:$D,2,FALSE))</f>
        <v/>
      </c>
      <c r="E2175" s="146"/>
      <c r="F2175" s="584"/>
      <c r="G2175" s="145"/>
      <c r="H2175" s="163" t="str">
        <f>IF(ISERROR(VLOOKUP($F2175,参加者名簿!$A:$D,2,FALSE))=TRUE,"",VLOOKUP($F2175,参加者名簿!$A:$D,2,FALSE))</f>
        <v/>
      </c>
      <c r="I2175" s="146"/>
      <c r="J2175" s="195"/>
    </row>
    <row r="2176" spans="1:10" ht="20.100000000000001" customHeight="1">
      <c r="A2176" s="188">
        <f t="shared" si="914"/>
        <v>50</v>
      </c>
      <c r="B2176" s="582"/>
      <c r="C2176" s="145"/>
      <c r="D2176" s="163" t="str">
        <f>IF(ISERROR(VLOOKUP($B2176,参加者名簿!$A:$D,2,FALSE))=TRUE,"",VLOOKUP($B2176,参加者名簿!$A:$D,2,FALSE))</f>
        <v/>
      </c>
      <c r="E2176" s="146"/>
      <c r="F2176" s="584"/>
      <c r="G2176" s="145"/>
      <c r="H2176" s="163" t="str">
        <f>IF(ISERROR(VLOOKUP($F2176,参加者名簿!$A:$D,2,FALSE))=TRUE,"",VLOOKUP($F2176,参加者名簿!$A:$D,2,FALSE))</f>
        <v/>
      </c>
      <c r="I2176" s="146"/>
      <c r="J2176" s="195"/>
    </row>
    <row r="2177" spans="1:10" ht="20.100000000000001" customHeight="1">
      <c r="A2177" s="188">
        <f t="shared" si="914"/>
        <v>50</v>
      </c>
      <c r="B2177" s="582"/>
      <c r="C2177" s="145"/>
      <c r="D2177" s="163" t="str">
        <f>IF(ISERROR(VLOOKUP($B2177,参加者名簿!$A:$D,2,FALSE))=TRUE,"",VLOOKUP($B2177,参加者名簿!$A:$D,2,FALSE))</f>
        <v/>
      </c>
      <c r="E2177" s="146"/>
      <c r="F2177" s="584"/>
      <c r="G2177" s="145"/>
      <c r="H2177" s="163" t="str">
        <f>IF(ISERROR(VLOOKUP($F2177,参加者名簿!$A:$D,2,FALSE))=TRUE,"",VLOOKUP($F2177,参加者名簿!$A:$D,2,FALSE))</f>
        <v/>
      </c>
      <c r="I2177" s="146"/>
      <c r="J2177" s="195"/>
    </row>
    <row r="2178" spans="1:10" ht="20.100000000000001" customHeight="1">
      <c r="A2178" s="188">
        <f t="shared" si="914"/>
        <v>50</v>
      </c>
      <c r="B2178" s="582"/>
      <c r="C2178" s="145"/>
      <c r="D2178" s="163" t="str">
        <f>IF(ISERROR(VLOOKUP($B2178,参加者名簿!$A:$D,2,FALSE))=TRUE,"",VLOOKUP($B2178,参加者名簿!$A:$D,2,FALSE))</f>
        <v/>
      </c>
      <c r="E2178" s="146"/>
      <c r="F2178" s="584"/>
      <c r="G2178" s="145"/>
      <c r="H2178" s="163" t="str">
        <f>IF(ISERROR(VLOOKUP($F2178,参加者名簿!$A:$D,2,FALSE))=TRUE,"",VLOOKUP($F2178,参加者名簿!$A:$D,2,FALSE))</f>
        <v/>
      </c>
      <c r="I2178" s="146"/>
      <c r="J2178" s="195"/>
    </row>
    <row r="2179" spans="1:10" ht="20.100000000000001" customHeight="1">
      <c r="A2179" s="188">
        <f t="shared" si="914"/>
        <v>50</v>
      </c>
      <c r="B2179" s="582"/>
      <c r="C2179" s="145"/>
      <c r="D2179" s="163" t="str">
        <f>IF(ISERROR(VLOOKUP($B2179,参加者名簿!$A:$D,2,FALSE))=TRUE,"",VLOOKUP($B2179,参加者名簿!$A:$D,2,FALSE))</f>
        <v/>
      </c>
      <c r="E2179" s="146"/>
      <c r="F2179" s="584"/>
      <c r="G2179" s="145"/>
      <c r="H2179" s="163" t="str">
        <f>IF(ISERROR(VLOOKUP($F2179,参加者名簿!$A:$D,2,FALSE))=TRUE,"",VLOOKUP($F2179,参加者名簿!$A:$D,2,FALSE))</f>
        <v/>
      </c>
      <c r="I2179" s="146"/>
      <c r="J2179" s="195"/>
    </row>
    <row r="2180" spans="1:10" ht="20.100000000000001" customHeight="1">
      <c r="A2180" s="188">
        <f t="shared" si="914"/>
        <v>50</v>
      </c>
      <c r="B2180" s="582"/>
      <c r="C2180" s="145"/>
      <c r="D2180" s="163" t="str">
        <f>IF(ISERROR(VLOOKUP($B2180,参加者名簿!$A:$D,2,FALSE))=TRUE,"",VLOOKUP($B2180,参加者名簿!$A:$D,2,FALSE))</f>
        <v/>
      </c>
      <c r="E2180" s="146"/>
      <c r="F2180" s="584"/>
      <c r="G2180" s="145"/>
      <c r="H2180" s="163" t="str">
        <f>IF(ISERROR(VLOOKUP($F2180,参加者名簿!$A:$D,2,FALSE))=TRUE,"",VLOOKUP($F2180,参加者名簿!$A:$D,2,FALSE))</f>
        <v/>
      </c>
      <c r="I2180" s="146"/>
      <c r="J2180" s="195"/>
    </row>
    <row r="2181" spans="1:10" ht="20.100000000000001" customHeight="1">
      <c r="A2181" s="188">
        <f t="shared" si="914"/>
        <v>50</v>
      </c>
      <c r="B2181" s="582"/>
      <c r="C2181" s="145"/>
      <c r="D2181" s="163" t="str">
        <f>IF(ISERROR(VLOOKUP($B2181,参加者名簿!$A:$D,2,FALSE))=TRUE,"",VLOOKUP($B2181,参加者名簿!$A:$D,2,FALSE))</f>
        <v/>
      </c>
      <c r="E2181" s="146"/>
      <c r="F2181" s="584"/>
      <c r="G2181" s="145"/>
      <c r="H2181" s="163" t="str">
        <f>IF(ISERROR(VLOOKUP($F2181,参加者名簿!$A:$D,2,FALSE))=TRUE,"",VLOOKUP($F2181,参加者名簿!$A:$D,2,FALSE))</f>
        <v/>
      </c>
      <c r="I2181" s="146"/>
      <c r="J2181" s="195"/>
    </row>
    <row r="2182" spans="1:10" ht="20.100000000000001" customHeight="1">
      <c r="A2182" s="188">
        <f t="shared" si="914"/>
        <v>50</v>
      </c>
      <c r="B2182" s="582"/>
      <c r="C2182" s="145"/>
      <c r="D2182" s="163" t="str">
        <f>IF(ISERROR(VLOOKUP($B2182,参加者名簿!$A:$D,2,FALSE))=TRUE,"",VLOOKUP($B2182,参加者名簿!$A:$D,2,FALSE))</f>
        <v/>
      </c>
      <c r="E2182" s="146"/>
      <c r="F2182" s="584"/>
      <c r="G2182" s="145"/>
      <c r="H2182" s="163" t="str">
        <f>IF(ISERROR(VLOOKUP($F2182,参加者名簿!$A:$D,2,FALSE))=TRUE,"",VLOOKUP($F2182,参加者名簿!$A:$D,2,FALSE))</f>
        <v/>
      </c>
      <c r="I2182" s="146"/>
      <c r="J2182" s="195"/>
    </row>
    <row r="2183" spans="1:10" ht="20.100000000000001" customHeight="1">
      <c r="A2183" s="188">
        <f t="shared" si="914"/>
        <v>50</v>
      </c>
      <c r="B2183" s="582"/>
      <c r="C2183" s="145"/>
      <c r="D2183" s="163" t="str">
        <f>IF(ISERROR(VLOOKUP($B2183,参加者名簿!$A:$D,2,FALSE))=TRUE,"",VLOOKUP($B2183,参加者名簿!$A:$D,2,FALSE))</f>
        <v/>
      </c>
      <c r="E2183" s="146"/>
      <c r="F2183" s="584"/>
      <c r="G2183" s="145"/>
      <c r="H2183" s="163" t="str">
        <f>IF(ISERROR(VLOOKUP($F2183,参加者名簿!$A:$D,2,FALSE))=TRUE,"",VLOOKUP($F2183,参加者名簿!$A:$D,2,FALSE))</f>
        <v/>
      </c>
      <c r="I2183" s="146"/>
      <c r="J2183" s="195"/>
    </row>
    <row r="2184" spans="1:10" ht="20.100000000000001" customHeight="1">
      <c r="A2184" s="188">
        <f t="shared" si="914"/>
        <v>50</v>
      </c>
      <c r="B2184" s="582"/>
      <c r="C2184" s="145"/>
      <c r="D2184" s="163" t="str">
        <f>IF(ISERROR(VLOOKUP($B2184,参加者名簿!$A:$D,2,FALSE))=TRUE,"",VLOOKUP($B2184,参加者名簿!$A:$D,2,FALSE))</f>
        <v/>
      </c>
      <c r="E2184" s="146"/>
      <c r="F2184" s="584"/>
      <c r="G2184" s="145"/>
      <c r="H2184" s="163" t="str">
        <f>IF(ISERROR(VLOOKUP($F2184,参加者名簿!$A:$D,2,FALSE))=TRUE,"",VLOOKUP($F2184,参加者名簿!$A:$D,2,FALSE))</f>
        <v/>
      </c>
      <c r="I2184" s="146"/>
      <c r="J2184" s="195"/>
    </row>
    <row r="2185" spans="1:10" ht="20.100000000000001" customHeight="1">
      <c r="A2185" s="188">
        <f t="shared" si="914"/>
        <v>50</v>
      </c>
      <c r="B2185" s="582"/>
      <c r="C2185" s="145"/>
      <c r="D2185" s="163" t="str">
        <f>IF(ISERROR(VLOOKUP($B2185,参加者名簿!$A:$D,2,FALSE))=TRUE,"",VLOOKUP($B2185,参加者名簿!$A:$D,2,FALSE))</f>
        <v/>
      </c>
      <c r="E2185" s="146"/>
      <c r="F2185" s="584"/>
      <c r="G2185" s="145"/>
      <c r="H2185" s="163" t="str">
        <f>IF(ISERROR(VLOOKUP($F2185,参加者名簿!$A:$D,2,FALSE))=TRUE,"",VLOOKUP($F2185,参加者名簿!$A:$D,2,FALSE))</f>
        <v/>
      </c>
      <c r="I2185" s="146"/>
      <c r="J2185" s="195"/>
    </row>
    <row r="2186" spans="1:10" ht="20.100000000000001" customHeight="1">
      <c r="A2186" s="188">
        <f t="shared" si="914"/>
        <v>50</v>
      </c>
      <c r="B2186" s="582"/>
      <c r="C2186" s="145"/>
      <c r="D2186" s="163" t="str">
        <f>IF(ISERROR(VLOOKUP($B2186,参加者名簿!$A:$D,2,FALSE))=TRUE,"",VLOOKUP($B2186,参加者名簿!$A:$D,2,FALSE))</f>
        <v/>
      </c>
      <c r="E2186" s="146"/>
      <c r="F2186" s="584"/>
      <c r="G2186" s="145"/>
      <c r="H2186" s="163" t="str">
        <f>IF(ISERROR(VLOOKUP($F2186,参加者名簿!$A:$D,2,FALSE))=TRUE,"",VLOOKUP($F2186,参加者名簿!$A:$D,2,FALSE))</f>
        <v/>
      </c>
      <c r="I2186" s="146"/>
      <c r="J2186" s="195"/>
    </row>
    <row r="2187" spans="1:10" ht="20.100000000000001" customHeight="1">
      <c r="A2187" s="188">
        <f t="shared" si="914"/>
        <v>50</v>
      </c>
      <c r="B2187" s="582"/>
      <c r="C2187" s="145"/>
      <c r="D2187" s="163" t="str">
        <f>IF(ISERROR(VLOOKUP($B2187,参加者名簿!$A:$D,2,FALSE))=TRUE,"",VLOOKUP($B2187,参加者名簿!$A:$D,2,FALSE))</f>
        <v/>
      </c>
      <c r="E2187" s="146"/>
      <c r="F2187" s="584"/>
      <c r="G2187" s="145"/>
      <c r="H2187" s="163" t="str">
        <f>IF(ISERROR(VLOOKUP($F2187,参加者名簿!$A:$D,2,FALSE))=TRUE,"",VLOOKUP($F2187,参加者名簿!$A:$D,2,FALSE))</f>
        <v/>
      </c>
      <c r="I2187" s="146"/>
      <c r="J2187" s="195"/>
    </row>
    <row r="2188" spans="1:10" ht="20.100000000000001" customHeight="1">
      <c r="A2188" s="188">
        <f t="shared" si="914"/>
        <v>50</v>
      </c>
      <c r="B2188" s="582"/>
      <c r="C2188" s="145"/>
      <c r="D2188" s="163" t="str">
        <f>IF(ISERROR(VLOOKUP($B2188,参加者名簿!$A:$D,2,FALSE))=TRUE,"",VLOOKUP($B2188,参加者名簿!$A:$D,2,FALSE))</f>
        <v/>
      </c>
      <c r="E2188" s="146"/>
      <c r="F2188" s="584"/>
      <c r="G2188" s="145"/>
      <c r="H2188" s="163" t="str">
        <f>IF(ISERROR(VLOOKUP($F2188,参加者名簿!$A:$D,2,FALSE))=TRUE,"",VLOOKUP($F2188,参加者名簿!$A:$D,2,FALSE))</f>
        <v/>
      </c>
      <c r="I2188" s="146"/>
      <c r="J2188" s="195"/>
    </row>
    <row r="2189" spans="1:10" ht="20.100000000000001" customHeight="1">
      <c r="A2189" s="188">
        <f t="shared" si="914"/>
        <v>50</v>
      </c>
      <c r="B2189" s="582"/>
      <c r="C2189" s="145"/>
      <c r="D2189" s="163" t="str">
        <f>IF(ISERROR(VLOOKUP($B2189,参加者名簿!$A:$D,2,FALSE))=TRUE,"",VLOOKUP($B2189,参加者名簿!$A:$D,2,FALSE))</f>
        <v/>
      </c>
      <c r="E2189" s="146"/>
      <c r="F2189" s="584"/>
      <c r="G2189" s="145"/>
      <c r="H2189" s="163" t="str">
        <f>IF(ISERROR(VLOOKUP($F2189,参加者名簿!$A:$D,2,FALSE))=TRUE,"",VLOOKUP($F2189,参加者名簿!$A:$D,2,FALSE))</f>
        <v/>
      </c>
      <c r="I2189" s="146"/>
      <c r="J2189" s="195"/>
    </row>
    <row r="2190" spans="1:10" ht="20.100000000000001" customHeight="1" thickBot="1">
      <c r="A2190" s="188">
        <f t="shared" si="914"/>
        <v>50</v>
      </c>
      <c r="B2190" s="582"/>
      <c r="C2190" s="145"/>
      <c r="D2190" s="163" t="str">
        <f>IF(ISERROR(VLOOKUP($B2190,参加者名簿!$A:$D,2,FALSE))=TRUE,"",VLOOKUP($B2190,参加者名簿!$A:$D,2,FALSE))</f>
        <v/>
      </c>
      <c r="E2190" s="146"/>
      <c r="F2190" s="584"/>
      <c r="G2190" s="145"/>
      <c r="H2190" s="163" t="str">
        <f>IF(ISERROR(VLOOKUP($F2190,参加者名簿!$A:$D,2,FALSE))=TRUE,"",VLOOKUP($F2190,参加者名簿!$A:$D,2,FALSE))</f>
        <v/>
      </c>
      <c r="I2190" s="146"/>
      <c r="J2190" s="195"/>
    </row>
    <row r="2191" spans="1:10" ht="20.100000000000001" customHeight="1" thickBot="1">
      <c r="B2191" s="298" t="s">
        <v>476</v>
      </c>
      <c r="C2191" s="164">
        <f t="shared" ref="C2191" si="943">COUNTIFS(D2170:D2190,"農業者",E2170:E2190,"○")+COUNTIFS(H2170:H2190,"農業者",I2170:I2190,"○")</f>
        <v>0</v>
      </c>
      <c r="D2191" s="601" t="s">
        <v>477</v>
      </c>
      <c r="E2191" s="602"/>
      <c r="F2191" s="164">
        <f t="shared" ref="F2191" si="944">COUNTIFS(D2170:D2190,"農業者以外",E2170:E2190,"○")+COUNTIFS(H2170:H2190,"農業者以外",I2170:I2190,"○")</f>
        <v>0</v>
      </c>
      <c r="G2191" s="571" t="s">
        <v>478</v>
      </c>
      <c r="H2191" s="603">
        <f t="shared" ref="H2191" si="945">SUMIF(E2170:E2190,"○",C2170:C2190)+SUMIF(I2170:I2190,"○",G2170:G2190)</f>
        <v>0</v>
      </c>
      <c r="I2191" s="604"/>
      <c r="J2191" s="194"/>
    </row>
    <row r="2192" spans="1:10" ht="20.100000000000001" customHeight="1">
      <c r="B2192" s="299" t="s">
        <v>479</v>
      </c>
      <c r="C2192" s="151"/>
      <c r="D2192" s="151"/>
      <c r="E2192" s="151"/>
      <c r="F2192" s="151"/>
      <c r="G2192" s="151"/>
      <c r="H2192" s="151"/>
      <c r="I2192" s="152"/>
      <c r="J2192" s="195"/>
    </row>
    <row r="2193" spans="1:21" ht="20.100000000000001" customHeight="1">
      <c r="B2193" s="300"/>
      <c r="C2193" s="148"/>
      <c r="D2193" s="148"/>
      <c r="E2193" s="148"/>
      <c r="F2193" s="148"/>
      <c r="G2193" s="148"/>
      <c r="H2193" s="148"/>
      <c r="I2193" s="153"/>
      <c r="J2193" s="195"/>
    </row>
    <row r="2194" spans="1:21" ht="20.100000000000001" customHeight="1">
      <c r="B2194" s="300"/>
      <c r="C2194" s="148"/>
      <c r="D2194" s="148"/>
      <c r="E2194" s="148"/>
      <c r="F2194" s="148"/>
      <c r="G2194" s="148"/>
      <c r="H2194" s="148"/>
      <c r="I2194" s="153"/>
      <c r="J2194" s="195"/>
    </row>
    <row r="2195" spans="1:21" ht="20.100000000000001" customHeight="1">
      <c r="B2195" s="300"/>
      <c r="C2195" s="148"/>
      <c r="D2195" s="148"/>
      <c r="E2195" s="148"/>
      <c r="F2195" s="148"/>
      <c r="G2195" s="148"/>
      <c r="H2195" s="148"/>
      <c r="I2195" s="153"/>
      <c r="J2195" s="195"/>
    </row>
    <row r="2196" spans="1:21" ht="20.100000000000001" customHeight="1">
      <c r="B2196" s="300"/>
      <c r="C2196" s="148"/>
      <c r="D2196" s="148"/>
      <c r="E2196" s="148"/>
      <c r="F2196" s="148"/>
      <c r="G2196" s="148"/>
      <c r="H2196" s="148"/>
      <c r="I2196" s="153"/>
      <c r="J2196" s="195"/>
    </row>
    <row r="2197" spans="1:21" ht="20.100000000000001" customHeight="1">
      <c r="B2197" s="300"/>
      <c r="C2197" s="148"/>
      <c r="D2197" s="148"/>
      <c r="E2197" s="148"/>
      <c r="F2197" s="148"/>
      <c r="G2197" s="148"/>
      <c r="H2197" s="148"/>
      <c r="I2197" s="153"/>
      <c r="J2197" s="195"/>
    </row>
    <row r="2198" spans="1:21" ht="20.100000000000001" customHeight="1">
      <c r="B2198" s="300"/>
      <c r="C2198" s="148"/>
      <c r="D2198" s="148"/>
      <c r="E2198" s="148"/>
      <c r="F2198" s="148"/>
      <c r="G2198" s="148"/>
      <c r="H2198" s="148"/>
      <c r="I2198" s="153"/>
      <c r="J2198" s="195"/>
    </row>
    <row r="2199" spans="1:21" ht="20.100000000000001" customHeight="1" thickBot="1">
      <c r="B2199" s="301"/>
      <c r="C2199" s="154"/>
      <c r="D2199" s="154"/>
      <c r="E2199" s="154"/>
      <c r="F2199" s="154"/>
      <c r="G2199" s="154"/>
      <c r="H2199" s="154"/>
      <c r="I2199" s="155"/>
      <c r="J2199" s="195"/>
    </row>
    <row r="2200" spans="1:21" ht="20.100000000000001" customHeight="1" thickBot="1">
      <c r="B2200" s="302" t="s">
        <v>480</v>
      </c>
      <c r="C2200" s="156" t="s">
        <v>481</v>
      </c>
      <c r="D2200" s="156" t="s">
        <v>482</v>
      </c>
      <c r="E2200" s="157"/>
    </row>
    <row r="2201" spans="1:21" ht="20.100000000000001" customHeight="1" thickBot="1">
      <c r="B2201" s="289" t="s">
        <v>505</v>
      </c>
      <c r="C2201" s="185">
        <f t="shared" ref="C2201" si="946">C2157</f>
        <v>4</v>
      </c>
      <c r="D2201" s="608" t="s">
        <v>504</v>
      </c>
      <c r="E2201" s="608"/>
      <c r="F2201" s="608"/>
      <c r="G2201" s="608"/>
      <c r="H2201" s="141" t="s">
        <v>466</v>
      </c>
      <c r="I2201" s="186">
        <f t="shared" ref="I2201" si="947">I2157+1</f>
        <v>51</v>
      </c>
      <c r="J2201" s="189">
        <f t="shared" ref="J2201" si="948">I2201</f>
        <v>51</v>
      </c>
      <c r="K2201" s="312">
        <f t="shared" ref="K2201" si="949">G2202</f>
        <v>0</v>
      </c>
      <c r="L2201" s="313">
        <f t="shared" ref="L2201" si="950">C2203</f>
        <v>0</v>
      </c>
      <c r="M2201" s="190" t="e">
        <f t="shared" ref="M2201" si="951">G2203-K2204</f>
        <v>#VALUE!</v>
      </c>
      <c r="N2201" s="190">
        <f t="shared" ref="N2201" si="952">C2235</f>
        <v>0</v>
      </c>
      <c r="O2201" s="190">
        <f t="shared" ref="O2201" si="953">F2235</f>
        <v>0</v>
      </c>
      <c r="P2201" s="190">
        <f t="shared" ref="P2201" si="954">B2206</f>
        <v>0</v>
      </c>
      <c r="Q2201" s="190">
        <f t="shared" ref="Q2201" si="955">B2207</f>
        <v>0</v>
      </c>
      <c r="R2201" s="190">
        <f t="shared" ref="R2201" si="956">B2208</f>
        <v>0</v>
      </c>
      <c r="S2201" s="188">
        <f t="shared" ref="S2201" si="957">B2209</f>
        <v>0</v>
      </c>
      <c r="T2201" s="188">
        <f t="shared" ref="T2201" si="958">B2210</f>
        <v>0</v>
      </c>
      <c r="U2201" s="188">
        <f t="shared" ref="U2201" si="959">B2211</f>
        <v>0</v>
      </c>
    </row>
    <row r="2202" spans="1:21" ht="20.100000000000001" customHeight="1" thickBot="1">
      <c r="B2202" s="290" t="s">
        <v>467</v>
      </c>
      <c r="C2202" s="609" t="str">
        <f t="shared" ref="C2202" si="960">$C$2</f>
        <v>○○活動組織</v>
      </c>
      <c r="D2202" s="609"/>
      <c r="E2202" s="609"/>
      <c r="F2202" s="143" t="s">
        <v>468</v>
      </c>
      <c r="G2202" s="610"/>
      <c r="H2202" s="611"/>
      <c r="I2202" s="612"/>
      <c r="J2202" s="191"/>
    </row>
    <row r="2203" spans="1:21" ht="20.100000000000001" customHeight="1">
      <c r="B2203" s="291" t="s">
        <v>8</v>
      </c>
      <c r="C2203" s="128"/>
      <c r="D2203" s="613" t="s">
        <v>469</v>
      </c>
      <c r="E2203" s="613"/>
      <c r="F2203" s="128"/>
      <c r="G2203" s="161" t="str">
        <f t="shared" ref="G2203:G2204" si="961">IF((F2203-C2203)*24=0,"",(F2203-C2203)*24)</f>
        <v/>
      </c>
      <c r="H2203" s="614" t="s">
        <v>470</v>
      </c>
      <c r="I2203" s="615"/>
      <c r="J2203" s="192"/>
    </row>
    <row r="2204" spans="1:21" ht="20.100000000000001" customHeight="1" thickBot="1">
      <c r="B2204" s="292" t="s">
        <v>483</v>
      </c>
      <c r="C2204" s="129"/>
      <c r="D2204" s="605" t="s">
        <v>469</v>
      </c>
      <c r="E2204" s="605"/>
      <c r="F2204" s="129"/>
      <c r="G2204" s="162" t="str">
        <f t="shared" si="961"/>
        <v/>
      </c>
      <c r="H2204" s="606" t="s">
        <v>470</v>
      </c>
      <c r="I2204" s="607"/>
      <c r="J2204" s="192"/>
      <c r="K2204" s="188">
        <f t="shared" ref="K2204" si="962">IF(G2204="",0,G2204)</f>
        <v>0</v>
      </c>
    </row>
    <row r="2205" spans="1:21" ht="20.100000000000001" customHeight="1" thickBot="1">
      <c r="B2205" s="306" t="s">
        <v>714</v>
      </c>
      <c r="C2205" s="572" t="s">
        <v>712</v>
      </c>
      <c r="D2205" s="616" t="s">
        <v>713</v>
      </c>
      <c r="E2205" s="617"/>
      <c r="F2205" s="618" t="s">
        <v>715</v>
      </c>
      <c r="G2205" s="619"/>
      <c r="H2205" s="618" t="s">
        <v>716</v>
      </c>
      <c r="I2205" s="620"/>
      <c r="J2205" s="193"/>
    </row>
    <row r="2206" spans="1:21" ht="20.100000000000001" customHeight="1">
      <c r="A2206" s="188" t="str">
        <f t="shared" ref="A2206" si="963">CONCATENATE(I2201,-1)</f>
        <v>51-1</v>
      </c>
      <c r="B2206" s="309"/>
      <c r="C2206" s="573" t="str">
        <f>IF(B2206="","",VLOOKUP($B2206,【選択肢】!$K:$O,2,FALSE))</f>
        <v/>
      </c>
      <c r="D2206" s="621" t="str">
        <f>IF(C2206="","",VLOOKUP($B2206,【選択肢】!$K:$O,4,FALSE))</f>
        <v/>
      </c>
      <c r="E2206" s="622" t="str">
        <f>IF(D2206="","",VLOOKUP($B2206,【選択肢】!$K:$O,2,FALSE))</f>
        <v/>
      </c>
      <c r="F2206" s="623" t="str">
        <f>IF(E2206="","",VLOOKUP($B2206,【選択肢】!$K:$O,5,FALSE))</f>
        <v/>
      </c>
      <c r="G2206" s="624"/>
      <c r="H2206" s="625"/>
      <c r="I2206" s="626"/>
      <c r="J2206" s="193"/>
    </row>
    <row r="2207" spans="1:21" ht="20.100000000000001" customHeight="1">
      <c r="A2207" s="188" t="str">
        <f t="shared" ref="A2207" si="964">CONCATENATE(I2201,-2)</f>
        <v>51-2</v>
      </c>
      <c r="B2207" s="293"/>
      <c r="C2207" s="570" t="str">
        <f>IF(B2207="","",VLOOKUP($B2207,【選択肢】!$K:$O,2,FALSE))</f>
        <v/>
      </c>
      <c r="D2207" s="627" t="str">
        <f>IF(C2207="","",VLOOKUP($B2207,【選択肢】!$K:$O,4,FALSE))</f>
        <v/>
      </c>
      <c r="E2207" s="628" t="str">
        <f>IF(D2207="","",VLOOKUP($B2207,【選択肢】!$K:$O,2,FALSE))</f>
        <v/>
      </c>
      <c r="F2207" s="629" t="str">
        <f>IF(E2207="","",VLOOKUP($B2207,【選択肢】!$K:$O,5,FALSE))</f>
        <v/>
      </c>
      <c r="G2207" s="630"/>
      <c r="H2207" s="631"/>
      <c r="I2207" s="632"/>
      <c r="J2207" s="193"/>
    </row>
    <row r="2208" spans="1:21" ht="20.100000000000001" customHeight="1">
      <c r="A2208" s="188" t="str">
        <f t="shared" ref="A2208" si="965">CONCATENATE(I2201,-3)</f>
        <v>51-3</v>
      </c>
      <c r="B2208" s="294"/>
      <c r="C2208" s="570" t="str">
        <f>IF(B2208="","",VLOOKUP($B2208,【選択肢】!$K:$O,2,FALSE))</f>
        <v/>
      </c>
      <c r="D2208" s="627" t="str">
        <f>IF(C2208="","",VLOOKUP($B2208,【選択肢】!$K:$O,4,FALSE))</f>
        <v/>
      </c>
      <c r="E2208" s="628" t="str">
        <f>IF(D2208="","",VLOOKUP($B2208,【選択肢】!$K:$O,2,FALSE))</f>
        <v/>
      </c>
      <c r="F2208" s="629" t="str">
        <f>IF(E2208="","",VLOOKUP($B2208,【選択肢】!$K:$O,5,FALSE))</f>
        <v/>
      </c>
      <c r="G2208" s="630"/>
      <c r="H2208" s="631"/>
      <c r="I2208" s="632"/>
      <c r="J2208" s="193"/>
    </row>
    <row r="2209" spans="1:10" ht="20.100000000000001" customHeight="1">
      <c r="A2209" s="188" t="str">
        <f t="shared" ref="A2209" si="966">CONCATENATE(I2201,-4)</f>
        <v>51-4</v>
      </c>
      <c r="B2209" s="294"/>
      <c r="C2209" s="570" t="str">
        <f>IF(B2209="","",VLOOKUP($B2209,【選択肢】!$K:$O,2,FALSE))</f>
        <v/>
      </c>
      <c r="D2209" s="627" t="str">
        <f>IF(C2209="","",VLOOKUP($B2209,【選択肢】!$K:$O,4,FALSE))</f>
        <v/>
      </c>
      <c r="E2209" s="628" t="str">
        <f>IF(D2209="","",VLOOKUP($B2209,【選択肢】!$K:$O,2,FALSE))</f>
        <v/>
      </c>
      <c r="F2209" s="629" t="str">
        <f>IF(E2209="","",VLOOKUP($B2209,【選択肢】!$K:$O,5,FALSE))</f>
        <v/>
      </c>
      <c r="G2209" s="630"/>
      <c r="H2209" s="631"/>
      <c r="I2209" s="632"/>
      <c r="J2209" s="193"/>
    </row>
    <row r="2210" spans="1:10" ht="20.100000000000001" customHeight="1">
      <c r="A2210" s="188" t="str">
        <f t="shared" ref="A2210" si="967">CONCATENATE(I2201,-5)</f>
        <v>51-5</v>
      </c>
      <c r="B2210" s="294"/>
      <c r="C2210" s="570" t="str">
        <f>IF(B2210="","",VLOOKUP($B2210,【選択肢】!$K:$O,2,FALSE))</f>
        <v/>
      </c>
      <c r="D2210" s="627" t="str">
        <f>IF(C2210="","",VLOOKUP($B2210,【選択肢】!$K:$O,4,FALSE))</f>
        <v/>
      </c>
      <c r="E2210" s="628" t="str">
        <f>IF(D2210="","",VLOOKUP($B2210,【選択肢】!$K:$O,2,FALSE))</f>
        <v/>
      </c>
      <c r="F2210" s="629" t="str">
        <f>IF(E2210="","",VLOOKUP($B2210,【選択肢】!$K:$O,5,FALSE))</f>
        <v/>
      </c>
      <c r="G2210" s="630"/>
      <c r="H2210" s="631"/>
      <c r="I2210" s="632"/>
      <c r="J2210" s="193"/>
    </row>
    <row r="2211" spans="1:10" ht="20.100000000000001" customHeight="1" thickBot="1">
      <c r="A2211" s="188" t="str">
        <f t="shared" ref="A2211" si="968">CONCATENATE(I2201,-6)</f>
        <v>51-6</v>
      </c>
      <c r="B2211" s="295"/>
      <c r="C2211" s="569" t="str">
        <f>IF(B2211="","",VLOOKUP($B2211,【選択肢】!$K:$O,2,FALSE))</f>
        <v/>
      </c>
      <c r="D2211" s="633" t="str">
        <f>IF(C2211="","",VLOOKUP($B2211,【選択肢】!$K:$O,4,FALSE))</f>
        <v/>
      </c>
      <c r="E2211" s="634" t="str">
        <f>IF(D2211="","",VLOOKUP($B2211,【選択肢】!$K:$O,2,FALSE))</f>
        <v/>
      </c>
      <c r="F2211" s="635" t="str">
        <f>IF(E2211="","",VLOOKUP($B2211,【選択肢】!$K:$O,5,FALSE))</f>
        <v/>
      </c>
      <c r="G2211" s="636"/>
      <c r="H2211" s="637"/>
      <c r="I2211" s="638"/>
      <c r="J2211" s="193"/>
    </row>
    <row r="2212" spans="1:10" ht="20.100000000000001" customHeight="1">
      <c r="B2212" s="639" t="s">
        <v>471</v>
      </c>
      <c r="C2212" s="640"/>
      <c r="D2212" s="640"/>
      <c r="E2212" s="640"/>
      <c r="F2212" s="640"/>
      <c r="G2212" s="640"/>
      <c r="H2212" s="640"/>
      <c r="I2212" s="641"/>
      <c r="J2212" s="194"/>
    </row>
    <row r="2213" spans="1:10" ht="20.100000000000001" customHeight="1">
      <c r="B2213" s="296" t="s">
        <v>472</v>
      </c>
      <c r="C2213" s="167" t="s">
        <v>473</v>
      </c>
      <c r="D2213" s="168" t="s">
        <v>462</v>
      </c>
      <c r="E2213" s="169" t="s">
        <v>474</v>
      </c>
      <c r="F2213" s="166" t="s">
        <v>472</v>
      </c>
      <c r="G2213" s="167" t="s">
        <v>473</v>
      </c>
      <c r="H2213" s="168" t="s">
        <v>462</v>
      </c>
      <c r="I2213" s="169" t="s">
        <v>474</v>
      </c>
      <c r="J2213" s="194"/>
    </row>
    <row r="2214" spans="1:10" ht="20.100000000000001" customHeight="1">
      <c r="A2214" s="188">
        <f t="shared" ref="A2214" si="969">I2201</f>
        <v>51</v>
      </c>
      <c r="B2214" s="582"/>
      <c r="C2214" s="145"/>
      <c r="D2214" s="163" t="str">
        <f>IF(ISERROR(VLOOKUP($B2214,参加者名簿!$A:$D,2,FALSE))=TRUE,"",VLOOKUP($B2214,参加者名簿!$A:$D,2,FALSE))</f>
        <v/>
      </c>
      <c r="E2214" s="146"/>
      <c r="F2214" s="584"/>
      <c r="G2214" s="145"/>
      <c r="H2214" s="163" t="str">
        <f>IF(ISERROR(VLOOKUP($F2214,参加者名簿!$A:$D,2,FALSE))=TRUE,"",VLOOKUP($F2214,参加者名簿!$A:$D,2,FALSE))</f>
        <v/>
      </c>
      <c r="I2214" s="146"/>
      <c r="J2214" s="195"/>
    </row>
    <row r="2215" spans="1:10" ht="20.100000000000001" customHeight="1">
      <c r="A2215" s="188">
        <f t="shared" ref="A2215:A2278" si="970">A2214</f>
        <v>51</v>
      </c>
      <c r="B2215" s="582"/>
      <c r="C2215" s="145"/>
      <c r="D2215" s="163" t="str">
        <f>IF(ISERROR(VLOOKUP($B2215,参加者名簿!$A:$D,2,FALSE))=TRUE,"",VLOOKUP($B2215,参加者名簿!$A:$D,2,FALSE))</f>
        <v/>
      </c>
      <c r="E2215" s="146"/>
      <c r="F2215" s="584"/>
      <c r="G2215" s="145"/>
      <c r="H2215" s="163" t="str">
        <f>IF(ISERROR(VLOOKUP($F2215,参加者名簿!$A:$D,2,FALSE))=TRUE,"",VLOOKUP($F2215,参加者名簿!$A:$D,2,FALSE))</f>
        <v/>
      </c>
      <c r="I2215" s="146"/>
      <c r="J2215" s="195"/>
    </row>
    <row r="2216" spans="1:10" ht="20.100000000000001" customHeight="1">
      <c r="A2216" s="188">
        <f t="shared" si="970"/>
        <v>51</v>
      </c>
      <c r="B2216" s="582"/>
      <c r="C2216" s="145"/>
      <c r="D2216" s="163" t="str">
        <f>IF(ISERROR(VLOOKUP($B2216,参加者名簿!$A:$D,2,FALSE))=TRUE,"",VLOOKUP($B2216,参加者名簿!$A:$D,2,FALSE))</f>
        <v/>
      </c>
      <c r="E2216" s="146"/>
      <c r="F2216" s="584"/>
      <c r="G2216" s="145"/>
      <c r="H2216" s="163" t="str">
        <f>IF(ISERROR(VLOOKUP($F2216,参加者名簿!$A:$D,2,FALSE))=TRUE,"",VLOOKUP($F2216,参加者名簿!$A:$D,2,FALSE))</f>
        <v/>
      </c>
      <c r="I2216" s="146"/>
      <c r="J2216" s="195"/>
    </row>
    <row r="2217" spans="1:10" ht="20.100000000000001" customHeight="1">
      <c r="A2217" s="188">
        <f t="shared" si="970"/>
        <v>51</v>
      </c>
      <c r="B2217" s="582"/>
      <c r="C2217" s="145"/>
      <c r="D2217" s="163" t="str">
        <f>IF(ISERROR(VLOOKUP($B2217,参加者名簿!$A:$D,2,FALSE))=TRUE,"",VLOOKUP($B2217,参加者名簿!$A:$D,2,FALSE))</f>
        <v/>
      </c>
      <c r="E2217" s="146"/>
      <c r="F2217" s="584"/>
      <c r="G2217" s="145"/>
      <c r="H2217" s="163" t="str">
        <f>IF(ISERROR(VLOOKUP($F2217,参加者名簿!$A:$D,2,FALSE))=TRUE,"",VLOOKUP($F2217,参加者名簿!$A:$D,2,FALSE))</f>
        <v/>
      </c>
      <c r="I2217" s="146"/>
      <c r="J2217" s="195"/>
    </row>
    <row r="2218" spans="1:10" ht="20.100000000000001" customHeight="1">
      <c r="A2218" s="188">
        <f t="shared" si="970"/>
        <v>51</v>
      </c>
      <c r="B2218" s="582"/>
      <c r="C2218" s="145"/>
      <c r="D2218" s="163" t="str">
        <f>IF(ISERROR(VLOOKUP($B2218,参加者名簿!$A:$D,2,FALSE))=TRUE,"",VLOOKUP($B2218,参加者名簿!$A:$D,2,FALSE))</f>
        <v/>
      </c>
      <c r="E2218" s="146"/>
      <c r="F2218" s="584"/>
      <c r="G2218" s="145"/>
      <c r="H2218" s="163" t="str">
        <f>IF(ISERROR(VLOOKUP($F2218,参加者名簿!$A:$D,2,FALSE))=TRUE,"",VLOOKUP($F2218,参加者名簿!$A:$D,2,FALSE))</f>
        <v/>
      </c>
      <c r="I2218" s="146"/>
      <c r="J2218" s="195"/>
    </row>
    <row r="2219" spans="1:10" ht="20.100000000000001" customHeight="1">
      <c r="A2219" s="188">
        <f t="shared" si="970"/>
        <v>51</v>
      </c>
      <c r="B2219" s="582"/>
      <c r="C2219" s="145"/>
      <c r="D2219" s="163" t="str">
        <f>IF(ISERROR(VLOOKUP($B2219,参加者名簿!$A:$D,2,FALSE))=TRUE,"",VLOOKUP($B2219,参加者名簿!$A:$D,2,FALSE))</f>
        <v/>
      </c>
      <c r="E2219" s="146"/>
      <c r="F2219" s="584"/>
      <c r="G2219" s="145"/>
      <c r="H2219" s="163" t="str">
        <f>IF(ISERROR(VLOOKUP($F2219,参加者名簿!$A:$D,2,FALSE))=TRUE,"",VLOOKUP($F2219,参加者名簿!$A:$D,2,FALSE))</f>
        <v/>
      </c>
      <c r="I2219" s="146"/>
      <c r="J2219" s="195"/>
    </row>
    <row r="2220" spans="1:10" ht="20.100000000000001" customHeight="1">
      <c r="A2220" s="188">
        <f t="shared" si="970"/>
        <v>51</v>
      </c>
      <c r="B2220" s="582"/>
      <c r="C2220" s="145"/>
      <c r="D2220" s="163" t="str">
        <f>IF(ISERROR(VLOOKUP($B2220,参加者名簿!$A:$D,2,FALSE))=TRUE,"",VLOOKUP($B2220,参加者名簿!$A:$D,2,FALSE))</f>
        <v/>
      </c>
      <c r="E2220" s="146"/>
      <c r="F2220" s="584"/>
      <c r="G2220" s="145"/>
      <c r="H2220" s="163" t="str">
        <f>IF(ISERROR(VLOOKUP($F2220,参加者名簿!$A:$D,2,FALSE))=TRUE,"",VLOOKUP($F2220,参加者名簿!$A:$D,2,FALSE))</f>
        <v/>
      </c>
      <c r="I2220" s="146"/>
      <c r="J2220" s="195"/>
    </row>
    <row r="2221" spans="1:10" ht="20.100000000000001" customHeight="1">
      <c r="A2221" s="188">
        <f t="shared" si="970"/>
        <v>51</v>
      </c>
      <c r="B2221" s="582"/>
      <c r="C2221" s="145"/>
      <c r="D2221" s="163" t="str">
        <f>IF(ISERROR(VLOOKUP($B2221,参加者名簿!$A:$D,2,FALSE))=TRUE,"",VLOOKUP($B2221,参加者名簿!$A:$D,2,FALSE))</f>
        <v/>
      </c>
      <c r="E2221" s="146"/>
      <c r="F2221" s="584"/>
      <c r="G2221" s="145"/>
      <c r="H2221" s="163" t="str">
        <f>IF(ISERROR(VLOOKUP($F2221,参加者名簿!$A:$D,2,FALSE))=TRUE,"",VLOOKUP($F2221,参加者名簿!$A:$D,2,FALSE))</f>
        <v/>
      </c>
      <c r="I2221" s="146"/>
      <c r="J2221" s="195"/>
    </row>
    <row r="2222" spans="1:10" ht="20.100000000000001" customHeight="1">
      <c r="A2222" s="188">
        <f t="shared" si="970"/>
        <v>51</v>
      </c>
      <c r="B2222" s="582"/>
      <c r="C2222" s="145"/>
      <c r="D2222" s="163" t="str">
        <f>IF(ISERROR(VLOOKUP($B2222,参加者名簿!$A:$D,2,FALSE))=TRUE,"",VLOOKUP($B2222,参加者名簿!$A:$D,2,FALSE))</f>
        <v/>
      </c>
      <c r="E2222" s="146"/>
      <c r="F2222" s="584"/>
      <c r="G2222" s="145"/>
      <c r="H2222" s="163" t="str">
        <f>IF(ISERROR(VLOOKUP($F2222,参加者名簿!$A:$D,2,FALSE))=TRUE,"",VLOOKUP($F2222,参加者名簿!$A:$D,2,FALSE))</f>
        <v/>
      </c>
      <c r="I2222" s="146"/>
      <c r="J2222" s="195"/>
    </row>
    <row r="2223" spans="1:10" ht="20.100000000000001" customHeight="1">
      <c r="A2223" s="188">
        <f t="shared" si="970"/>
        <v>51</v>
      </c>
      <c r="B2223" s="582"/>
      <c r="C2223" s="145"/>
      <c r="D2223" s="163" t="str">
        <f>IF(ISERROR(VLOOKUP($B2223,参加者名簿!$A:$D,2,FALSE))=TRUE,"",VLOOKUP($B2223,参加者名簿!$A:$D,2,FALSE))</f>
        <v/>
      </c>
      <c r="E2223" s="146"/>
      <c r="F2223" s="584"/>
      <c r="G2223" s="145"/>
      <c r="H2223" s="163" t="str">
        <f>IF(ISERROR(VLOOKUP($F2223,参加者名簿!$A:$D,2,FALSE))=TRUE,"",VLOOKUP($F2223,参加者名簿!$A:$D,2,FALSE))</f>
        <v/>
      </c>
      <c r="I2223" s="146"/>
      <c r="J2223" s="195"/>
    </row>
    <row r="2224" spans="1:10" ht="20.100000000000001" customHeight="1">
      <c r="A2224" s="188">
        <f t="shared" si="970"/>
        <v>51</v>
      </c>
      <c r="B2224" s="582"/>
      <c r="C2224" s="145"/>
      <c r="D2224" s="163" t="str">
        <f>IF(ISERROR(VLOOKUP($B2224,参加者名簿!$A:$D,2,FALSE))=TRUE,"",VLOOKUP($B2224,参加者名簿!$A:$D,2,FALSE))</f>
        <v/>
      </c>
      <c r="E2224" s="146"/>
      <c r="F2224" s="584"/>
      <c r="G2224" s="145"/>
      <c r="H2224" s="163" t="str">
        <f>IF(ISERROR(VLOOKUP($F2224,参加者名簿!$A:$D,2,FALSE))=TRUE,"",VLOOKUP($F2224,参加者名簿!$A:$D,2,FALSE))</f>
        <v/>
      </c>
      <c r="I2224" s="146"/>
      <c r="J2224" s="195"/>
    </row>
    <row r="2225" spans="1:10" ht="20.100000000000001" customHeight="1">
      <c r="A2225" s="188">
        <f t="shared" si="970"/>
        <v>51</v>
      </c>
      <c r="B2225" s="582"/>
      <c r="C2225" s="145"/>
      <c r="D2225" s="163" t="str">
        <f>IF(ISERROR(VLOOKUP($B2225,参加者名簿!$A:$D,2,FALSE))=TRUE,"",VLOOKUP($B2225,参加者名簿!$A:$D,2,FALSE))</f>
        <v/>
      </c>
      <c r="E2225" s="146"/>
      <c r="F2225" s="584"/>
      <c r="G2225" s="145"/>
      <c r="H2225" s="163" t="str">
        <f>IF(ISERROR(VLOOKUP($F2225,参加者名簿!$A:$D,2,FALSE))=TRUE,"",VLOOKUP($F2225,参加者名簿!$A:$D,2,FALSE))</f>
        <v/>
      </c>
      <c r="I2225" s="146"/>
      <c r="J2225" s="195"/>
    </row>
    <row r="2226" spans="1:10" ht="20.100000000000001" customHeight="1">
      <c r="A2226" s="188">
        <f t="shared" si="970"/>
        <v>51</v>
      </c>
      <c r="B2226" s="582"/>
      <c r="C2226" s="145"/>
      <c r="D2226" s="163" t="str">
        <f>IF(ISERROR(VLOOKUP($B2226,参加者名簿!$A:$D,2,FALSE))=TRUE,"",VLOOKUP($B2226,参加者名簿!$A:$D,2,FALSE))</f>
        <v/>
      </c>
      <c r="E2226" s="146"/>
      <c r="F2226" s="584"/>
      <c r="G2226" s="145"/>
      <c r="H2226" s="163" t="str">
        <f>IF(ISERROR(VLOOKUP($F2226,参加者名簿!$A:$D,2,FALSE))=TRUE,"",VLOOKUP($F2226,参加者名簿!$A:$D,2,FALSE))</f>
        <v/>
      </c>
      <c r="I2226" s="146"/>
      <c r="J2226" s="195"/>
    </row>
    <row r="2227" spans="1:10" ht="20.100000000000001" customHeight="1">
      <c r="A2227" s="188">
        <f t="shared" si="970"/>
        <v>51</v>
      </c>
      <c r="B2227" s="582"/>
      <c r="C2227" s="145"/>
      <c r="D2227" s="163" t="str">
        <f>IF(ISERROR(VLOOKUP($B2227,参加者名簿!$A:$D,2,FALSE))=TRUE,"",VLOOKUP($B2227,参加者名簿!$A:$D,2,FALSE))</f>
        <v/>
      </c>
      <c r="E2227" s="146"/>
      <c r="F2227" s="584"/>
      <c r="G2227" s="145"/>
      <c r="H2227" s="163" t="str">
        <f>IF(ISERROR(VLOOKUP($F2227,参加者名簿!$A:$D,2,FALSE))=TRUE,"",VLOOKUP($F2227,参加者名簿!$A:$D,2,FALSE))</f>
        <v/>
      </c>
      <c r="I2227" s="146"/>
      <c r="J2227" s="195"/>
    </row>
    <row r="2228" spans="1:10" ht="20.100000000000001" customHeight="1">
      <c r="A2228" s="188">
        <f t="shared" si="970"/>
        <v>51</v>
      </c>
      <c r="B2228" s="582"/>
      <c r="C2228" s="145"/>
      <c r="D2228" s="163" t="str">
        <f>IF(ISERROR(VLOOKUP($B2228,参加者名簿!$A:$D,2,FALSE))=TRUE,"",VLOOKUP($B2228,参加者名簿!$A:$D,2,FALSE))</f>
        <v/>
      </c>
      <c r="E2228" s="146"/>
      <c r="F2228" s="584"/>
      <c r="G2228" s="145"/>
      <c r="H2228" s="163" t="str">
        <f>IF(ISERROR(VLOOKUP($F2228,参加者名簿!$A:$D,2,FALSE))=TRUE,"",VLOOKUP($F2228,参加者名簿!$A:$D,2,FALSE))</f>
        <v/>
      </c>
      <c r="I2228" s="146"/>
      <c r="J2228" s="195"/>
    </row>
    <row r="2229" spans="1:10" ht="20.100000000000001" customHeight="1">
      <c r="A2229" s="188">
        <f t="shared" si="970"/>
        <v>51</v>
      </c>
      <c r="B2229" s="582"/>
      <c r="C2229" s="145"/>
      <c r="D2229" s="163" t="str">
        <f>IF(ISERROR(VLOOKUP($B2229,参加者名簿!$A:$D,2,FALSE))=TRUE,"",VLOOKUP($B2229,参加者名簿!$A:$D,2,FALSE))</f>
        <v/>
      </c>
      <c r="E2229" s="146"/>
      <c r="F2229" s="584"/>
      <c r="G2229" s="145"/>
      <c r="H2229" s="163" t="str">
        <f>IF(ISERROR(VLOOKUP($F2229,参加者名簿!$A:$D,2,FALSE))=TRUE,"",VLOOKUP($F2229,参加者名簿!$A:$D,2,FALSE))</f>
        <v/>
      </c>
      <c r="I2229" s="146"/>
      <c r="J2229" s="195"/>
    </row>
    <row r="2230" spans="1:10" ht="20.100000000000001" customHeight="1">
      <c r="A2230" s="188">
        <f t="shared" si="970"/>
        <v>51</v>
      </c>
      <c r="B2230" s="582"/>
      <c r="C2230" s="145"/>
      <c r="D2230" s="163" t="str">
        <f>IF(ISERROR(VLOOKUP($B2230,参加者名簿!$A:$D,2,FALSE))=TRUE,"",VLOOKUP($B2230,参加者名簿!$A:$D,2,FALSE))</f>
        <v/>
      </c>
      <c r="E2230" s="146"/>
      <c r="F2230" s="584"/>
      <c r="G2230" s="145"/>
      <c r="H2230" s="163" t="str">
        <f>IF(ISERROR(VLOOKUP($F2230,参加者名簿!$A:$D,2,FALSE))=TRUE,"",VLOOKUP($F2230,参加者名簿!$A:$D,2,FALSE))</f>
        <v/>
      </c>
      <c r="I2230" s="146"/>
      <c r="J2230" s="195"/>
    </row>
    <row r="2231" spans="1:10" ht="20.100000000000001" customHeight="1">
      <c r="A2231" s="188">
        <f t="shared" si="970"/>
        <v>51</v>
      </c>
      <c r="B2231" s="582"/>
      <c r="C2231" s="145"/>
      <c r="D2231" s="163" t="str">
        <f>IF(ISERROR(VLOOKUP($B2231,参加者名簿!$A:$D,2,FALSE))=TRUE,"",VLOOKUP($B2231,参加者名簿!$A:$D,2,FALSE))</f>
        <v/>
      </c>
      <c r="E2231" s="146"/>
      <c r="F2231" s="584"/>
      <c r="G2231" s="145"/>
      <c r="H2231" s="163" t="str">
        <f>IF(ISERROR(VLOOKUP($F2231,参加者名簿!$A:$D,2,FALSE))=TRUE,"",VLOOKUP($F2231,参加者名簿!$A:$D,2,FALSE))</f>
        <v/>
      </c>
      <c r="I2231" s="146"/>
      <c r="J2231" s="195"/>
    </row>
    <row r="2232" spans="1:10" ht="20.100000000000001" customHeight="1">
      <c r="A2232" s="188">
        <f t="shared" si="970"/>
        <v>51</v>
      </c>
      <c r="B2232" s="582"/>
      <c r="C2232" s="145"/>
      <c r="D2232" s="163" t="str">
        <f>IF(ISERROR(VLOOKUP($B2232,参加者名簿!$A:$D,2,FALSE))=TRUE,"",VLOOKUP($B2232,参加者名簿!$A:$D,2,FALSE))</f>
        <v/>
      </c>
      <c r="E2232" s="146"/>
      <c r="F2232" s="584"/>
      <c r="G2232" s="145"/>
      <c r="H2232" s="163" t="str">
        <f>IF(ISERROR(VLOOKUP($F2232,参加者名簿!$A:$D,2,FALSE))=TRUE,"",VLOOKUP($F2232,参加者名簿!$A:$D,2,FALSE))</f>
        <v/>
      </c>
      <c r="I2232" s="146"/>
      <c r="J2232" s="195"/>
    </row>
    <row r="2233" spans="1:10" ht="20.100000000000001" customHeight="1">
      <c r="A2233" s="188">
        <f t="shared" si="970"/>
        <v>51</v>
      </c>
      <c r="B2233" s="582"/>
      <c r="C2233" s="145"/>
      <c r="D2233" s="163" t="str">
        <f>IF(ISERROR(VLOOKUP($B2233,参加者名簿!$A:$D,2,FALSE))=TRUE,"",VLOOKUP($B2233,参加者名簿!$A:$D,2,FALSE))</f>
        <v/>
      </c>
      <c r="E2233" s="146"/>
      <c r="F2233" s="584"/>
      <c r="G2233" s="145"/>
      <c r="H2233" s="163" t="str">
        <f>IF(ISERROR(VLOOKUP($F2233,参加者名簿!$A:$D,2,FALSE))=TRUE,"",VLOOKUP($F2233,参加者名簿!$A:$D,2,FALSE))</f>
        <v/>
      </c>
      <c r="I2233" s="146"/>
      <c r="J2233" s="195"/>
    </row>
    <row r="2234" spans="1:10" ht="20.100000000000001" customHeight="1" thickBot="1">
      <c r="A2234" s="188">
        <f t="shared" si="970"/>
        <v>51</v>
      </c>
      <c r="B2234" s="582"/>
      <c r="C2234" s="145"/>
      <c r="D2234" s="163" t="str">
        <f>IF(ISERROR(VLOOKUP($B2234,参加者名簿!$A:$D,2,FALSE))=TRUE,"",VLOOKUP($B2234,参加者名簿!$A:$D,2,FALSE))</f>
        <v/>
      </c>
      <c r="E2234" s="146"/>
      <c r="F2234" s="584"/>
      <c r="G2234" s="145"/>
      <c r="H2234" s="163" t="str">
        <f>IF(ISERROR(VLOOKUP($F2234,参加者名簿!$A:$D,2,FALSE))=TRUE,"",VLOOKUP($F2234,参加者名簿!$A:$D,2,FALSE))</f>
        <v/>
      </c>
      <c r="I2234" s="146"/>
      <c r="J2234" s="195"/>
    </row>
    <row r="2235" spans="1:10" ht="20.100000000000001" customHeight="1" thickBot="1">
      <c r="B2235" s="298" t="s">
        <v>476</v>
      </c>
      <c r="C2235" s="164">
        <f t="shared" ref="C2235" si="971">COUNTIFS(D2214:D2234,"農業者",E2214:E2234,"○")+COUNTIFS(H2214:H2234,"農業者",I2214:I2234,"○")</f>
        <v>0</v>
      </c>
      <c r="D2235" s="601" t="s">
        <v>477</v>
      </c>
      <c r="E2235" s="602"/>
      <c r="F2235" s="164">
        <f t="shared" ref="F2235" si="972">COUNTIFS(D2214:D2234,"農業者以外",E2214:E2234,"○")+COUNTIFS(H2214:H2234,"農業者以外",I2214:I2234,"○")</f>
        <v>0</v>
      </c>
      <c r="G2235" s="571" t="s">
        <v>478</v>
      </c>
      <c r="H2235" s="603">
        <f t="shared" ref="H2235" si="973">SUMIF(E2214:E2234,"○",C2214:C2234)+SUMIF(I2214:I2234,"○",G2214:G2234)</f>
        <v>0</v>
      </c>
      <c r="I2235" s="604"/>
      <c r="J2235" s="194"/>
    </row>
    <row r="2236" spans="1:10" ht="20.100000000000001" customHeight="1">
      <c r="B2236" s="299" t="s">
        <v>479</v>
      </c>
      <c r="C2236" s="151"/>
      <c r="D2236" s="151"/>
      <c r="E2236" s="151"/>
      <c r="F2236" s="151"/>
      <c r="G2236" s="151"/>
      <c r="H2236" s="151"/>
      <c r="I2236" s="152"/>
      <c r="J2236" s="195"/>
    </row>
    <row r="2237" spans="1:10" ht="20.100000000000001" customHeight="1">
      <c r="B2237" s="300"/>
      <c r="C2237" s="148"/>
      <c r="D2237" s="148"/>
      <c r="E2237" s="148"/>
      <c r="F2237" s="148"/>
      <c r="G2237" s="148"/>
      <c r="H2237" s="148"/>
      <c r="I2237" s="153"/>
      <c r="J2237" s="195"/>
    </row>
    <row r="2238" spans="1:10" ht="20.100000000000001" customHeight="1">
      <c r="B2238" s="300"/>
      <c r="C2238" s="148"/>
      <c r="D2238" s="148"/>
      <c r="E2238" s="148"/>
      <c r="F2238" s="148"/>
      <c r="G2238" s="148"/>
      <c r="H2238" s="148"/>
      <c r="I2238" s="153"/>
      <c r="J2238" s="195"/>
    </row>
    <row r="2239" spans="1:10" ht="20.100000000000001" customHeight="1">
      <c r="B2239" s="300"/>
      <c r="C2239" s="148"/>
      <c r="D2239" s="148"/>
      <c r="E2239" s="148"/>
      <c r="F2239" s="148"/>
      <c r="G2239" s="148"/>
      <c r="H2239" s="148"/>
      <c r="I2239" s="153"/>
      <c r="J2239" s="195"/>
    </row>
    <row r="2240" spans="1:10" ht="20.100000000000001" customHeight="1">
      <c r="B2240" s="300"/>
      <c r="C2240" s="148"/>
      <c r="D2240" s="148"/>
      <c r="E2240" s="148"/>
      <c r="F2240" s="148"/>
      <c r="G2240" s="148"/>
      <c r="H2240" s="148"/>
      <c r="I2240" s="153"/>
      <c r="J2240" s="195"/>
    </row>
    <row r="2241" spans="1:21" ht="20.100000000000001" customHeight="1">
      <c r="B2241" s="300"/>
      <c r="C2241" s="148"/>
      <c r="D2241" s="148"/>
      <c r="E2241" s="148"/>
      <c r="F2241" s="148"/>
      <c r="G2241" s="148"/>
      <c r="H2241" s="148"/>
      <c r="I2241" s="153"/>
      <c r="J2241" s="195"/>
    </row>
    <row r="2242" spans="1:21" ht="20.100000000000001" customHeight="1">
      <c r="B2242" s="300"/>
      <c r="C2242" s="148"/>
      <c r="D2242" s="148"/>
      <c r="E2242" s="148"/>
      <c r="F2242" s="148"/>
      <c r="G2242" s="148"/>
      <c r="H2242" s="148"/>
      <c r="I2242" s="153"/>
      <c r="J2242" s="195"/>
    </row>
    <row r="2243" spans="1:21" ht="20.100000000000001" customHeight="1" thickBot="1">
      <c r="B2243" s="301"/>
      <c r="C2243" s="154"/>
      <c r="D2243" s="154"/>
      <c r="E2243" s="154"/>
      <c r="F2243" s="154"/>
      <c r="G2243" s="154"/>
      <c r="H2243" s="154"/>
      <c r="I2243" s="155"/>
      <c r="J2243" s="195"/>
    </row>
    <row r="2244" spans="1:21" ht="20.100000000000001" customHeight="1" thickBot="1">
      <c r="B2244" s="302" t="s">
        <v>480</v>
      </c>
      <c r="C2244" s="156" t="s">
        <v>481</v>
      </c>
      <c r="D2244" s="156" t="s">
        <v>482</v>
      </c>
      <c r="E2244" s="157"/>
    </row>
    <row r="2245" spans="1:21" ht="20.100000000000001" customHeight="1" thickBot="1">
      <c r="B2245" s="289" t="s">
        <v>505</v>
      </c>
      <c r="C2245" s="185">
        <f t="shared" ref="C2245" si="974">C2201</f>
        <v>4</v>
      </c>
      <c r="D2245" s="608" t="s">
        <v>504</v>
      </c>
      <c r="E2245" s="608"/>
      <c r="F2245" s="608"/>
      <c r="G2245" s="608"/>
      <c r="H2245" s="141" t="s">
        <v>466</v>
      </c>
      <c r="I2245" s="186">
        <f t="shared" ref="I2245" si="975">I2201+1</f>
        <v>52</v>
      </c>
      <c r="J2245" s="189">
        <f t="shared" ref="J2245" si="976">I2245</f>
        <v>52</v>
      </c>
      <c r="K2245" s="312">
        <f t="shared" ref="K2245" si="977">G2246</f>
        <v>0</v>
      </c>
      <c r="L2245" s="313">
        <f t="shared" ref="L2245" si="978">C2247</f>
        <v>0</v>
      </c>
      <c r="M2245" s="190" t="e">
        <f t="shared" ref="M2245" si="979">G2247-K2248</f>
        <v>#VALUE!</v>
      </c>
      <c r="N2245" s="190">
        <f t="shared" ref="N2245" si="980">C2279</f>
        <v>0</v>
      </c>
      <c r="O2245" s="190">
        <f t="shared" ref="O2245" si="981">F2279</f>
        <v>0</v>
      </c>
      <c r="P2245" s="190">
        <f t="shared" ref="P2245" si="982">B2250</f>
        <v>0</v>
      </c>
      <c r="Q2245" s="190">
        <f t="shared" ref="Q2245" si="983">B2251</f>
        <v>0</v>
      </c>
      <c r="R2245" s="190">
        <f t="shared" ref="R2245" si="984">B2252</f>
        <v>0</v>
      </c>
      <c r="S2245" s="188">
        <f t="shared" ref="S2245" si="985">B2253</f>
        <v>0</v>
      </c>
      <c r="T2245" s="188">
        <f t="shared" ref="T2245" si="986">B2254</f>
        <v>0</v>
      </c>
      <c r="U2245" s="188">
        <f t="shared" ref="U2245" si="987">B2255</f>
        <v>0</v>
      </c>
    </row>
    <row r="2246" spans="1:21" ht="20.100000000000001" customHeight="1" thickBot="1">
      <c r="B2246" s="290" t="s">
        <v>467</v>
      </c>
      <c r="C2246" s="609" t="str">
        <f t="shared" ref="C2246" si="988">$C$2</f>
        <v>○○活動組織</v>
      </c>
      <c r="D2246" s="609"/>
      <c r="E2246" s="609"/>
      <c r="F2246" s="143" t="s">
        <v>468</v>
      </c>
      <c r="G2246" s="610"/>
      <c r="H2246" s="611"/>
      <c r="I2246" s="612"/>
      <c r="J2246" s="191"/>
    </row>
    <row r="2247" spans="1:21" ht="20.100000000000001" customHeight="1">
      <c r="B2247" s="291" t="s">
        <v>8</v>
      </c>
      <c r="C2247" s="128"/>
      <c r="D2247" s="613" t="s">
        <v>469</v>
      </c>
      <c r="E2247" s="613"/>
      <c r="F2247" s="128"/>
      <c r="G2247" s="161" t="str">
        <f t="shared" ref="G2247:G2248" si="989">IF((F2247-C2247)*24=0,"",(F2247-C2247)*24)</f>
        <v/>
      </c>
      <c r="H2247" s="614" t="s">
        <v>470</v>
      </c>
      <c r="I2247" s="615"/>
      <c r="J2247" s="192"/>
    </row>
    <row r="2248" spans="1:21" ht="20.100000000000001" customHeight="1" thickBot="1">
      <c r="B2248" s="292" t="s">
        <v>483</v>
      </c>
      <c r="C2248" s="129"/>
      <c r="D2248" s="605" t="s">
        <v>469</v>
      </c>
      <c r="E2248" s="605"/>
      <c r="F2248" s="129"/>
      <c r="G2248" s="162" t="str">
        <f t="shared" si="989"/>
        <v/>
      </c>
      <c r="H2248" s="606" t="s">
        <v>470</v>
      </c>
      <c r="I2248" s="607"/>
      <c r="J2248" s="192"/>
      <c r="K2248" s="188">
        <f t="shared" ref="K2248" si="990">IF(G2248="",0,G2248)</f>
        <v>0</v>
      </c>
    </row>
    <row r="2249" spans="1:21" ht="20.100000000000001" customHeight="1" thickBot="1">
      <c r="B2249" s="306" t="s">
        <v>714</v>
      </c>
      <c r="C2249" s="572" t="s">
        <v>712</v>
      </c>
      <c r="D2249" s="616" t="s">
        <v>713</v>
      </c>
      <c r="E2249" s="617"/>
      <c r="F2249" s="618" t="s">
        <v>715</v>
      </c>
      <c r="G2249" s="619"/>
      <c r="H2249" s="618" t="s">
        <v>716</v>
      </c>
      <c r="I2249" s="620"/>
      <c r="J2249" s="193"/>
    </row>
    <row r="2250" spans="1:21" ht="20.100000000000001" customHeight="1">
      <c r="A2250" s="188" t="str">
        <f t="shared" ref="A2250" si="991">CONCATENATE(I2245,-1)</f>
        <v>52-1</v>
      </c>
      <c r="B2250" s="309"/>
      <c r="C2250" s="573" t="str">
        <f>IF(B2250="","",VLOOKUP($B2250,【選択肢】!$K:$O,2,FALSE))</f>
        <v/>
      </c>
      <c r="D2250" s="621" t="str">
        <f>IF(C2250="","",VLOOKUP($B2250,【選択肢】!$K:$O,4,FALSE))</f>
        <v/>
      </c>
      <c r="E2250" s="622" t="str">
        <f>IF(D2250="","",VLOOKUP($B2250,【選択肢】!$K:$O,2,FALSE))</f>
        <v/>
      </c>
      <c r="F2250" s="623" t="str">
        <f>IF(E2250="","",VLOOKUP($B2250,【選択肢】!$K:$O,5,FALSE))</f>
        <v/>
      </c>
      <c r="G2250" s="624"/>
      <c r="H2250" s="625"/>
      <c r="I2250" s="626"/>
      <c r="J2250" s="193"/>
    </row>
    <row r="2251" spans="1:21" ht="20.100000000000001" customHeight="1">
      <c r="A2251" s="188" t="str">
        <f t="shared" ref="A2251" si="992">CONCATENATE(I2245,-2)</f>
        <v>52-2</v>
      </c>
      <c r="B2251" s="293"/>
      <c r="C2251" s="570" t="str">
        <f>IF(B2251="","",VLOOKUP($B2251,【選択肢】!$K:$O,2,FALSE))</f>
        <v/>
      </c>
      <c r="D2251" s="627" t="str">
        <f>IF(C2251="","",VLOOKUP($B2251,【選択肢】!$K:$O,4,FALSE))</f>
        <v/>
      </c>
      <c r="E2251" s="628" t="str">
        <f>IF(D2251="","",VLOOKUP($B2251,【選択肢】!$K:$O,2,FALSE))</f>
        <v/>
      </c>
      <c r="F2251" s="629" t="str">
        <f>IF(E2251="","",VLOOKUP($B2251,【選択肢】!$K:$O,5,FALSE))</f>
        <v/>
      </c>
      <c r="G2251" s="630"/>
      <c r="H2251" s="631"/>
      <c r="I2251" s="632"/>
      <c r="J2251" s="193"/>
    </row>
    <row r="2252" spans="1:21" ht="20.100000000000001" customHeight="1">
      <c r="A2252" s="188" t="str">
        <f t="shared" ref="A2252" si="993">CONCATENATE(I2245,-3)</f>
        <v>52-3</v>
      </c>
      <c r="B2252" s="294"/>
      <c r="C2252" s="570" t="str">
        <f>IF(B2252="","",VLOOKUP($B2252,【選択肢】!$K:$O,2,FALSE))</f>
        <v/>
      </c>
      <c r="D2252" s="627" t="str">
        <f>IF(C2252="","",VLOOKUP($B2252,【選択肢】!$K:$O,4,FALSE))</f>
        <v/>
      </c>
      <c r="E2252" s="628" t="str">
        <f>IF(D2252="","",VLOOKUP($B2252,【選択肢】!$K:$O,2,FALSE))</f>
        <v/>
      </c>
      <c r="F2252" s="629" t="str">
        <f>IF(E2252="","",VLOOKUP($B2252,【選択肢】!$K:$O,5,FALSE))</f>
        <v/>
      </c>
      <c r="G2252" s="630"/>
      <c r="H2252" s="631"/>
      <c r="I2252" s="632"/>
      <c r="J2252" s="193"/>
    </row>
    <row r="2253" spans="1:21" ht="20.100000000000001" customHeight="1">
      <c r="A2253" s="188" t="str">
        <f t="shared" ref="A2253" si="994">CONCATENATE(I2245,-4)</f>
        <v>52-4</v>
      </c>
      <c r="B2253" s="294"/>
      <c r="C2253" s="570" t="str">
        <f>IF(B2253="","",VLOOKUP($B2253,【選択肢】!$K:$O,2,FALSE))</f>
        <v/>
      </c>
      <c r="D2253" s="627" t="str">
        <f>IF(C2253="","",VLOOKUP($B2253,【選択肢】!$K:$O,4,FALSE))</f>
        <v/>
      </c>
      <c r="E2253" s="628" t="str">
        <f>IF(D2253="","",VLOOKUP($B2253,【選択肢】!$K:$O,2,FALSE))</f>
        <v/>
      </c>
      <c r="F2253" s="629" t="str">
        <f>IF(E2253="","",VLOOKUP($B2253,【選択肢】!$K:$O,5,FALSE))</f>
        <v/>
      </c>
      <c r="G2253" s="630"/>
      <c r="H2253" s="631"/>
      <c r="I2253" s="632"/>
      <c r="J2253" s="193"/>
    </row>
    <row r="2254" spans="1:21" ht="20.100000000000001" customHeight="1">
      <c r="A2254" s="188" t="str">
        <f t="shared" ref="A2254" si="995">CONCATENATE(I2245,-5)</f>
        <v>52-5</v>
      </c>
      <c r="B2254" s="294"/>
      <c r="C2254" s="570" t="str">
        <f>IF(B2254="","",VLOOKUP($B2254,【選択肢】!$K:$O,2,FALSE))</f>
        <v/>
      </c>
      <c r="D2254" s="627" t="str">
        <f>IF(C2254="","",VLOOKUP($B2254,【選択肢】!$K:$O,4,FALSE))</f>
        <v/>
      </c>
      <c r="E2254" s="628" t="str">
        <f>IF(D2254="","",VLOOKUP($B2254,【選択肢】!$K:$O,2,FALSE))</f>
        <v/>
      </c>
      <c r="F2254" s="629" t="str">
        <f>IF(E2254="","",VLOOKUP($B2254,【選択肢】!$K:$O,5,FALSE))</f>
        <v/>
      </c>
      <c r="G2254" s="630"/>
      <c r="H2254" s="631"/>
      <c r="I2254" s="632"/>
      <c r="J2254" s="193"/>
    </row>
    <row r="2255" spans="1:21" ht="20.100000000000001" customHeight="1" thickBot="1">
      <c r="A2255" s="188" t="str">
        <f t="shared" ref="A2255" si="996">CONCATENATE(I2245,-6)</f>
        <v>52-6</v>
      </c>
      <c r="B2255" s="295"/>
      <c r="C2255" s="569" t="str">
        <f>IF(B2255="","",VLOOKUP($B2255,【選択肢】!$K:$O,2,FALSE))</f>
        <v/>
      </c>
      <c r="D2255" s="633" t="str">
        <f>IF(C2255="","",VLOOKUP($B2255,【選択肢】!$K:$O,4,FALSE))</f>
        <v/>
      </c>
      <c r="E2255" s="634" t="str">
        <f>IF(D2255="","",VLOOKUP($B2255,【選択肢】!$K:$O,2,FALSE))</f>
        <v/>
      </c>
      <c r="F2255" s="635" t="str">
        <f>IF(E2255="","",VLOOKUP($B2255,【選択肢】!$K:$O,5,FALSE))</f>
        <v/>
      </c>
      <c r="G2255" s="636"/>
      <c r="H2255" s="637"/>
      <c r="I2255" s="638"/>
      <c r="J2255" s="193"/>
    </row>
    <row r="2256" spans="1:21" ht="20.100000000000001" customHeight="1">
      <c r="B2256" s="639" t="s">
        <v>471</v>
      </c>
      <c r="C2256" s="640"/>
      <c r="D2256" s="640"/>
      <c r="E2256" s="640"/>
      <c r="F2256" s="640"/>
      <c r="G2256" s="640"/>
      <c r="H2256" s="640"/>
      <c r="I2256" s="641"/>
      <c r="J2256" s="194"/>
    </row>
    <row r="2257" spans="1:10" ht="20.100000000000001" customHeight="1">
      <c r="B2257" s="296" t="s">
        <v>472</v>
      </c>
      <c r="C2257" s="167" t="s">
        <v>473</v>
      </c>
      <c r="D2257" s="168" t="s">
        <v>462</v>
      </c>
      <c r="E2257" s="169" t="s">
        <v>474</v>
      </c>
      <c r="F2257" s="166" t="s">
        <v>472</v>
      </c>
      <c r="G2257" s="167" t="s">
        <v>473</v>
      </c>
      <c r="H2257" s="168" t="s">
        <v>462</v>
      </c>
      <c r="I2257" s="169" t="s">
        <v>474</v>
      </c>
      <c r="J2257" s="194"/>
    </row>
    <row r="2258" spans="1:10" ht="20.100000000000001" customHeight="1">
      <c r="A2258" s="188">
        <f t="shared" ref="A2258" si="997">I2245</f>
        <v>52</v>
      </c>
      <c r="B2258" s="582"/>
      <c r="C2258" s="145"/>
      <c r="D2258" s="163" t="str">
        <f>IF(ISERROR(VLOOKUP($B2258,参加者名簿!$A:$D,2,FALSE))=TRUE,"",VLOOKUP($B2258,参加者名簿!$A:$D,2,FALSE))</f>
        <v/>
      </c>
      <c r="E2258" s="146"/>
      <c r="F2258" s="584"/>
      <c r="G2258" s="145"/>
      <c r="H2258" s="163" t="str">
        <f>IF(ISERROR(VLOOKUP($F2258,参加者名簿!$A:$D,2,FALSE))=TRUE,"",VLOOKUP($F2258,参加者名簿!$A:$D,2,FALSE))</f>
        <v/>
      </c>
      <c r="I2258" s="146"/>
      <c r="J2258" s="195"/>
    </row>
    <row r="2259" spans="1:10" ht="20.100000000000001" customHeight="1">
      <c r="A2259" s="188">
        <f t="shared" ref="A2259" si="998">A2258</f>
        <v>52</v>
      </c>
      <c r="B2259" s="582"/>
      <c r="C2259" s="145"/>
      <c r="D2259" s="163" t="str">
        <f>IF(ISERROR(VLOOKUP($B2259,参加者名簿!$A:$D,2,FALSE))=TRUE,"",VLOOKUP($B2259,参加者名簿!$A:$D,2,FALSE))</f>
        <v/>
      </c>
      <c r="E2259" s="146"/>
      <c r="F2259" s="584"/>
      <c r="G2259" s="145"/>
      <c r="H2259" s="163" t="str">
        <f>IF(ISERROR(VLOOKUP($F2259,参加者名簿!$A:$D,2,FALSE))=TRUE,"",VLOOKUP($F2259,参加者名簿!$A:$D,2,FALSE))</f>
        <v/>
      </c>
      <c r="I2259" s="146"/>
      <c r="J2259" s="195"/>
    </row>
    <row r="2260" spans="1:10" ht="20.100000000000001" customHeight="1">
      <c r="A2260" s="188">
        <f t="shared" si="970"/>
        <v>52</v>
      </c>
      <c r="B2260" s="582"/>
      <c r="C2260" s="145"/>
      <c r="D2260" s="163" t="str">
        <f>IF(ISERROR(VLOOKUP($B2260,参加者名簿!$A:$D,2,FALSE))=TRUE,"",VLOOKUP($B2260,参加者名簿!$A:$D,2,FALSE))</f>
        <v/>
      </c>
      <c r="E2260" s="146"/>
      <c r="F2260" s="584"/>
      <c r="G2260" s="145"/>
      <c r="H2260" s="163" t="str">
        <f>IF(ISERROR(VLOOKUP($F2260,参加者名簿!$A:$D,2,FALSE))=TRUE,"",VLOOKUP($F2260,参加者名簿!$A:$D,2,FALSE))</f>
        <v/>
      </c>
      <c r="I2260" s="146"/>
      <c r="J2260" s="195"/>
    </row>
    <row r="2261" spans="1:10" ht="20.100000000000001" customHeight="1">
      <c r="A2261" s="188">
        <f t="shared" si="970"/>
        <v>52</v>
      </c>
      <c r="B2261" s="582"/>
      <c r="C2261" s="145"/>
      <c r="D2261" s="163" t="str">
        <f>IF(ISERROR(VLOOKUP($B2261,参加者名簿!$A:$D,2,FALSE))=TRUE,"",VLOOKUP($B2261,参加者名簿!$A:$D,2,FALSE))</f>
        <v/>
      </c>
      <c r="E2261" s="146"/>
      <c r="F2261" s="584"/>
      <c r="G2261" s="145"/>
      <c r="H2261" s="163" t="str">
        <f>IF(ISERROR(VLOOKUP($F2261,参加者名簿!$A:$D,2,FALSE))=TRUE,"",VLOOKUP($F2261,参加者名簿!$A:$D,2,FALSE))</f>
        <v/>
      </c>
      <c r="I2261" s="146"/>
      <c r="J2261" s="195"/>
    </row>
    <row r="2262" spans="1:10" ht="20.100000000000001" customHeight="1">
      <c r="A2262" s="188">
        <f t="shared" si="970"/>
        <v>52</v>
      </c>
      <c r="B2262" s="582"/>
      <c r="C2262" s="145"/>
      <c r="D2262" s="163" t="str">
        <f>IF(ISERROR(VLOOKUP($B2262,参加者名簿!$A:$D,2,FALSE))=TRUE,"",VLOOKUP($B2262,参加者名簿!$A:$D,2,FALSE))</f>
        <v/>
      </c>
      <c r="E2262" s="146"/>
      <c r="F2262" s="584"/>
      <c r="G2262" s="145"/>
      <c r="H2262" s="163" t="str">
        <f>IF(ISERROR(VLOOKUP($F2262,参加者名簿!$A:$D,2,FALSE))=TRUE,"",VLOOKUP($F2262,参加者名簿!$A:$D,2,FALSE))</f>
        <v/>
      </c>
      <c r="I2262" s="146"/>
      <c r="J2262" s="195"/>
    </row>
    <row r="2263" spans="1:10" ht="20.100000000000001" customHeight="1">
      <c r="A2263" s="188">
        <f t="shared" si="970"/>
        <v>52</v>
      </c>
      <c r="B2263" s="582"/>
      <c r="C2263" s="145"/>
      <c r="D2263" s="163" t="str">
        <f>IF(ISERROR(VLOOKUP($B2263,参加者名簿!$A:$D,2,FALSE))=TRUE,"",VLOOKUP($B2263,参加者名簿!$A:$D,2,FALSE))</f>
        <v/>
      </c>
      <c r="E2263" s="146"/>
      <c r="F2263" s="584"/>
      <c r="G2263" s="145"/>
      <c r="H2263" s="163" t="str">
        <f>IF(ISERROR(VLOOKUP($F2263,参加者名簿!$A:$D,2,FALSE))=TRUE,"",VLOOKUP($F2263,参加者名簿!$A:$D,2,FALSE))</f>
        <v/>
      </c>
      <c r="I2263" s="146"/>
      <c r="J2263" s="195"/>
    </row>
    <row r="2264" spans="1:10" ht="20.100000000000001" customHeight="1">
      <c r="A2264" s="188">
        <f t="shared" si="970"/>
        <v>52</v>
      </c>
      <c r="B2264" s="582"/>
      <c r="C2264" s="145"/>
      <c r="D2264" s="163" t="str">
        <f>IF(ISERROR(VLOOKUP($B2264,参加者名簿!$A:$D,2,FALSE))=TRUE,"",VLOOKUP($B2264,参加者名簿!$A:$D,2,FALSE))</f>
        <v/>
      </c>
      <c r="E2264" s="146"/>
      <c r="F2264" s="584"/>
      <c r="G2264" s="145"/>
      <c r="H2264" s="163" t="str">
        <f>IF(ISERROR(VLOOKUP($F2264,参加者名簿!$A:$D,2,FALSE))=TRUE,"",VLOOKUP($F2264,参加者名簿!$A:$D,2,FALSE))</f>
        <v/>
      </c>
      <c r="I2264" s="146"/>
      <c r="J2264" s="195"/>
    </row>
    <row r="2265" spans="1:10" ht="20.100000000000001" customHeight="1">
      <c r="A2265" s="188">
        <f t="shared" si="970"/>
        <v>52</v>
      </c>
      <c r="B2265" s="582"/>
      <c r="C2265" s="145"/>
      <c r="D2265" s="163" t="str">
        <f>IF(ISERROR(VLOOKUP($B2265,参加者名簿!$A:$D,2,FALSE))=TRUE,"",VLOOKUP($B2265,参加者名簿!$A:$D,2,FALSE))</f>
        <v/>
      </c>
      <c r="E2265" s="146"/>
      <c r="F2265" s="584"/>
      <c r="G2265" s="145"/>
      <c r="H2265" s="163" t="str">
        <f>IF(ISERROR(VLOOKUP($F2265,参加者名簿!$A:$D,2,FALSE))=TRUE,"",VLOOKUP($F2265,参加者名簿!$A:$D,2,FALSE))</f>
        <v/>
      </c>
      <c r="I2265" s="146"/>
      <c r="J2265" s="195"/>
    </row>
    <row r="2266" spans="1:10" ht="20.100000000000001" customHeight="1">
      <c r="A2266" s="188">
        <f t="shared" si="970"/>
        <v>52</v>
      </c>
      <c r="B2266" s="582"/>
      <c r="C2266" s="145"/>
      <c r="D2266" s="163" t="str">
        <f>IF(ISERROR(VLOOKUP($B2266,参加者名簿!$A:$D,2,FALSE))=TRUE,"",VLOOKUP($B2266,参加者名簿!$A:$D,2,FALSE))</f>
        <v/>
      </c>
      <c r="E2266" s="146"/>
      <c r="F2266" s="584"/>
      <c r="G2266" s="145"/>
      <c r="H2266" s="163" t="str">
        <f>IF(ISERROR(VLOOKUP($F2266,参加者名簿!$A:$D,2,FALSE))=TRUE,"",VLOOKUP($F2266,参加者名簿!$A:$D,2,FALSE))</f>
        <v/>
      </c>
      <c r="I2266" s="146"/>
      <c r="J2266" s="195"/>
    </row>
    <row r="2267" spans="1:10" ht="20.100000000000001" customHeight="1">
      <c r="A2267" s="188">
        <f t="shared" si="970"/>
        <v>52</v>
      </c>
      <c r="B2267" s="582"/>
      <c r="C2267" s="145"/>
      <c r="D2267" s="163" t="str">
        <f>IF(ISERROR(VLOOKUP($B2267,参加者名簿!$A:$D,2,FALSE))=TRUE,"",VLOOKUP($B2267,参加者名簿!$A:$D,2,FALSE))</f>
        <v/>
      </c>
      <c r="E2267" s="146"/>
      <c r="F2267" s="584"/>
      <c r="G2267" s="145"/>
      <c r="H2267" s="163" t="str">
        <f>IF(ISERROR(VLOOKUP($F2267,参加者名簿!$A:$D,2,FALSE))=TRUE,"",VLOOKUP($F2267,参加者名簿!$A:$D,2,FALSE))</f>
        <v/>
      </c>
      <c r="I2267" s="146"/>
      <c r="J2267" s="195"/>
    </row>
    <row r="2268" spans="1:10" ht="20.100000000000001" customHeight="1">
      <c r="A2268" s="188">
        <f t="shared" si="970"/>
        <v>52</v>
      </c>
      <c r="B2268" s="582"/>
      <c r="C2268" s="145"/>
      <c r="D2268" s="163" t="str">
        <f>IF(ISERROR(VLOOKUP($B2268,参加者名簿!$A:$D,2,FALSE))=TRUE,"",VLOOKUP($B2268,参加者名簿!$A:$D,2,FALSE))</f>
        <v/>
      </c>
      <c r="E2268" s="146"/>
      <c r="F2268" s="584"/>
      <c r="G2268" s="145"/>
      <c r="H2268" s="163" t="str">
        <f>IF(ISERROR(VLOOKUP($F2268,参加者名簿!$A:$D,2,FALSE))=TRUE,"",VLOOKUP($F2268,参加者名簿!$A:$D,2,FALSE))</f>
        <v/>
      </c>
      <c r="I2268" s="146"/>
      <c r="J2268" s="195"/>
    </row>
    <row r="2269" spans="1:10" ht="20.100000000000001" customHeight="1">
      <c r="A2269" s="188">
        <f t="shared" si="970"/>
        <v>52</v>
      </c>
      <c r="B2269" s="582"/>
      <c r="C2269" s="145"/>
      <c r="D2269" s="163" t="str">
        <f>IF(ISERROR(VLOOKUP($B2269,参加者名簿!$A:$D,2,FALSE))=TRUE,"",VLOOKUP($B2269,参加者名簿!$A:$D,2,FALSE))</f>
        <v/>
      </c>
      <c r="E2269" s="146"/>
      <c r="F2269" s="584"/>
      <c r="G2269" s="145"/>
      <c r="H2269" s="163" t="str">
        <f>IF(ISERROR(VLOOKUP($F2269,参加者名簿!$A:$D,2,FALSE))=TRUE,"",VLOOKUP($F2269,参加者名簿!$A:$D,2,FALSE))</f>
        <v/>
      </c>
      <c r="I2269" s="146"/>
      <c r="J2269" s="195"/>
    </row>
    <row r="2270" spans="1:10" ht="20.100000000000001" customHeight="1">
      <c r="A2270" s="188">
        <f t="shared" si="970"/>
        <v>52</v>
      </c>
      <c r="B2270" s="582"/>
      <c r="C2270" s="145"/>
      <c r="D2270" s="163" t="str">
        <f>IF(ISERROR(VLOOKUP($B2270,参加者名簿!$A:$D,2,FALSE))=TRUE,"",VLOOKUP($B2270,参加者名簿!$A:$D,2,FALSE))</f>
        <v/>
      </c>
      <c r="E2270" s="146"/>
      <c r="F2270" s="584"/>
      <c r="G2270" s="145"/>
      <c r="H2270" s="163" t="str">
        <f>IF(ISERROR(VLOOKUP($F2270,参加者名簿!$A:$D,2,FALSE))=TRUE,"",VLOOKUP($F2270,参加者名簿!$A:$D,2,FALSE))</f>
        <v/>
      </c>
      <c r="I2270" s="146"/>
      <c r="J2270" s="195"/>
    </row>
    <row r="2271" spans="1:10" ht="20.100000000000001" customHeight="1">
      <c r="A2271" s="188">
        <f t="shared" si="970"/>
        <v>52</v>
      </c>
      <c r="B2271" s="582"/>
      <c r="C2271" s="145"/>
      <c r="D2271" s="163" t="str">
        <f>IF(ISERROR(VLOOKUP($B2271,参加者名簿!$A:$D,2,FALSE))=TRUE,"",VLOOKUP($B2271,参加者名簿!$A:$D,2,FALSE))</f>
        <v/>
      </c>
      <c r="E2271" s="146"/>
      <c r="F2271" s="584"/>
      <c r="G2271" s="145"/>
      <c r="H2271" s="163" t="str">
        <f>IF(ISERROR(VLOOKUP($F2271,参加者名簿!$A:$D,2,FALSE))=TRUE,"",VLOOKUP($F2271,参加者名簿!$A:$D,2,FALSE))</f>
        <v/>
      </c>
      <c r="I2271" s="146"/>
      <c r="J2271" s="195"/>
    </row>
    <row r="2272" spans="1:10" ht="20.100000000000001" customHeight="1">
      <c r="A2272" s="188">
        <f t="shared" si="970"/>
        <v>52</v>
      </c>
      <c r="B2272" s="582"/>
      <c r="C2272" s="145"/>
      <c r="D2272" s="163" t="str">
        <f>IF(ISERROR(VLOOKUP($B2272,参加者名簿!$A:$D,2,FALSE))=TRUE,"",VLOOKUP($B2272,参加者名簿!$A:$D,2,FALSE))</f>
        <v/>
      </c>
      <c r="E2272" s="146"/>
      <c r="F2272" s="584"/>
      <c r="G2272" s="145"/>
      <c r="H2272" s="163" t="str">
        <f>IF(ISERROR(VLOOKUP($F2272,参加者名簿!$A:$D,2,FALSE))=TRUE,"",VLOOKUP($F2272,参加者名簿!$A:$D,2,FALSE))</f>
        <v/>
      </c>
      <c r="I2272" s="146"/>
      <c r="J2272" s="195"/>
    </row>
    <row r="2273" spans="1:10" ht="20.100000000000001" customHeight="1">
      <c r="A2273" s="188">
        <f t="shared" si="970"/>
        <v>52</v>
      </c>
      <c r="B2273" s="582"/>
      <c r="C2273" s="145"/>
      <c r="D2273" s="163" t="str">
        <f>IF(ISERROR(VLOOKUP($B2273,参加者名簿!$A:$D,2,FALSE))=TRUE,"",VLOOKUP($B2273,参加者名簿!$A:$D,2,FALSE))</f>
        <v/>
      </c>
      <c r="E2273" s="146"/>
      <c r="F2273" s="584"/>
      <c r="G2273" s="145"/>
      <c r="H2273" s="163" t="str">
        <f>IF(ISERROR(VLOOKUP($F2273,参加者名簿!$A:$D,2,FALSE))=TRUE,"",VLOOKUP($F2273,参加者名簿!$A:$D,2,FALSE))</f>
        <v/>
      </c>
      <c r="I2273" s="146"/>
      <c r="J2273" s="195"/>
    </row>
    <row r="2274" spans="1:10" ht="20.100000000000001" customHeight="1">
      <c r="A2274" s="188">
        <f t="shared" si="970"/>
        <v>52</v>
      </c>
      <c r="B2274" s="582"/>
      <c r="C2274" s="145"/>
      <c r="D2274" s="163" t="str">
        <f>IF(ISERROR(VLOOKUP($B2274,参加者名簿!$A:$D,2,FALSE))=TRUE,"",VLOOKUP($B2274,参加者名簿!$A:$D,2,FALSE))</f>
        <v/>
      </c>
      <c r="E2274" s="146"/>
      <c r="F2274" s="584"/>
      <c r="G2274" s="145"/>
      <c r="H2274" s="163" t="str">
        <f>IF(ISERROR(VLOOKUP($F2274,参加者名簿!$A:$D,2,FALSE))=TRUE,"",VLOOKUP($F2274,参加者名簿!$A:$D,2,FALSE))</f>
        <v/>
      </c>
      <c r="I2274" s="146"/>
      <c r="J2274" s="195"/>
    </row>
    <row r="2275" spans="1:10" ht="20.100000000000001" customHeight="1">
      <c r="A2275" s="188">
        <f t="shared" si="970"/>
        <v>52</v>
      </c>
      <c r="B2275" s="582"/>
      <c r="C2275" s="145"/>
      <c r="D2275" s="163" t="str">
        <f>IF(ISERROR(VLOOKUP($B2275,参加者名簿!$A:$D,2,FALSE))=TRUE,"",VLOOKUP($B2275,参加者名簿!$A:$D,2,FALSE))</f>
        <v/>
      </c>
      <c r="E2275" s="146"/>
      <c r="F2275" s="584"/>
      <c r="G2275" s="145"/>
      <c r="H2275" s="163" t="str">
        <f>IF(ISERROR(VLOOKUP($F2275,参加者名簿!$A:$D,2,FALSE))=TRUE,"",VLOOKUP($F2275,参加者名簿!$A:$D,2,FALSE))</f>
        <v/>
      </c>
      <c r="I2275" s="146"/>
      <c r="J2275" s="195"/>
    </row>
    <row r="2276" spans="1:10" ht="20.100000000000001" customHeight="1">
      <c r="A2276" s="188">
        <f t="shared" si="970"/>
        <v>52</v>
      </c>
      <c r="B2276" s="582"/>
      <c r="C2276" s="145"/>
      <c r="D2276" s="163" t="str">
        <f>IF(ISERROR(VLOOKUP($B2276,参加者名簿!$A:$D,2,FALSE))=TRUE,"",VLOOKUP($B2276,参加者名簿!$A:$D,2,FALSE))</f>
        <v/>
      </c>
      <c r="E2276" s="146"/>
      <c r="F2276" s="584"/>
      <c r="G2276" s="145"/>
      <c r="H2276" s="163" t="str">
        <f>IF(ISERROR(VLOOKUP($F2276,参加者名簿!$A:$D,2,FALSE))=TRUE,"",VLOOKUP($F2276,参加者名簿!$A:$D,2,FALSE))</f>
        <v/>
      </c>
      <c r="I2276" s="146"/>
      <c r="J2276" s="195"/>
    </row>
    <row r="2277" spans="1:10" ht="20.100000000000001" customHeight="1">
      <c r="A2277" s="188">
        <f t="shared" si="970"/>
        <v>52</v>
      </c>
      <c r="B2277" s="582"/>
      <c r="C2277" s="145"/>
      <c r="D2277" s="163" t="str">
        <f>IF(ISERROR(VLOOKUP($B2277,参加者名簿!$A:$D,2,FALSE))=TRUE,"",VLOOKUP($B2277,参加者名簿!$A:$D,2,FALSE))</f>
        <v/>
      </c>
      <c r="E2277" s="146"/>
      <c r="F2277" s="584"/>
      <c r="G2277" s="145"/>
      <c r="H2277" s="163" t="str">
        <f>IF(ISERROR(VLOOKUP($F2277,参加者名簿!$A:$D,2,FALSE))=TRUE,"",VLOOKUP($F2277,参加者名簿!$A:$D,2,FALSE))</f>
        <v/>
      </c>
      <c r="I2277" s="146"/>
      <c r="J2277" s="195"/>
    </row>
    <row r="2278" spans="1:10" ht="20.100000000000001" customHeight="1" thickBot="1">
      <c r="A2278" s="188">
        <f t="shared" si="970"/>
        <v>52</v>
      </c>
      <c r="B2278" s="582"/>
      <c r="C2278" s="145"/>
      <c r="D2278" s="163" t="str">
        <f>IF(ISERROR(VLOOKUP($B2278,参加者名簿!$A:$D,2,FALSE))=TRUE,"",VLOOKUP($B2278,参加者名簿!$A:$D,2,FALSE))</f>
        <v/>
      </c>
      <c r="E2278" s="146"/>
      <c r="F2278" s="584"/>
      <c r="G2278" s="145"/>
      <c r="H2278" s="163" t="str">
        <f>IF(ISERROR(VLOOKUP($F2278,参加者名簿!$A:$D,2,FALSE))=TRUE,"",VLOOKUP($F2278,参加者名簿!$A:$D,2,FALSE))</f>
        <v/>
      </c>
      <c r="I2278" s="146"/>
      <c r="J2278" s="195"/>
    </row>
    <row r="2279" spans="1:10" ht="20.100000000000001" customHeight="1" thickBot="1">
      <c r="B2279" s="298" t="s">
        <v>476</v>
      </c>
      <c r="C2279" s="164">
        <f t="shared" ref="C2279" si="999">COUNTIFS(D2258:D2278,"農業者",E2258:E2278,"○")+COUNTIFS(H2258:H2278,"農業者",I2258:I2278,"○")</f>
        <v>0</v>
      </c>
      <c r="D2279" s="601" t="s">
        <v>477</v>
      </c>
      <c r="E2279" s="602"/>
      <c r="F2279" s="164">
        <f t="shared" ref="F2279" si="1000">COUNTIFS(D2258:D2278,"農業者以外",E2258:E2278,"○")+COUNTIFS(H2258:H2278,"農業者以外",I2258:I2278,"○")</f>
        <v>0</v>
      </c>
      <c r="G2279" s="571" t="s">
        <v>478</v>
      </c>
      <c r="H2279" s="603">
        <f t="shared" ref="H2279" si="1001">SUMIF(E2258:E2278,"○",C2258:C2278)+SUMIF(I2258:I2278,"○",G2258:G2278)</f>
        <v>0</v>
      </c>
      <c r="I2279" s="604"/>
      <c r="J2279" s="194"/>
    </row>
    <row r="2280" spans="1:10" ht="20.100000000000001" customHeight="1">
      <c r="B2280" s="299" t="s">
        <v>479</v>
      </c>
      <c r="C2280" s="151"/>
      <c r="D2280" s="151"/>
      <c r="E2280" s="151"/>
      <c r="F2280" s="151"/>
      <c r="G2280" s="151"/>
      <c r="H2280" s="151"/>
      <c r="I2280" s="152"/>
      <c r="J2280" s="195"/>
    </row>
    <row r="2281" spans="1:10" ht="20.100000000000001" customHeight="1">
      <c r="B2281" s="300"/>
      <c r="C2281" s="148"/>
      <c r="D2281" s="148"/>
      <c r="E2281" s="148"/>
      <c r="F2281" s="148"/>
      <c r="G2281" s="148"/>
      <c r="H2281" s="148"/>
      <c r="I2281" s="153"/>
      <c r="J2281" s="195"/>
    </row>
    <row r="2282" spans="1:10" ht="20.100000000000001" customHeight="1">
      <c r="B2282" s="300"/>
      <c r="C2282" s="148"/>
      <c r="D2282" s="148"/>
      <c r="E2282" s="148"/>
      <c r="F2282" s="148"/>
      <c r="G2282" s="148"/>
      <c r="H2282" s="148"/>
      <c r="I2282" s="153"/>
      <c r="J2282" s="195"/>
    </row>
    <row r="2283" spans="1:10" ht="20.100000000000001" customHeight="1">
      <c r="B2283" s="300"/>
      <c r="C2283" s="148"/>
      <c r="D2283" s="148"/>
      <c r="E2283" s="148"/>
      <c r="F2283" s="148"/>
      <c r="G2283" s="148"/>
      <c r="H2283" s="148"/>
      <c r="I2283" s="153"/>
      <c r="J2283" s="195"/>
    </row>
    <row r="2284" spans="1:10" ht="20.100000000000001" customHeight="1">
      <c r="B2284" s="300"/>
      <c r="C2284" s="148"/>
      <c r="D2284" s="148"/>
      <c r="E2284" s="148"/>
      <c r="F2284" s="148"/>
      <c r="G2284" s="148"/>
      <c r="H2284" s="148"/>
      <c r="I2284" s="153"/>
      <c r="J2284" s="195"/>
    </row>
    <row r="2285" spans="1:10" ht="20.100000000000001" customHeight="1">
      <c r="B2285" s="300"/>
      <c r="C2285" s="148"/>
      <c r="D2285" s="148"/>
      <c r="E2285" s="148"/>
      <c r="F2285" s="148"/>
      <c r="G2285" s="148"/>
      <c r="H2285" s="148"/>
      <c r="I2285" s="153"/>
      <c r="J2285" s="195"/>
    </row>
    <row r="2286" spans="1:10" ht="20.100000000000001" customHeight="1">
      <c r="B2286" s="300"/>
      <c r="C2286" s="148"/>
      <c r="D2286" s="148"/>
      <c r="E2286" s="148"/>
      <c r="F2286" s="148"/>
      <c r="G2286" s="148"/>
      <c r="H2286" s="148"/>
      <c r="I2286" s="153"/>
      <c r="J2286" s="195"/>
    </row>
    <row r="2287" spans="1:10" ht="20.100000000000001" customHeight="1" thickBot="1">
      <c r="B2287" s="301"/>
      <c r="C2287" s="154"/>
      <c r="D2287" s="154"/>
      <c r="E2287" s="154"/>
      <c r="F2287" s="154"/>
      <c r="G2287" s="154"/>
      <c r="H2287" s="154"/>
      <c r="I2287" s="155"/>
      <c r="J2287" s="195"/>
    </row>
    <row r="2288" spans="1:10" ht="20.100000000000001" customHeight="1" thickBot="1">
      <c r="B2288" s="302" t="s">
        <v>480</v>
      </c>
      <c r="C2288" s="156" t="s">
        <v>481</v>
      </c>
      <c r="D2288" s="156" t="s">
        <v>482</v>
      </c>
      <c r="E2288" s="157"/>
    </row>
    <row r="2289" spans="1:21" ht="20.100000000000001" customHeight="1" thickBot="1">
      <c r="B2289" s="289" t="s">
        <v>505</v>
      </c>
      <c r="C2289" s="185">
        <f t="shared" ref="C2289" si="1002">C2245</f>
        <v>4</v>
      </c>
      <c r="D2289" s="608" t="s">
        <v>504</v>
      </c>
      <c r="E2289" s="608"/>
      <c r="F2289" s="608"/>
      <c r="G2289" s="608"/>
      <c r="H2289" s="141" t="s">
        <v>466</v>
      </c>
      <c r="I2289" s="186">
        <f t="shared" ref="I2289" si="1003">I2245+1</f>
        <v>53</v>
      </c>
      <c r="J2289" s="189">
        <f t="shared" ref="J2289" si="1004">I2289</f>
        <v>53</v>
      </c>
      <c r="K2289" s="312">
        <f t="shared" ref="K2289" si="1005">G2290</f>
        <v>0</v>
      </c>
      <c r="L2289" s="313">
        <f t="shared" ref="L2289" si="1006">C2291</f>
        <v>0</v>
      </c>
      <c r="M2289" s="190" t="e">
        <f t="shared" ref="M2289" si="1007">G2291-K2292</f>
        <v>#VALUE!</v>
      </c>
      <c r="N2289" s="190">
        <f t="shared" ref="N2289" si="1008">C2323</f>
        <v>0</v>
      </c>
      <c r="O2289" s="190">
        <f t="shared" ref="O2289" si="1009">F2323</f>
        <v>0</v>
      </c>
      <c r="P2289" s="190">
        <f t="shared" ref="P2289" si="1010">B2294</f>
        <v>0</v>
      </c>
      <c r="Q2289" s="190">
        <f t="shared" ref="Q2289" si="1011">B2295</f>
        <v>0</v>
      </c>
      <c r="R2289" s="190">
        <f t="shared" ref="R2289" si="1012">B2296</f>
        <v>0</v>
      </c>
      <c r="S2289" s="188">
        <f t="shared" ref="S2289" si="1013">B2297</f>
        <v>0</v>
      </c>
      <c r="T2289" s="188">
        <f t="shared" ref="T2289" si="1014">B2298</f>
        <v>0</v>
      </c>
      <c r="U2289" s="188">
        <f t="shared" ref="U2289" si="1015">B2299</f>
        <v>0</v>
      </c>
    </row>
    <row r="2290" spans="1:21" ht="20.100000000000001" customHeight="1" thickBot="1">
      <c r="B2290" s="290" t="s">
        <v>467</v>
      </c>
      <c r="C2290" s="609" t="str">
        <f t="shared" ref="C2290" si="1016">$C$2</f>
        <v>○○活動組織</v>
      </c>
      <c r="D2290" s="609"/>
      <c r="E2290" s="609"/>
      <c r="F2290" s="143" t="s">
        <v>468</v>
      </c>
      <c r="G2290" s="610"/>
      <c r="H2290" s="611"/>
      <c r="I2290" s="612"/>
      <c r="J2290" s="191"/>
    </row>
    <row r="2291" spans="1:21" ht="20.100000000000001" customHeight="1">
      <c r="B2291" s="291" t="s">
        <v>8</v>
      </c>
      <c r="C2291" s="128"/>
      <c r="D2291" s="613" t="s">
        <v>469</v>
      </c>
      <c r="E2291" s="613"/>
      <c r="F2291" s="128"/>
      <c r="G2291" s="161" t="str">
        <f t="shared" ref="G2291:G2292" si="1017">IF((F2291-C2291)*24=0,"",(F2291-C2291)*24)</f>
        <v/>
      </c>
      <c r="H2291" s="614" t="s">
        <v>470</v>
      </c>
      <c r="I2291" s="615"/>
      <c r="J2291" s="192"/>
    </row>
    <row r="2292" spans="1:21" ht="20.100000000000001" customHeight="1" thickBot="1">
      <c r="B2292" s="292" t="s">
        <v>483</v>
      </c>
      <c r="C2292" s="129"/>
      <c r="D2292" s="605" t="s">
        <v>469</v>
      </c>
      <c r="E2292" s="605"/>
      <c r="F2292" s="129"/>
      <c r="G2292" s="162" t="str">
        <f t="shared" si="1017"/>
        <v/>
      </c>
      <c r="H2292" s="606" t="s">
        <v>470</v>
      </c>
      <c r="I2292" s="607"/>
      <c r="J2292" s="192"/>
      <c r="K2292" s="188">
        <f t="shared" ref="K2292" si="1018">IF(G2292="",0,G2292)</f>
        <v>0</v>
      </c>
    </row>
    <row r="2293" spans="1:21" ht="20.100000000000001" customHeight="1" thickBot="1">
      <c r="B2293" s="306" t="s">
        <v>714</v>
      </c>
      <c r="C2293" s="572" t="s">
        <v>712</v>
      </c>
      <c r="D2293" s="616" t="s">
        <v>713</v>
      </c>
      <c r="E2293" s="617"/>
      <c r="F2293" s="618" t="s">
        <v>715</v>
      </c>
      <c r="G2293" s="619"/>
      <c r="H2293" s="618" t="s">
        <v>716</v>
      </c>
      <c r="I2293" s="620"/>
      <c r="J2293" s="193"/>
    </row>
    <row r="2294" spans="1:21" ht="20.100000000000001" customHeight="1">
      <c r="A2294" s="188" t="str">
        <f t="shared" ref="A2294" si="1019">CONCATENATE(I2289,-1)</f>
        <v>53-1</v>
      </c>
      <c r="B2294" s="309"/>
      <c r="C2294" s="573" t="str">
        <f>IF(B2294="","",VLOOKUP($B2294,【選択肢】!$K:$O,2,FALSE))</f>
        <v/>
      </c>
      <c r="D2294" s="621" t="str">
        <f>IF(C2294="","",VLOOKUP($B2294,【選択肢】!$K:$O,4,FALSE))</f>
        <v/>
      </c>
      <c r="E2294" s="622" t="str">
        <f>IF(D2294="","",VLOOKUP($B2294,【選択肢】!$K:$O,2,FALSE))</f>
        <v/>
      </c>
      <c r="F2294" s="623" t="str">
        <f>IF(E2294="","",VLOOKUP($B2294,【選択肢】!$K:$O,5,FALSE))</f>
        <v/>
      </c>
      <c r="G2294" s="624"/>
      <c r="H2294" s="625"/>
      <c r="I2294" s="626"/>
      <c r="J2294" s="193"/>
    </row>
    <row r="2295" spans="1:21" ht="20.100000000000001" customHeight="1">
      <c r="A2295" s="188" t="str">
        <f t="shared" ref="A2295" si="1020">CONCATENATE(I2289,-2)</f>
        <v>53-2</v>
      </c>
      <c r="B2295" s="293"/>
      <c r="C2295" s="570" t="str">
        <f>IF(B2295="","",VLOOKUP($B2295,【選択肢】!$K:$O,2,FALSE))</f>
        <v/>
      </c>
      <c r="D2295" s="627" t="str">
        <f>IF(C2295="","",VLOOKUP($B2295,【選択肢】!$K:$O,4,FALSE))</f>
        <v/>
      </c>
      <c r="E2295" s="628" t="str">
        <f>IF(D2295="","",VLOOKUP($B2295,【選択肢】!$K:$O,2,FALSE))</f>
        <v/>
      </c>
      <c r="F2295" s="629" t="str">
        <f>IF(E2295="","",VLOOKUP($B2295,【選択肢】!$K:$O,5,FALSE))</f>
        <v/>
      </c>
      <c r="G2295" s="630"/>
      <c r="H2295" s="631"/>
      <c r="I2295" s="632"/>
      <c r="J2295" s="193"/>
    </row>
    <row r="2296" spans="1:21" ht="20.100000000000001" customHeight="1">
      <c r="A2296" s="188" t="str">
        <f t="shared" ref="A2296" si="1021">CONCATENATE(I2289,-3)</f>
        <v>53-3</v>
      </c>
      <c r="B2296" s="294"/>
      <c r="C2296" s="570" t="str">
        <f>IF(B2296="","",VLOOKUP($B2296,【選択肢】!$K:$O,2,FALSE))</f>
        <v/>
      </c>
      <c r="D2296" s="627" t="str">
        <f>IF(C2296="","",VLOOKUP($B2296,【選択肢】!$K:$O,4,FALSE))</f>
        <v/>
      </c>
      <c r="E2296" s="628" t="str">
        <f>IF(D2296="","",VLOOKUP($B2296,【選択肢】!$K:$O,2,FALSE))</f>
        <v/>
      </c>
      <c r="F2296" s="629" t="str">
        <f>IF(E2296="","",VLOOKUP($B2296,【選択肢】!$K:$O,5,FALSE))</f>
        <v/>
      </c>
      <c r="G2296" s="630"/>
      <c r="H2296" s="631"/>
      <c r="I2296" s="632"/>
      <c r="J2296" s="193"/>
    </row>
    <row r="2297" spans="1:21" ht="20.100000000000001" customHeight="1">
      <c r="A2297" s="188" t="str">
        <f t="shared" ref="A2297" si="1022">CONCATENATE(I2289,-4)</f>
        <v>53-4</v>
      </c>
      <c r="B2297" s="294"/>
      <c r="C2297" s="570" t="str">
        <f>IF(B2297="","",VLOOKUP($B2297,【選択肢】!$K:$O,2,FALSE))</f>
        <v/>
      </c>
      <c r="D2297" s="627" t="str">
        <f>IF(C2297="","",VLOOKUP($B2297,【選択肢】!$K:$O,4,FALSE))</f>
        <v/>
      </c>
      <c r="E2297" s="628" t="str">
        <f>IF(D2297="","",VLOOKUP($B2297,【選択肢】!$K:$O,2,FALSE))</f>
        <v/>
      </c>
      <c r="F2297" s="629" t="str">
        <f>IF(E2297="","",VLOOKUP($B2297,【選択肢】!$K:$O,5,FALSE))</f>
        <v/>
      </c>
      <c r="G2297" s="630"/>
      <c r="H2297" s="631"/>
      <c r="I2297" s="632"/>
      <c r="J2297" s="193"/>
    </row>
    <row r="2298" spans="1:21" ht="20.100000000000001" customHeight="1">
      <c r="A2298" s="188" t="str">
        <f t="shared" ref="A2298" si="1023">CONCATENATE(I2289,-5)</f>
        <v>53-5</v>
      </c>
      <c r="B2298" s="294"/>
      <c r="C2298" s="570" t="str">
        <f>IF(B2298="","",VLOOKUP($B2298,【選択肢】!$K:$O,2,FALSE))</f>
        <v/>
      </c>
      <c r="D2298" s="627" t="str">
        <f>IF(C2298="","",VLOOKUP($B2298,【選択肢】!$K:$O,4,FALSE))</f>
        <v/>
      </c>
      <c r="E2298" s="628" t="str">
        <f>IF(D2298="","",VLOOKUP($B2298,【選択肢】!$K:$O,2,FALSE))</f>
        <v/>
      </c>
      <c r="F2298" s="629" t="str">
        <f>IF(E2298="","",VLOOKUP($B2298,【選択肢】!$K:$O,5,FALSE))</f>
        <v/>
      </c>
      <c r="G2298" s="630"/>
      <c r="H2298" s="631"/>
      <c r="I2298" s="632"/>
      <c r="J2298" s="193"/>
    </row>
    <row r="2299" spans="1:21" ht="20.100000000000001" customHeight="1" thickBot="1">
      <c r="A2299" s="188" t="str">
        <f t="shared" ref="A2299" si="1024">CONCATENATE(I2289,-6)</f>
        <v>53-6</v>
      </c>
      <c r="B2299" s="295"/>
      <c r="C2299" s="569" t="str">
        <f>IF(B2299="","",VLOOKUP($B2299,【選択肢】!$K:$O,2,FALSE))</f>
        <v/>
      </c>
      <c r="D2299" s="633" t="str">
        <f>IF(C2299="","",VLOOKUP($B2299,【選択肢】!$K:$O,4,FALSE))</f>
        <v/>
      </c>
      <c r="E2299" s="634" t="str">
        <f>IF(D2299="","",VLOOKUP($B2299,【選択肢】!$K:$O,2,FALSE))</f>
        <v/>
      </c>
      <c r="F2299" s="635" t="str">
        <f>IF(E2299="","",VLOOKUP($B2299,【選択肢】!$K:$O,5,FALSE))</f>
        <v/>
      </c>
      <c r="G2299" s="636"/>
      <c r="H2299" s="637"/>
      <c r="I2299" s="638"/>
      <c r="J2299" s="193"/>
    </row>
    <row r="2300" spans="1:21" ht="20.100000000000001" customHeight="1">
      <c r="B2300" s="639" t="s">
        <v>471</v>
      </c>
      <c r="C2300" s="640"/>
      <c r="D2300" s="640"/>
      <c r="E2300" s="640"/>
      <c r="F2300" s="640"/>
      <c r="G2300" s="640"/>
      <c r="H2300" s="640"/>
      <c r="I2300" s="641"/>
      <c r="J2300" s="194"/>
    </row>
    <row r="2301" spans="1:21" ht="20.100000000000001" customHeight="1">
      <c r="B2301" s="296" t="s">
        <v>472</v>
      </c>
      <c r="C2301" s="167" t="s">
        <v>473</v>
      </c>
      <c r="D2301" s="168" t="s">
        <v>462</v>
      </c>
      <c r="E2301" s="169" t="s">
        <v>474</v>
      </c>
      <c r="F2301" s="166" t="s">
        <v>472</v>
      </c>
      <c r="G2301" s="167" t="s">
        <v>473</v>
      </c>
      <c r="H2301" s="168" t="s">
        <v>462</v>
      </c>
      <c r="I2301" s="169" t="s">
        <v>474</v>
      </c>
      <c r="J2301" s="194"/>
    </row>
    <row r="2302" spans="1:21" ht="20.100000000000001" customHeight="1">
      <c r="A2302" s="188">
        <f t="shared" ref="A2302" si="1025">I2289</f>
        <v>53</v>
      </c>
      <c r="B2302" s="582"/>
      <c r="C2302" s="145"/>
      <c r="D2302" s="163" t="str">
        <f>IF(ISERROR(VLOOKUP($B2302,参加者名簿!$A:$D,2,FALSE))=TRUE,"",VLOOKUP($B2302,参加者名簿!$A:$D,2,FALSE))</f>
        <v/>
      </c>
      <c r="E2302" s="146"/>
      <c r="F2302" s="584"/>
      <c r="G2302" s="145"/>
      <c r="H2302" s="163" t="str">
        <f>IF(ISERROR(VLOOKUP($F2302,参加者名簿!$A:$D,2,FALSE))=TRUE,"",VLOOKUP($F2302,参加者名簿!$A:$D,2,FALSE))</f>
        <v/>
      </c>
      <c r="I2302" s="146"/>
      <c r="J2302" s="195"/>
    </row>
    <row r="2303" spans="1:21" ht="20.100000000000001" customHeight="1">
      <c r="A2303" s="188">
        <f t="shared" ref="A2303:A2366" si="1026">A2302</f>
        <v>53</v>
      </c>
      <c r="B2303" s="582"/>
      <c r="C2303" s="145"/>
      <c r="D2303" s="163" t="str">
        <f>IF(ISERROR(VLOOKUP($B2303,参加者名簿!$A:$D,2,FALSE))=TRUE,"",VLOOKUP($B2303,参加者名簿!$A:$D,2,FALSE))</f>
        <v/>
      </c>
      <c r="E2303" s="146"/>
      <c r="F2303" s="584"/>
      <c r="G2303" s="145"/>
      <c r="H2303" s="163" t="str">
        <f>IF(ISERROR(VLOOKUP($F2303,参加者名簿!$A:$D,2,FALSE))=TRUE,"",VLOOKUP($F2303,参加者名簿!$A:$D,2,FALSE))</f>
        <v/>
      </c>
      <c r="I2303" s="146"/>
      <c r="J2303" s="195"/>
    </row>
    <row r="2304" spans="1:21" ht="20.100000000000001" customHeight="1">
      <c r="A2304" s="188">
        <f t="shared" si="1026"/>
        <v>53</v>
      </c>
      <c r="B2304" s="582"/>
      <c r="C2304" s="145"/>
      <c r="D2304" s="163" t="str">
        <f>IF(ISERROR(VLOOKUP($B2304,参加者名簿!$A:$D,2,FALSE))=TRUE,"",VLOOKUP($B2304,参加者名簿!$A:$D,2,FALSE))</f>
        <v/>
      </c>
      <c r="E2304" s="146"/>
      <c r="F2304" s="584"/>
      <c r="G2304" s="145"/>
      <c r="H2304" s="163" t="str">
        <f>IF(ISERROR(VLOOKUP($F2304,参加者名簿!$A:$D,2,FALSE))=TRUE,"",VLOOKUP($F2304,参加者名簿!$A:$D,2,FALSE))</f>
        <v/>
      </c>
      <c r="I2304" s="146"/>
      <c r="J2304" s="195"/>
    </row>
    <row r="2305" spans="1:10" ht="20.100000000000001" customHeight="1">
      <c r="A2305" s="188">
        <f t="shared" si="1026"/>
        <v>53</v>
      </c>
      <c r="B2305" s="582"/>
      <c r="C2305" s="145"/>
      <c r="D2305" s="163" t="str">
        <f>IF(ISERROR(VLOOKUP($B2305,参加者名簿!$A:$D,2,FALSE))=TRUE,"",VLOOKUP($B2305,参加者名簿!$A:$D,2,FALSE))</f>
        <v/>
      </c>
      <c r="E2305" s="146"/>
      <c r="F2305" s="584"/>
      <c r="G2305" s="145"/>
      <c r="H2305" s="163" t="str">
        <f>IF(ISERROR(VLOOKUP($F2305,参加者名簿!$A:$D,2,FALSE))=TRUE,"",VLOOKUP($F2305,参加者名簿!$A:$D,2,FALSE))</f>
        <v/>
      </c>
      <c r="I2305" s="146"/>
      <c r="J2305" s="195"/>
    </row>
    <row r="2306" spans="1:10" ht="20.100000000000001" customHeight="1">
      <c r="A2306" s="188">
        <f t="shared" si="1026"/>
        <v>53</v>
      </c>
      <c r="B2306" s="582"/>
      <c r="C2306" s="145"/>
      <c r="D2306" s="163" t="str">
        <f>IF(ISERROR(VLOOKUP($B2306,参加者名簿!$A:$D,2,FALSE))=TRUE,"",VLOOKUP($B2306,参加者名簿!$A:$D,2,FALSE))</f>
        <v/>
      </c>
      <c r="E2306" s="146"/>
      <c r="F2306" s="584"/>
      <c r="G2306" s="145"/>
      <c r="H2306" s="163" t="str">
        <f>IF(ISERROR(VLOOKUP($F2306,参加者名簿!$A:$D,2,FALSE))=TRUE,"",VLOOKUP($F2306,参加者名簿!$A:$D,2,FALSE))</f>
        <v/>
      </c>
      <c r="I2306" s="146"/>
      <c r="J2306" s="195"/>
    </row>
    <row r="2307" spans="1:10" ht="20.100000000000001" customHeight="1">
      <c r="A2307" s="188">
        <f t="shared" si="1026"/>
        <v>53</v>
      </c>
      <c r="B2307" s="582"/>
      <c r="C2307" s="145"/>
      <c r="D2307" s="163" t="str">
        <f>IF(ISERROR(VLOOKUP($B2307,参加者名簿!$A:$D,2,FALSE))=TRUE,"",VLOOKUP($B2307,参加者名簿!$A:$D,2,FALSE))</f>
        <v/>
      </c>
      <c r="E2307" s="146"/>
      <c r="F2307" s="584"/>
      <c r="G2307" s="145"/>
      <c r="H2307" s="163" t="str">
        <f>IF(ISERROR(VLOOKUP($F2307,参加者名簿!$A:$D,2,FALSE))=TRUE,"",VLOOKUP($F2307,参加者名簿!$A:$D,2,FALSE))</f>
        <v/>
      </c>
      <c r="I2307" s="146"/>
      <c r="J2307" s="195"/>
    </row>
    <row r="2308" spans="1:10" ht="20.100000000000001" customHeight="1">
      <c r="A2308" s="188">
        <f t="shared" si="1026"/>
        <v>53</v>
      </c>
      <c r="B2308" s="582"/>
      <c r="C2308" s="145"/>
      <c r="D2308" s="163" t="str">
        <f>IF(ISERROR(VLOOKUP($B2308,参加者名簿!$A:$D,2,FALSE))=TRUE,"",VLOOKUP($B2308,参加者名簿!$A:$D,2,FALSE))</f>
        <v/>
      </c>
      <c r="E2308" s="146"/>
      <c r="F2308" s="584"/>
      <c r="G2308" s="145"/>
      <c r="H2308" s="163" t="str">
        <f>IF(ISERROR(VLOOKUP($F2308,参加者名簿!$A:$D,2,FALSE))=TRUE,"",VLOOKUP($F2308,参加者名簿!$A:$D,2,FALSE))</f>
        <v/>
      </c>
      <c r="I2308" s="146"/>
      <c r="J2308" s="195"/>
    </row>
    <row r="2309" spans="1:10" ht="20.100000000000001" customHeight="1">
      <c r="A2309" s="188">
        <f t="shared" si="1026"/>
        <v>53</v>
      </c>
      <c r="B2309" s="582"/>
      <c r="C2309" s="145"/>
      <c r="D2309" s="163" t="str">
        <f>IF(ISERROR(VLOOKUP($B2309,参加者名簿!$A:$D,2,FALSE))=TRUE,"",VLOOKUP($B2309,参加者名簿!$A:$D,2,FALSE))</f>
        <v/>
      </c>
      <c r="E2309" s="146"/>
      <c r="F2309" s="584"/>
      <c r="G2309" s="145"/>
      <c r="H2309" s="163" t="str">
        <f>IF(ISERROR(VLOOKUP($F2309,参加者名簿!$A:$D,2,FALSE))=TRUE,"",VLOOKUP($F2309,参加者名簿!$A:$D,2,FALSE))</f>
        <v/>
      </c>
      <c r="I2309" s="146"/>
      <c r="J2309" s="195"/>
    </row>
    <row r="2310" spans="1:10" ht="20.100000000000001" customHeight="1">
      <c r="A2310" s="188">
        <f t="shared" si="1026"/>
        <v>53</v>
      </c>
      <c r="B2310" s="582"/>
      <c r="C2310" s="145"/>
      <c r="D2310" s="163" t="str">
        <f>IF(ISERROR(VLOOKUP($B2310,参加者名簿!$A:$D,2,FALSE))=TRUE,"",VLOOKUP($B2310,参加者名簿!$A:$D,2,FALSE))</f>
        <v/>
      </c>
      <c r="E2310" s="146"/>
      <c r="F2310" s="584"/>
      <c r="G2310" s="145"/>
      <c r="H2310" s="163" t="str">
        <f>IF(ISERROR(VLOOKUP($F2310,参加者名簿!$A:$D,2,FALSE))=TRUE,"",VLOOKUP($F2310,参加者名簿!$A:$D,2,FALSE))</f>
        <v/>
      </c>
      <c r="I2310" s="146"/>
      <c r="J2310" s="195"/>
    </row>
    <row r="2311" spans="1:10" ht="20.100000000000001" customHeight="1">
      <c r="A2311" s="188">
        <f t="shared" si="1026"/>
        <v>53</v>
      </c>
      <c r="B2311" s="582"/>
      <c r="C2311" s="145"/>
      <c r="D2311" s="163" t="str">
        <f>IF(ISERROR(VLOOKUP($B2311,参加者名簿!$A:$D,2,FALSE))=TRUE,"",VLOOKUP($B2311,参加者名簿!$A:$D,2,FALSE))</f>
        <v/>
      </c>
      <c r="E2311" s="146"/>
      <c r="F2311" s="584"/>
      <c r="G2311" s="145"/>
      <c r="H2311" s="163" t="str">
        <f>IF(ISERROR(VLOOKUP($F2311,参加者名簿!$A:$D,2,FALSE))=TRUE,"",VLOOKUP($F2311,参加者名簿!$A:$D,2,FALSE))</f>
        <v/>
      </c>
      <c r="I2311" s="146"/>
      <c r="J2311" s="195"/>
    </row>
    <row r="2312" spans="1:10" ht="20.100000000000001" customHeight="1">
      <c r="A2312" s="188">
        <f t="shared" si="1026"/>
        <v>53</v>
      </c>
      <c r="B2312" s="582"/>
      <c r="C2312" s="145"/>
      <c r="D2312" s="163" t="str">
        <f>IF(ISERROR(VLOOKUP($B2312,参加者名簿!$A:$D,2,FALSE))=TRUE,"",VLOOKUP($B2312,参加者名簿!$A:$D,2,FALSE))</f>
        <v/>
      </c>
      <c r="E2312" s="146"/>
      <c r="F2312" s="584"/>
      <c r="G2312" s="145"/>
      <c r="H2312" s="163" t="str">
        <f>IF(ISERROR(VLOOKUP($F2312,参加者名簿!$A:$D,2,FALSE))=TRUE,"",VLOOKUP($F2312,参加者名簿!$A:$D,2,FALSE))</f>
        <v/>
      </c>
      <c r="I2312" s="146"/>
      <c r="J2312" s="195"/>
    </row>
    <row r="2313" spans="1:10" ht="20.100000000000001" customHeight="1">
      <c r="A2313" s="188">
        <f t="shared" si="1026"/>
        <v>53</v>
      </c>
      <c r="B2313" s="582"/>
      <c r="C2313" s="145"/>
      <c r="D2313" s="163" t="str">
        <f>IF(ISERROR(VLOOKUP($B2313,参加者名簿!$A:$D,2,FALSE))=TRUE,"",VLOOKUP($B2313,参加者名簿!$A:$D,2,FALSE))</f>
        <v/>
      </c>
      <c r="E2313" s="146"/>
      <c r="F2313" s="584"/>
      <c r="G2313" s="145"/>
      <c r="H2313" s="163" t="str">
        <f>IF(ISERROR(VLOOKUP($F2313,参加者名簿!$A:$D,2,FALSE))=TRUE,"",VLOOKUP($F2313,参加者名簿!$A:$D,2,FALSE))</f>
        <v/>
      </c>
      <c r="I2313" s="146"/>
      <c r="J2313" s="195"/>
    </row>
    <row r="2314" spans="1:10" ht="20.100000000000001" customHeight="1">
      <c r="A2314" s="188">
        <f t="shared" si="1026"/>
        <v>53</v>
      </c>
      <c r="B2314" s="582"/>
      <c r="C2314" s="145"/>
      <c r="D2314" s="163" t="str">
        <f>IF(ISERROR(VLOOKUP($B2314,参加者名簿!$A:$D,2,FALSE))=TRUE,"",VLOOKUP($B2314,参加者名簿!$A:$D,2,FALSE))</f>
        <v/>
      </c>
      <c r="E2314" s="146"/>
      <c r="F2314" s="584"/>
      <c r="G2314" s="145"/>
      <c r="H2314" s="163" t="str">
        <f>IF(ISERROR(VLOOKUP($F2314,参加者名簿!$A:$D,2,FALSE))=TRUE,"",VLOOKUP($F2314,参加者名簿!$A:$D,2,FALSE))</f>
        <v/>
      </c>
      <c r="I2314" s="146"/>
      <c r="J2314" s="195"/>
    </row>
    <row r="2315" spans="1:10" ht="20.100000000000001" customHeight="1">
      <c r="A2315" s="188">
        <f t="shared" si="1026"/>
        <v>53</v>
      </c>
      <c r="B2315" s="582"/>
      <c r="C2315" s="145"/>
      <c r="D2315" s="163" t="str">
        <f>IF(ISERROR(VLOOKUP($B2315,参加者名簿!$A:$D,2,FALSE))=TRUE,"",VLOOKUP($B2315,参加者名簿!$A:$D,2,FALSE))</f>
        <v/>
      </c>
      <c r="E2315" s="146"/>
      <c r="F2315" s="584"/>
      <c r="G2315" s="145"/>
      <c r="H2315" s="163" t="str">
        <f>IF(ISERROR(VLOOKUP($F2315,参加者名簿!$A:$D,2,FALSE))=TRUE,"",VLOOKUP($F2315,参加者名簿!$A:$D,2,FALSE))</f>
        <v/>
      </c>
      <c r="I2315" s="146"/>
      <c r="J2315" s="195"/>
    </row>
    <row r="2316" spans="1:10" ht="20.100000000000001" customHeight="1">
      <c r="A2316" s="188">
        <f t="shared" si="1026"/>
        <v>53</v>
      </c>
      <c r="B2316" s="582"/>
      <c r="C2316" s="145"/>
      <c r="D2316" s="163" t="str">
        <f>IF(ISERROR(VLOOKUP($B2316,参加者名簿!$A:$D,2,FALSE))=TRUE,"",VLOOKUP($B2316,参加者名簿!$A:$D,2,FALSE))</f>
        <v/>
      </c>
      <c r="E2316" s="146"/>
      <c r="F2316" s="584"/>
      <c r="G2316" s="145"/>
      <c r="H2316" s="163" t="str">
        <f>IF(ISERROR(VLOOKUP($F2316,参加者名簿!$A:$D,2,FALSE))=TRUE,"",VLOOKUP($F2316,参加者名簿!$A:$D,2,FALSE))</f>
        <v/>
      </c>
      <c r="I2316" s="146"/>
      <c r="J2316" s="195"/>
    </row>
    <row r="2317" spans="1:10" ht="20.100000000000001" customHeight="1">
      <c r="A2317" s="188">
        <f t="shared" si="1026"/>
        <v>53</v>
      </c>
      <c r="B2317" s="582"/>
      <c r="C2317" s="145"/>
      <c r="D2317" s="163" t="str">
        <f>IF(ISERROR(VLOOKUP($B2317,参加者名簿!$A:$D,2,FALSE))=TRUE,"",VLOOKUP($B2317,参加者名簿!$A:$D,2,FALSE))</f>
        <v/>
      </c>
      <c r="E2317" s="146"/>
      <c r="F2317" s="584"/>
      <c r="G2317" s="145"/>
      <c r="H2317" s="163" t="str">
        <f>IF(ISERROR(VLOOKUP($F2317,参加者名簿!$A:$D,2,FALSE))=TRUE,"",VLOOKUP($F2317,参加者名簿!$A:$D,2,FALSE))</f>
        <v/>
      </c>
      <c r="I2317" s="146"/>
      <c r="J2317" s="195"/>
    </row>
    <row r="2318" spans="1:10" ht="20.100000000000001" customHeight="1">
      <c r="A2318" s="188">
        <f t="shared" si="1026"/>
        <v>53</v>
      </c>
      <c r="B2318" s="582"/>
      <c r="C2318" s="145"/>
      <c r="D2318" s="163" t="str">
        <f>IF(ISERROR(VLOOKUP($B2318,参加者名簿!$A:$D,2,FALSE))=TRUE,"",VLOOKUP($B2318,参加者名簿!$A:$D,2,FALSE))</f>
        <v/>
      </c>
      <c r="E2318" s="146"/>
      <c r="F2318" s="584"/>
      <c r="G2318" s="145"/>
      <c r="H2318" s="163" t="str">
        <f>IF(ISERROR(VLOOKUP($F2318,参加者名簿!$A:$D,2,FALSE))=TRUE,"",VLOOKUP($F2318,参加者名簿!$A:$D,2,FALSE))</f>
        <v/>
      </c>
      <c r="I2318" s="146"/>
      <c r="J2318" s="195"/>
    </row>
    <row r="2319" spans="1:10" ht="20.100000000000001" customHeight="1">
      <c r="A2319" s="188">
        <f t="shared" si="1026"/>
        <v>53</v>
      </c>
      <c r="B2319" s="582"/>
      <c r="C2319" s="145"/>
      <c r="D2319" s="163" t="str">
        <f>IF(ISERROR(VLOOKUP($B2319,参加者名簿!$A:$D,2,FALSE))=TRUE,"",VLOOKUP($B2319,参加者名簿!$A:$D,2,FALSE))</f>
        <v/>
      </c>
      <c r="E2319" s="146"/>
      <c r="F2319" s="584"/>
      <c r="G2319" s="145"/>
      <c r="H2319" s="163" t="str">
        <f>IF(ISERROR(VLOOKUP($F2319,参加者名簿!$A:$D,2,FALSE))=TRUE,"",VLOOKUP($F2319,参加者名簿!$A:$D,2,FALSE))</f>
        <v/>
      </c>
      <c r="I2319" s="146"/>
      <c r="J2319" s="195"/>
    </row>
    <row r="2320" spans="1:10" ht="20.100000000000001" customHeight="1">
      <c r="A2320" s="188">
        <f t="shared" si="1026"/>
        <v>53</v>
      </c>
      <c r="B2320" s="582"/>
      <c r="C2320" s="145"/>
      <c r="D2320" s="163" t="str">
        <f>IF(ISERROR(VLOOKUP($B2320,参加者名簿!$A:$D,2,FALSE))=TRUE,"",VLOOKUP($B2320,参加者名簿!$A:$D,2,FALSE))</f>
        <v/>
      </c>
      <c r="E2320" s="146"/>
      <c r="F2320" s="584"/>
      <c r="G2320" s="145"/>
      <c r="H2320" s="163" t="str">
        <f>IF(ISERROR(VLOOKUP($F2320,参加者名簿!$A:$D,2,FALSE))=TRUE,"",VLOOKUP($F2320,参加者名簿!$A:$D,2,FALSE))</f>
        <v/>
      </c>
      <c r="I2320" s="146"/>
      <c r="J2320" s="195"/>
    </row>
    <row r="2321" spans="1:21" ht="20.100000000000001" customHeight="1">
      <c r="A2321" s="188">
        <f t="shared" si="1026"/>
        <v>53</v>
      </c>
      <c r="B2321" s="582"/>
      <c r="C2321" s="145"/>
      <c r="D2321" s="163" t="str">
        <f>IF(ISERROR(VLOOKUP($B2321,参加者名簿!$A:$D,2,FALSE))=TRUE,"",VLOOKUP($B2321,参加者名簿!$A:$D,2,FALSE))</f>
        <v/>
      </c>
      <c r="E2321" s="146"/>
      <c r="F2321" s="584"/>
      <c r="G2321" s="145"/>
      <c r="H2321" s="163" t="str">
        <f>IF(ISERROR(VLOOKUP($F2321,参加者名簿!$A:$D,2,FALSE))=TRUE,"",VLOOKUP($F2321,参加者名簿!$A:$D,2,FALSE))</f>
        <v/>
      </c>
      <c r="I2321" s="146"/>
      <c r="J2321" s="195"/>
    </row>
    <row r="2322" spans="1:21" ht="20.100000000000001" customHeight="1" thickBot="1">
      <c r="A2322" s="188">
        <f t="shared" si="1026"/>
        <v>53</v>
      </c>
      <c r="B2322" s="582"/>
      <c r="C2322" s="145"/>
      <c r="D2322" s="163" t="str">
        <f>IF(ISERROR(VLOOKUP($B2322,参加者名簿!$A:$D,2,FALSE))=TRUE,"",VLOOKUP($B2322,参加者名簿!$A:$D,2,FALSE))</f>
        <v/>
      </c>
      <c r="E2322" s="146"/>
      <c r="F2322" s="584"/>
      <c r="G2322" s="145"/>
      <c r="H2322" s="163" t="str">
        <f>IF(ISERROR(VLOOKUP($F2322,参加者名簿!$A:$D,2,FALSE))=TRUE,"",VLOOKUP($F2322,参加者名簿!$A:$D,2,FALSE))</f>
        <v/>
      </c>
      <c r="I2322" s="146"/>
      <c r="J2322" s="195"/>
    </row>
    <row r="2323" spans="1:21" ht="20.100000000000001" customHeight="1" thickBot="1">
      <c r="B2323" s="298" t="s">
        <v>476</v>
      </c>
      <c r="C2323" s="164">
        <f t="shared" ref="C2323" si="1027">COUNTIFS(D2302:D2322,"農業者",E2302:E2322,"○")+COUNTIFS(H2302:H2322,"農業者",I2302:I2322,"○")</f>
        <v>0</v>
      </c>
      <c r="D2323" s="601" t="s">
        <v>477</v>
      </c>
      <c r="E2323" s="602"/>
      <c r="F2323" s="164">
        <f t="shared" ref="F2323" si="1028">COUNTIFS(D2302:D2322,"農業者以外",E2302:E2322,"○")+COUNTIFS(H2302:H2322,"農業者以外",I2302:I2322,"○")</f>
        <v>0</v>
      </c>
      <c r="G2323" s="571" t="s">
        <v>478</v>
      </c>
      <c r="H2323" s="603">
        <f t="shared" ref="H2323" si="1029">SUMIF(E2302:E2322,"○",C2302:C2322)+SUMIF(I2302:I2322,"○",G2302:G2322)</f>
        <v>0</v>
      </c>
      <c r="I2323" s="604"/>
      <c r="J2323" s="194"/>
    </row>
    <row r="2324" spans="1:21" ht="20.100000000000001" customHeight="1">
      <c r="B2324" s="299" t="s">
        <v>479</v>
      </c>
      <c r="C2324" s="151"/>
      <c r="D2324" s="151"/>
      <c r="E2324" s="151"/>
      <c r="F2324" s="151"/>
      <c r="G2324" s="151"/>
      <c r="H2324" s="151"/>
      <c r="I2324" s="152"/>
      <c r="J2324" s="195"/>
    </row>
    <row r="2325" spans="1:21" ht="20.100000000000001" customHeight="1">
      <c r="B2325" s="300"/>
      <c r="C2325" s="148"/>
      <c r="D2325" s="148"/>
      <c r="E2325" s="148"/>
      <c r="F2325" s="148"/>
      <c r="G2325" s="148"/>
      <c r="H2325" s="148"/>
      <c r="I2325" s="153"/>
      <c r="J2325" s="195"/>
    </row>
    <row r="2326" spans="1:21" ht="20.100000000000001" customHeight="1">
      <c r="B2326" s="300"/>
      <c r="C2326" s="148"/>
      <c r="D2326" s="148"/>
      <c r="E2326" s="148"/>
      <c r="F2326" s="148"/>
      <c r="G2326" s="148"/>
      <c r="H2326" s="148"/>
      <c r="I2326" s="153"/>
      <c r="J2326" s="195"/>
    </row>
    <row r="2327" spans="1:21" ht="20.100000000000001" customHeight="1">
      <c r="B2327" s="300"/>
      <c r="C2327" s="148"/>
      <c r="D2327" s="148"/>
      <c r="E2327" s="148"/>
      <c r="F2327" s="148"/>
      <c r="G2327" s="148"/>
      <c r="H2327" s="148"/>
      <c r="I2327" s="153"/>
      <c r="J2327" s="195"/>
    </row>
    <row r="2328" spans="1:21" ht="20.100000000000001" customHeight="1">
      <c r="B2328" s="300"/>
      <c r="C2328" s="148"/>
      <c r="D2328" s="148"/>
      <c r="E2328" s="148"/>
      <c r="F2328" s="148"/>
      <c r="G2328" s="148"/>
      <c r="H2328" s="148"/>
      <c r="I2328" s="153"/>
      <c r="J2328" s="195"/>
    </row>
    <row r="2329" spans="1:21" ht="20.100000000000001" customHeight="1">
      <c r="B2329" s="300"/>
      <c r="C2329" s="148"/>
      <c r="D2329" s="148"/>
      <c r="E2329" s="148"/>
      <c r="F2329" s="148"/>
      <c r="G2329" s="148"/>
      <c r="H2329" s="148"/>
      <c r="I2329" s="153"/>
      <c r="J2329" s="195"/>
    </row>
    <row r="2330" spans="1:21" ht="20.100000000000001" customHeight="1">
      <c r="B2330" s="300"/>
      <c r="C2330" s="148"/>
      <c r="D2330" s="148"/>
      <c r="E2330" s="148"/>
      <c r="F2330" s="148"/>
      <c r="G2330" s="148"/>
      <c r="H2330" s="148"/>
      <c r="I2330" s="153"/>
      <c r="J2330" s="195"/>
    </row>
    <row r="2331" spans="1:21" ht="20.100000000000001" customHeight="1" thickBot="1">
      <c r="B2331" s="301"/>
      <c r="C2331" s="154"/>
      <c r="D2331" s="154"/>
      <c r="E2331" s="154"/>
      <c r="F2331" s="154"/>
      <c r="G2331" s="154"/>
      <c r="H2331" s="154"/>
      <c r="I2331" s="155"/>
      <c r="J2331" s="195"/>
    </row>
    <row r="2332" spans="1:21" ht="20.100000000000001" customHeight="1" thickBot="1">
      <c r="B2332" s="302" t="s">
        <v>480</v>
      </c>
      <c r="C2332" s="156" t="s">
        <v>481</v>
      </c>
      <c r="D2332" s="156" t="s">
        <v>482</v>
      </c>
      <c r="E2332" s="157"/>
    </row>
    <row r="2333" spans="1:21" ht="20.100000000000001" customHeight="1" thickBot="1">
      <c r="B2333" s="289" t="s">
        <v>505</v>
      </c>
      <c r="C2333" s="185">
        <f t="shared" ref="C2333" si="1030">C2289</f>
        <v>4</v>
      </c>
      <c r="D2333" s="608" t="s">
        <v>504</v>
      </c>
      <c r="E2333" s="608"/>
      <c r="F2333" s="608"/>
      <c r="G2333" s="608"/>
      <c r="H2333" s="141" t="s">
        <v>466</v>
      </c>
      <c r="I2333" s="186">
        <f t="shared" ref="I2333" si="1031">I2289+1</f>
        <v>54</v>
      </c>
      <c r="J2333" s="189">
        <f t="shared" ref="J2333" si="1032">I2333</f>
        <v>54</v>
      </c>
      <c r="K2333" s="312">
        <f t="shared" ref="K2333" si="1033">G2334</f>
        <v>0</v>
      </c>
      <c r="L2333" s="313">
        <f t="shared" ref="L2333" si="1034">C2335</f>
        <v>0</v>
      </c>
      <c r="M2333" s="190" t="e">
        <f t="shared" ref="M2333" si="1035">G2335-K2336</f>
        <v>#VALUE!</v>
      </c>
      <c r="N2333" s="190">
        <f t="shared" ref="N2333" si="1036">C2367</f>
        <v>0</v>
      </c>
      <c r="O2333" s="190">
        <f t="shared" ref="O2333" si="1037">F2367</f>
        <v>0</v>
      </c>
      <c r="P2333" s="190">
        <f t="shared" ref="P2333" si="1038">B2338</f>
        <v>0</v>
      </c>
      <c r="Q2333" s="190">
        <f t="shared" ref="Q2333" si="1039">B2339</f>
        <v>0</v>
      </c>
      <c r="R2333" s="190">
        <f t="shared" ref="R2333" si="1040">B2340</f>
        <v>0</v>
      </c>
      <c r="S2333" s="188">
        <f t="shared" ref="S2333" si="1041">B2341</f>
        <v>0</v>
      </c>
      <c r="T2333" s="188">
        <f t="shared" ref="T2333" si="1042">B2342</f>
        <v>0</v>
      </c>
      <c r="U2333" s="188">
        <f t="shared" ref="U2333" si="1043">B2343</f>
        <v>0</v>
      </c>
    </row>
    <row r="2334" spans="1:21" ht="20.100000000000001" customHeight="1" thickBot="1">
      <c r="B2334" s="290" t="s">
        <v>467</v>
      </c>
      <c r="C2334" s="609" t="str">
        <f t="shared" ref="C2334" si="1044">$C$2</f>
        <v>○○活動組織</v>
      </c>
      <c r="D2334" s="609"/>
      <c r="E2334" s="609"/>
      <c r="F2334" s="143" t="s">
        <v>468</v>
      </c>
      <c r="G2334" s="610"/>
      <c r="H2334" s="611"/>
      <c r="I2334" s="612"/>
      <c r="J2334" s="191"/>
    </row>
    <row r="2335" spans="1:21" ht="20.100000000000001" customHeight="1">
      <c r="B2335" s="291" t="s">
        <v>8</v>
      </c>
      <c r="C2335" s="128"/>
      <c r="D2335" s="613" t="s">
        <v>469</v>
      </c>
      <c r="E2335" s="613"/>
      <c r="F2335" s="128"/>
      <c r="G2335" s="161" t="str">
        <f t="shared" ref="G2335:G2336" si="1045">IF((F2335-C2335)*24=0,"",(F2335-C2335)*24)</f>
        <v/>
      </c>
      <c r="H2335" s="614" t="s">
        <v>470</v>
      </c>
      <c r="I2335" s="615"/>
      <c r="J2335" s="192"/>
    </row>
    <row r="2336" spans="1:21" ht="20.100000000000001" customHeight="1" thickBot="1">
      <c r="B2336" s="292" t="s">
        <v>483</v>
      </c>
      <c r="C2336" s="129"/>
      <c r="D2336" s="605" t="s">
        <v>469</v>
      </c>
      <c r="E2336" s="605"/>
      <c r="F2336" s="129"/>
      <c r="G2336" s="162" t="str">
        <f t="shared" si="1045"/>
        <v/>
      </c>
      <c r="H2336" s="606" t="s">
        <v>470</v>
      </c>
      <c r="I2336" s="607"/>
      <c r="J2336" s="192"/>
      <c r="K2336" s="188">
        <f t="shared" ref="K2336" si="1046">IF(G2336="",0,G2336)</f>
        <v>0</v>
      </c>
    </row>
    <row r="2337" spans="1:10" ht="20.100000000000001" customHeight="1" thickBot="1">
      <c r="B2337" s="306" t="s">
        <v>714</v>
      </c>
      <c r="C2337" s="572" t="s">
        <v>712</v>
      </c>
      <c r="D2337" s="616" t="s">
        <v>713</v>
      </c>
      <c r="E2337" s="617"/>
      <c r="F2337" s="618" t="s">
        <v>715</v>
      </c>
      <c r="G2337" s="619"/>
      <c r="H2337" s="618" t="s">
        <v>716</v>
      </c>
      <c r="I2337" s="620"/>
      <c r="J2337" s="193"/>
    </row>
    <row r="2338" spans="1:10" ht="20.100000000000001" customHeight="1">
      <c r="A2338" s="188" t="str">
        <f t="shared" ref="A2338" si="1047">CONCATENATE(I2333,-1)</f>
        <v>54-1</v>
      </c>
      <c r="B2338" s="309"/>
      <c r="C2338" s="573" t="str">
        <f>IF(B2338="","",VLOOKUP($B2338,【選択肢】!$K:$O,2,FALSE))</f>
        <v/>
      </c>
      <c r="D2338" s="621" t="str">
        <f>IF(C2338="","",VLOOKUP($B2338,【選択肢】!$K:$O,4,FALSE))</f>
        <v/>
      </c>
      <c r="E2338" s="622" t="str">
        <f>IF(D2338="","",VLOOKUP($B2338,【選択肢】!$K:$O,2,FALSE))</f>
        <v/>
      </c>
      <c r="F2338" s="623" t="str">
        <f>IF(E2338="","",VLOOKUP($B2338,【選択肢】!$K:$O,5,FALSE))</f>
        <v/>
      </c>
      <c r="G2338" s="624"/>
      <c r="H2338" s="625"/>
      <c r="I2338" s="626"/>
      <c r="J2338" s="193"/>
    </row>
    <row r="2339" spans="1:10" ht="20.100000000000001" customHeight="1">
      <c r="A2339" s="188" t="str">
        <f t="shared" ref="A2339" si="1048">CONCATENATE(I2333,-2)</f>
        <v>54-2</v>
      </c>
      <c r="B2339" s="293"/>
      <c r="C2339" s="570" t="str">
        <f>IF(B2339="","",VLOOKUP($B2339,【選択肢】!$K:$O,2,FALSE))</f>
        <v/>
      </c>
      <c r="D2339" s="627" t="str">
        <f>IF(C2339="","",VLOOKUP($B2339,【選択肢】!$K:$O,4,FALSE))</f>
        <v/>
      </c>
      <c r="E2339" s="628" t="str">
        <f>IF(D2339="","",VLOOKUP($B2339,【選択肢】!$K:$O,2,FALSE))</f>
        <v/>
      </c>
      <c r="F2339" s="629" t="str">
        <f>IF(E2339="","",VLOOKUP($B2339,【選択肢】!$K:$O,5,FALSE))</f>
        <v/>
      </c>
      <c r="G2339" s="630"/>
      <c r="H2339" s="631"/>
      <c r="I2339" s="632"/>
      <c r="J2339" s="193"/>
    </row>
    <row r="2340" spans="1:10" ht="20.100000000000001" customHeight="1">
      <c r="A2340" s="188" t="str">
        <f t="shared" ref="A2340" si="1049">CONCATENATE(I2333,-3)</f>
        <v>54-3</v>
      </c>
      <c r="B2340" s="294"/>
      <c r="C2340" s="570" t="str">
        <f>IF(B2340="","",VLOOKUP($B2340,【選択肢】!$K:$O,2,FALSE))</f>
        <v/>
      </c>
      <c r="D2340" s="627" t="str">
        <f>IF(C2340="","",VLOOKUP($B2340,【選択肢】!$K:$O,4,FALSE))</f>
        <v/>
      </c>
      <c r="E2340" s="628" t="str">
        <f>IF(D2340="","",VLOOKUP($B2340,【選択肢】!$K:$O,2,FALSE))</f>
        <v/>
      </c>
      <c r="F2340" s="629" t="str">
        <f>IF(E2340="","",VLOOKUP($B2340,【選択肢】!$K:$O,5,FALSE))</f>
        <v/>
      </c>
      <c r="G2340" s="630"/>
      <c r="H2340" s="631"/>
      <c r="I2340" s="632"/>
      <c r="J2340" s="193"/>
    </row>
    <row r="2341" spans="1:10" ht="20.100000000000001" customHeight="1">
      <c r="A2341" s="188" t="str">
        <f t="shared" ref="A2341" si="1050">CONCATENATE(I2333,-4)</f>
        <v>54-4</v>
      </c>
      <c r="B2341" s="294"/>
      <c r="C2341" s="570" t="str">
        <f>IF(B2341="","",VLOOKUP($B2341,【選択肢】!$K:$O,2,FALSE))</f>
        <v/>
      </c>
      <c r="D2341" s="627" t="str">
        <f>IF(C2341="","",VLOOKUP($B2341,【選択肢】!$K:$O,4,FALSE))</f>
        <v/>
      </c>
      <c r="E2341" s="628" t="str">
        <f>IF(D2341="","",VLOOKUP($B2341,【選択肢】!$K:$O,2,FALSE))</f>
        <v/>
      </c>
      <c r="F2341" s="629" t="str">
        <f>IF(E2341="","",VLOOKUP($B2341,【選択肢】!$K:$O,5,FALSE))</f>
        <v/>
      </c>
      <c r="G2341" s="630"/>
      <c r="H2341" s="631"/>
      <c r="I2341" s="632"/>
      <c r="J2341" s="193"/>
    </row>
    <row r="2342" spans="1:10" ht="20.100000000000001" customHeight="1">
      <c r="A2342" s="188" t="str">
        <f t="shared" ref="A2342" si="1051">CONCATENATE(I2333,-5)</f>
        <v>54-5</v>
      </c>
      <c r="B2342" s="294"/>
      <c r="C2342" s="570" t="str">
        <f>IF(B2342="","",VLOOKUP($B2342,【選択肢】!$K:$O,2,FALSE))</f>
        <v/>
      </c>
      <c r="D2342" s="627" t="str">
        <f>IF(C2342="","",VLOOKUP($B2342,【選択肢】!$K:$O,4,FALSE))</f>
        <v/>
      </c>
      <c r="E2342" s="628" t="str">
        <f>IF(D2342="","",VLOOKUP($B2342,【選択肢】!$K:$O,2,FALSE))</f>
        <v/>
      </c>
      <c r="F2342" s="629" t="str">
        <f>IF(E2342="","",VLOOKUP($B2342,【選択肢】!$K:$O,5,FALSE))</f>
        <v/>
      </c>
      <c r="G2342" s="630"/>
      <c r="H2342" s="631"/>
      <c r="I2342" s="632"/>
      <c r="J2342" s="193"/>
    </row>
    <row r="2343" spans="1:10" ht="20.100000000000001" customHeight="1" thickBot="1">
      <c r="A2343" s="188" t="str">
        <f t="shared" ref="A2343" si="1052">CONCATENATE(I2333,-6)</f>
        <v>54-6</v>
      </c>
      <c r="B2343" s="295"/>
      <c r="C2343" s="569" t="str">
        <f>IF(B2343="","",VLOOKUP($B2343,【選択肢】!$K:$O,2,FALSE))</f>
        <v/>
      </c>
      <c r="D2343" s="633" t="str">
        <f>IF(C2343="","",VLOOKUP($B2343,【選択肢】!$K:$O,4,FALSE))</f>
        <v/>
      </c>
      <c r="E2343" s="634" t="str">
        <f>IF(D2343="","",VLOOKUP($B2343,【選択肢】!$K:$O,2,FALSE))</f>
        <v/>
      </c>
      <c r="F2343" s="635" t="str">
        <f>IF(E2343="","",VLOOKUP($B2343,【選択肢】!$K:$O,5,FALSE))</f>
        <v/>
      </c>
      <c r="G2343" s="636"/>
      <c r="H2343" s="637"/>
      <c r="I2343" s="638"/>
      <c r="J2343" s="193"/>
    </row>
    <row r="2344" spans="1:10" ht="20.100000000000001" customHeight="1">
      <c r="B2344" s="639" t="s">
        <v>471</v>
      </c>
      <c r="C2344" s="640"/>
      <c r="D2344" s="640"/>
      <c r="E2344" s="640"/>
      <c r="F2344" s="640"/>
      <c r="G2344" s="640"/>
      <c r="H2344" s="640"/>
      <c r="I2344" s="641"/>
      <c r="J2344" s="194"/>
    </row>
    <row r="2345" spans="1:10" ht="20.100000000000001" customHeight="1">
      <c r="B2345" s="296" t="s">
        <v>472</v>
      </c>
      <c r="C2345" s="167" t="s">
        <v>473</v>
      </c>
      <c r="D2345" s="168" t="s">
        <v>462</v>
      </c>
      <c r="E2345" s="169" t="s">
        <v>474</v>
      </c>
      <c r="F2345" s="166" t="s">
        <v>472</v>
      </c>
      <c r="G2345" s="167" t="s">
        <v>473</v>
      </c>
      <c r="H2345" s="168" t="s">
        <v>462</v>
      </c>
      <c r="I2345" s="169" t="s">
        <v>474</v>
      </c>
      <c r="J2345" s="194"/>
    </row>
    <row r="2346" spans="1:10" ht="20.100000000000001" customHeight="1">
      <c r="A2346" s="188">
        <f t="shared" ref="A2346" si="1053">I2333</f>
        <v>54</v>
      </c>
      <c r="B2346" s="582"/>
      <c r="C2346" s="145"/>
      <c r="D2346" s="163" t="str">
        <f>IF(ISERROR(VLOOKUP($B2346,参加者名簿!$A:$D,2,FALSE))=TRUE,"",VLOOKUP($B2346,参加者名簿!$A:$D,2,FALSE))</f>
        <v/>
      </c>
      <c r="E2346" s="146"/>
      <c r="F2346" s="584"/>
      <c r="G2346" s="145"/>
      <c r="H2346" s="163" t="str">
        <f>IF(ISERROR(VLOOKUP($F2346,参加者名簿!$A:$D,2,FALSE))=TRUE,"",VLOOKUP($F2346,参加者名簿!$A:$D,2,FALSE))</f>
        <v/>
      </c>
      <c r="I2346" s="146"/>
      <c r="J2346" s="195"/>
    </row>
    <row r="2347" spans="1:10" ht="20.100000000000001" customHeight="1">
      <c r="A2347" s="188">
        <f t="shared" ref="A2347" si="1054">A2346</f>
        <v>54</v>
      </c>
      <c r="B2347" s="582"/>
      <c r="C2347" s="145"/>
      <c r="D2347" s="163" t="str">
        <f>IF(ISERROR(VLOOKUP($B2347,参加者名簿!$A:$D,2,FALSE))=TRUE,"",VLOOKUP($B2347,参加者名簿!$A:$D,2,FALSE))</f>
        <v/>
      </c>
      <c r="E2347" s="146"/>
      <c r="F2347" s="584"/>
      <c r="G2347" s="145"/>
      <c r="H2347" s="163" t="str">
        <f>IF(ISERROR(VLOOKUP($F2347,参加者名簿!$A:$D,2,FALSE))=TRUE,"",VLOOKUP($F2347,参加者名簿!$A:$D,2,FALSE))</f>
        <v/>
      </c>
      <c r="I2347" s="146"/>
      <c r="J2347" s="195"/>
    </row>
    <row r="2348" spans="1:10" ht="20.100000000000001" customHeight="1">
      <c r="A2348" s="188">
        <f t="shared" si="1026"/>
        <v>54</v>
      </c>
      <c r="B2348" s="582"/>
      <c r="C2348" s="145"/>
      <c r="D2348" s="163" t="str">
        <f>IF(ISERROR(VLOOKUP($B2348,参加者名簿!$A:$D,2,FALSE))=TRUE,"",VLOOKUP($B2348,参加者名簿!$A:$D,2,FALSE))</f>
        <v/>
      </c>
      <c r="E2348" s="146"/>
      <c r="F2348" s="584"/>
      <c r="G2348" s="145"/>
      <c r="H2348" s="163" t="str">
        <f>IF(ISERROR(VLOOKUP($F2348,参加者名簿!$A:$D,2,FALSE))=TRUE,"",VLOOKUP($F2348,参加者名簿!$A:$D,2,FALSE))</f>
        <v/>
      </c>
      <c r="I2348" s="146"/>
      <c r="J2348" s="195"/>
    </row>
    <row r="2349" spans="1:10" ht="20.100000000000001" customHeight="1">
      <c r="A2349" s="188">
        <f t="shared" si="1026"/>
        <v>54</v>
      </c>
      <c r="B2349" s="582"/>
      <c r="C2349" s="145"/>
      <c r="D2349" s="163" t="str">
        <f>IF(ISERROR(VLOOKUP($B2349,参加者名簿!$A:$D,2,FALSE))=TRUE,"",VLOOKUP($B2349,参加者名簿!$A:$D,2,FALSE))</f>
        <v/>
      </c>
      <c r="E2349" s="146"/>
      <c r="F2349" s="584"/>
      <c r="G2349" s="145"/>
      <c r="H2349" s="163" t="str">
        <f>IF(ISERROR(VLOOKUP($F2349,参加者名簿!$A:$D,2,FALSE))=TRUE,"",VLOOKUP($F2349,参加者名簿!$A:$D,2,FALSE))</f>
        <v/>
      </c>
      <c r="I2349" s="146"/>
      <c r="J2349" s="195"/>
    </row>
    <row r="2350" spans="1:10" ht="20.100000000000001" customHeight="1">
      <c r="A2350" s="188">
        <f t="shared" si="1026"/>
        <v>54</v>
      </c>
      <c r="B2350" s="582"/>
      <c r="C2350" s="145"/>
      <c r="D2350" s="163" t="str">
        <f>IF(ISERROR(VLOOKUP($B2350,参加者名簿!$A:$D,2,FALSE))=TRUE,"",VLOOKUP($B2350,参加者名簿!$A:$D,2,FALSE))</f>
        <v/>
      </c>
      <c r="E2350" s="146"/>
      <c r="F2350" s="584"/>
      <c r="G2350" s="145"/>
      <c r="H2350" s="163" t="str">
        <f>IF(ISERROR(VLOOKUP($F2350,参加者名簿!$A:$D,2,FALSE))=TRUE,"",VLOOKUP($F2350,参加者名簿!$A:$D,2,FALSE))</f>
        <v/>
      </c>
      <c r="I2350" s="146"/>
      <c r="J2350" s="195"/>
    </row>
    <row r="2351" spans="1:10" ht="20.100000000000001" customHeight="1">
      <c r="A2351" s="188">
        <f t="shared" si="1026"/>
        <v>54</v>
      </c>
      <c r="B2351" s="582"/>
      <c r="C2351" s="145"/>
      <c r="D2351" s="163" t="str">
        <f>IF(ISERROR(VLOOKUP($B2351,参加者名簿!$A:$D,2,FALSE))=TRUE,"",VLOOKUP($B2351,参加者名簿!$A:$D,2,FALSE))</f>
        <v/>
      </c>
      <c r="E2351" s="146"/>
      <c r="F2351" s="584"/>
      <c r="G2351" s="145"/>
      <c r="H2351" s="163" t="str">
        <f>IF(ISERROR(VLOOKUP($F2351,参加者名簿!$A:$D,2,FALSE))=TRUE,"",VLOOKUP($F2351,参加者名簿!$A:$D,2,FALSE))</f>
        <v/>
      </c>
      <c r="I2351" s="146"/>
      <c r="J2351" s="195"/>
    </row>
    <row r="2352" spans="1:10" ht="20.100000000000001" customHeight="1">
      <c r="A2352" s="188">
        <f t="shared" si="1026"/>
        <v>54</v>
      </c>
      <c r="B2352" s="582"/>
      <c r="C2352" s="145"/>
      <c r="D2352" s="163" t="str">
        <f>IF(ISERROR(VLOOKUP($B2352,参加者名簿!$A:$D,2,FALSE))=TRUE,"",VLOOKUP($B2352,参加者名簿!$A:$D,2,FALSE))</f>
        <v/>
      </c>
      <c r="E2352" s="146"/>
      <c r="F2352" s="584"/>
      <c r="G2352" s="145"/>
      <c r="H2352" s="163" t="str">
        <f>IF(ISERROR(VLOOKUP($F2352,参加者名簿!$A:$D,2,FALSE))=TRUE,"",VLOOKUP($F2352,参加者名簿!$A:$D,2,FALSE))</f>
        <v/>
      </c>
      <c r="I2352" s="146"/>
      <c r="J2352" s="195"/>
    </row>
    <row r="2353" spans="1:10" ht="20.100000000000001" customHeight="1">
      <c r="A2353" s="188">
        <f t="shared" si="1026"/>
        <v>54</v>
      </c>
      <c r="B2353" s="582"/>
      <c r="C2353" s="145"/>
      <c r="D2353" s="163" t="str">
        <f>IF(ISERROR(VLOOKUP($B2353,参加者名簿!$A:$D,2,FALSE))=TRUE,"",VLOOKUP($B2353,参加者名簿!$A:$D,2,FALSE))</f>
        <v/>
      </c>
      <c r="E2353" s="146"/>
      <c r="F2353" s="584"/>
      <c r="G2353" s="145"/>
      <c r="H2353" s="163" t="str">
        <f>IF(ISERROR(VLOOKUP($F2353,参加者名簿!$A:$D,2,FALSE))=TRUE,"",VLOOKUP($F2353,参加者名簿!$A:$D,2,FALSE))</f>
        <v/>
      </c>
      <c r="I2353" s="146"/>
      <c r="J2353" s="195"/>
    </row>
    <row r="2354" spans="1:10" ht="20.100000000000001" customHeight="1">
      <c r="A2354" s="188">
        <f t="shared" si="1026"/>
        <v>54</v>
      </c>
      <c r="B2354" s="582"/>
      <c r="C2354" s="145"/>
      <c r="D2354" s="163" t="str">
        <f>IF(ISERROR(VLOOKUP($B2354,参加者名簿!$A:$D,2,FALSE))=TRUE,"",VLOOKUP($B2354,参加者名簿!$A:$D,2,FALSE))</f>
        <v/>
      </c>
      <c r="E2354" s="146"/>
      <c r="F2354" s="584"/>
      <c r="G2354" s="145"/>
      <c r="H2354" s="163" t="str">
        <f>IF(ISERROR(VLOOKUP($F2354,参加者名簿!$A:$D,2,FALSE))=TRUE,"",VLOOKUP($F2354,参加者名簿!$A:$D,2,FALSE))</f>
        <v/>
      </c>
      <c r="I2354" s="146"/>
      <c r="J2354" s="195"/>
    </row>
    <row r="2355" spans="1:10" ht="20.100000000000001" customHeight="1">
      <c r="A2355" s="188">
        <f t="shared" si="1026"/>
        <v>54</v>
      </c>
      <c r="B2355" s="582"/>
      <c r="C2355" s="145"/>
      <c r="D2355" s="163" t="str">
        <f>IF(ISERROR(VLOOKUP($B2355,参加者名簿!$A:$D,2,FALSE))=TRUE,"",VLOOKUP($B2355,参加者名簿!$A:$D,2,FALSE))</f>
        <v/>
      </c>
      <c r="E2355" s="146"/>
      <c r="F2355" s="584"/>
      <c r="G2355" s="145"/>
      <c r="H2355" s="163" t="str">
        <f>IF(ISERROR(VLOOKUP($F2355,参加者名簿!$A:$D,2,FALSE))=TRUE,"",VLOOKUP($F2355,参加者名簿!$A:$D,2,FALSE))</f>
        <v/>
      </c>
      <c r="I2355" s="146"/>
      <c r="J2355" s="195"/>
    </row>
    <row r="2356" spans="1:10" ht="20.100000000000001" customHeight="1">
      <c r="A2356" s="188">
        <f t="shared" si="1026"/>
        <v>54</v>
      </c>
      <c r="B2356" s="582"/>
      <c r="C2356" s="145"/>
      <c r="D2356" s="163" t="str">
        <f>IF(ISERROR(VLOOKUP($B2356,参加者名簿!$A:$D,2,FALSE))=TRUE,"",VLOOKUP($B2356,参加者名簿!$A:$D,2,FALSE))</f>
        <v/>
      </c>
      <c r="E2356" s="146"/>
      <c r="F2356" s="584"/>
      <c r="G2356" s="145"/>
      <c r="H2356" s="163" t="str">
        <f>IF(ISERROR(VLOOKUP($F2356,参加者名簿!$A:$D,2,FALSE))=TRUE,"",VLOOKUP($F2356,参加者名簿!$A:$D,2,FALSE))</f>
        <v/>
      </c>
      <c r="I2356" s="146"/>
      <c r="J2356" s="195"/>
    </row>
    <row r="2357" spans="1:10" ht="20.100000000000001" customHeight="1">
      <c r="A2357" s="188">
        <f t="shared" si="1026"/>
        <v>54</v>
      </c>
      <c r="B2357" s="582"/>
      <c r="C2357" s="145"/>
      <c r="D2357" s="163" t="str">
        <f>IF(ISERROR(VLOOKUP($B2357,参加者名簿!$A:$D,2,FALSE))=TRUE,"",VLOOKUP($B2357,参加者名簿!$A:$D,2,FALSE))</f>
        <v/>
      </c>
      <c r="E2357" s="146"/>
      <c r="F2357" s="584"/>
      <c r="G2357" s="145"/>
      <c r="H2357" s="163" t="str">
        <f>IF(ISERROR(VLOOKUP($F2357,参加者名簿!$A:$D,2,FALSE))=TRUE,"",VLOOKUP($F2357,参加者名簿!$A:$D,2,FALSE))</f>
        <v/>
      </c>
      <c r="I2357" s="146"/>
      <c r="J2357" s="195"/>
    </row>
    <row r="2358" spans="1:10" ht="20.100000000000001" customHeight="1">
      <c r="A2358" s="188">
        <f t="shared" si="1026"/>
        <v>54</v>
      </c>
      <c r="B2358" s="582"/>
      <c r="C2358" s="145"/>
      <c r="D2358" s="163" t="str">
        <f>IF(ISERROR(VLOOKUP($B2358,参加者名簿!$A:$D,2,FALSE))=TRUE,"",VLOOKUP($B2358,参加者名簿!$A:$D,2,FALSE))</f>
        <v/>
      </c>
      <c r="E2358" s="146"/>
      <c r="F2358" s="584"/>
      <c r="G2358" s="145"/>
      <c r="H2358" s="163" t="str">
        <f>IF(ISERROR(VLOOKUP($F2358,参加者名簿!$A:$D,2,FALSE))=TRUE,"",VLOOKUP($F2358,参加者名簿!$A:$D,2,FALSE))</f>
        <v/>
      </c>
      <c r="I2358" s="146"/>
      <c r="J2358" s="195"/>
    </row>
    <row r="2359" spans="1:10" ht="20.100000000000001" customHeight="1">
      <c r="A2359" s="188">
        <f t="shared" si="1026"/>
        <v>54</v>
      </c>
      <c r="B2359" s="582"/>
      <c r="C2359" s="145"/>
      <c r="D2359" s="163" t="str">
        <f>IF(ISERROR(VLOOKUP($B2359,参加者名簿!$A:$D,2,FALSE))=TRUE,"",VLOOKUP($B2359,参加者名簿!$A:$D,2,FALSE))</f>
        <v/>
      </c>
      <c r="E2359" s="146"/>
      <c r="F2359" s="584"/>
      <c r="G2359" s="145"/>
      <c r="H2359" s="163" t="str">
        <f>IF(ISERROR(VLOOKUP($F2359,参加者名簿!$A:$D,2,FALSE))=TRUE,"",VLOOKUP($F2359,参加者名簿!$A:$D,2,FALSE))</f>
        <v/>
      </c>
      <c r="I2359" s="146"/>
      <c r="J2359" s="195"/>
    </row>
    <row r="2360" spans="1:10" ht="20.100000000000001" customHeight="1">
      <c r="A2360" s="188">
        <f t="shared" si="1026"/>
        <v>54</v>
      </c>
      <c r="B2360" s="582"/>
      <c r="C2360" s="145"/>
      <c r="D2360" s="163" t="str">
        <f>IF(ISERROR(VLOOKUP($B2360,参加者名簿!$A:$D,2,FALSE))=TRUE,"",VLOOKUP($B2360,参加者名簿!$A:$D,2,FALSE))</f>
        <v/>
      </c>
      <c r="E2360" s="146"/>
      <c r="F2360" s="584"/>
      <c r="G2360" s="145"/>
      <c r="H2360" s="163" t="str">
        <f>IF(ISERROR(VLOOKUP($F2360,参加者名簿!$A:$D,2,FALSE))=TRUE,"",VLOOKUP($F2360,参加者名簿!$A:$D,2,FALSE))</f>
        <v/>
      </c>
      <c r="I2360" s="146"/>
      <c r="J2360" s="195"/>
    </row>
    <row r="2361" spans="1:10" ht="20.100000000000001" customHeight="1">
      <c r="A2361" s="188">
        <f t="shared" si="1026"/>
        <v>54</v>
      </c>
      <c r="B2361" s="582"/>
      <c r="C2361" s="145"/>
      <c r="D2361" s="163" t="str">
        <f>IF(ISERROR(VLOOKUP($B2361,参加者名簿!$A:$D,2,FALSE))=TRUE,"",VLOOKUP($B2361,参加者名簿!$A:$D,2,FALSE))</f>
        <v/>
      </c>
      <c r="E2361" s="146"/>
      <c r="F2361" s="584"/>
      <c r="G2361" s="145"/>
      <c r="H2361" s="163" t="str">
        <f>IF(ISERROR(VLOOKUP($F2361,参加者名簿!$A:$D,2,FALSE))=TRUE,"",VLOOKUP($F2361,参加者名簿!$A:$D,2,FALSE))</f>
        <v/>
      </c>
      <c r="I2361" s="146"/>
      <c r="J2361" s="195"/>
    </row>
    <row r="2362" spans="1:10" ht="20.100000000000001" customHeight="1">
      <c r="A2362" s="188">
        <f t="shared" si="1026"/>
        <v>54</v>
      </c>
      <c r="B2362" s="582"/>
      <c r="C2362" s="145"/>
      <c r="D2362" s="163" t="str">
        <f>IF(ISERROR(VLOOKUP($B2362,参加者名簿!$A:$D,2,FALSE))=TRUE,"",VLOOKUP($B2362,参加者名簿!$A:$D,2,FALSE))</f>
        <v/>
      </c>
      <c r="E2362" s="146"/>
      <c r="F2362" s="584"/>
      <c r="G2362" s="145"/>
      <c r="H2362" s="163" t="str">
        <f>IF(ISERROR(VLOOKUP($F2362,参加者名簿!$A:$D,2,FALSE))=TRUE,"",VLOOKUP($F2362,参加者名簿!$A:$D,2,FALSE))</f>
        <v/>
      </c>
      <c r="I2362" s="146"/>
      <c r="J2362" s="195"/>
    </row>
    <row r="2363" spans="1:10" ht="20.100000000000001" customHeight="1">
      <c r="A2363" s="188">
        <f t="shared" si="1026"/>
        <v>54</v>
      </c>
      <c r="B2363" s="582"/>
      <c r="C2363" s="145"/>
      <c r="D2363" s="163" t="str">
        <f>IF(ISERROR(VLOOKUP($B2363,参加者名簿!$A:$D,2,FALSE))=TRUE,"",VLOOKUP($B2363,参加者名簿!$A:$D,2,FALSE))</f>
        <v/>
      </c>
      <c r="E2363" s="146"/>
      <c r="F2363" s="584"/>
      <c r="G2363" s="145"/>
      <c r="H2363" s="163" t="str">
        <f>IF(ISERROR(VLOOKUP($F2363,参加者名簿!$A:$D,2,FALSE))=TRUE,"",VLOOKUP($F2363,参加者名簿!$A:$D,2,FALSE))</f>
        <v/>
      </c>
      <c r="I2363" s="146"/>
      <c r="J2363" s="195"/>
    </row>
    <row r="2364" spans="1:10" ht="20.100000000000001" customHeight="1">
      <c r="A2364" s="188">
        <f t="shared" si="1026"/>
        <v>54</v>
      </c>
      <c r="B2364" s="582"/>
      <c r="C2364" s="145"/>
      <c r="D2364" s="163" t="str">
        <f>IF(ISERROR(VLOOKUP($B2364,参加者名簿!$A:$D,2,FALSE))=TRUE,"",VLOOKUP($B2364,参加者名簿!$A:$D,2,FALSE))</f>
        <v/>
      </c>
      <c r="E2364" s="146"/>
      <c r="F2364" s="584"/>
      <c r="G2364" s="145"/>
      <c r="H2364" s="163" t="str">
        <f>IF(ISERROR(VLOOKUP($F2364,参加者名簿!$A:$D,2,FALSE))=TRUE,"",VLOOKUP($F2364,参加者名簿!$A:$D,2,FALSE))</f>
        <v/>
      </c>
      <c r="I2364" s="146"/>
      <c r="J2364" s="195"/>
    </row>
    <row r="2365" spans="1:10" ht="20.100000000000001" customHeight="1">
      <c r="A2365" s="188">
        <f t="shared" si="1026"/>
        <v>54</v>
      </c>
      <c r="B2365" s="582"/>
      <c r="C2365" s="145"/>
      <c r="D2365" s="163" t="str">
        <f>IF(ISERROR(VLOOKUP($B2365,参加者名簿!$A:$D,2,FALSE))=TRUE,"",VLOOKUP($B2365,参加者名簿!$A:$D,2,FALSE))</f>
        <v/>
      </c>
      <c r="E2365" s="146"/>
      <c r="F2365" s="584"/>
      <c r="G2365" s="145"/>
      <c r="H2365" s="163" t="str">
        <f>IF(ISERROR(VLOOKUP($F2365,参加者名簿!$A:$D,2,FALSE))=TRUE,"",VLOOKUP($F2365,参加者名簿!$A:$D,2,FALSE))</f>
        <v/>
      </c>
      <c r="I2365" s="146"/>
      <c r="J2365" s="195"/>
    </row>
    <row r="2366" spans="1:10" ht="20.100000000000001" customHeight="1" thickBot="1">
      <c r="A2366" s="188">
        <f t="shared" si="1026"/>
        <v>54</v>
      </c>
      <c r="B2366" s="582"/>
      <c r="C2366" s="145"/>
      <c r="D2366" s="163" t="str">
        <f>IF(ISERROR(VLOOKUP($B2366,参加者名簿!$A:$D,2,FALSE))=TRUE,"",VLOOKUP($B2366,参加者名簿!$A:$D,2,FALSE))</f>
        <v/>
      </c>
      <c r="E2366" s="146"/>
      <c r="F2366" s="584"/>
      <c r="G2366" s="145"/>
      <c r="H2366" s="163" t="str">
        <f>IF(ISERROR(VLOOKUP($F2366,参加者名簿!$A:$D,2,FALSE))=TRUE,"",VLOOKUP($F2366,参加者名簿!$A:$D,2,FALSE))</f>
        <v/>
      </c>
      <c r="I2366" s="146"/>
      <c r="J2366" s="195"/>
    </row>
    <row r="2367" spans="1:10" ht="20.100000000000001" customHeight="1" thickBot="1">
      <c r="B2367" s="298" t="s">
        <v>476</v>
      </c>
      <c r="C2367" s="164">
        <f t="shared" ref="C2367" si="1055">COUNTIFS(D2346:D2366,"農業者",E2346:E2366,"○")+COUNTIFS(H2346:H2366,"農業者",I2346:I2366,"○")</f>
        <v>0</v>
      </c>
      <c r="D2367" s="601" t="s">
        <v>477</v>
      </c>
      <c r="E2367" s="602"/>
      <c r="F2367" s="164">
        <f t="shared" ref="F2367" si="1056">COUNTIFS(D2346:D2366,"農業者以外",E2346:E2366,"○")+COUNTIFS(H2346:H2366,"農業者以外",I2346:I2366,"○")</f>
        <v>0</v>
      </c>
      <c r="G2367" s="571" t="s">
        <v>478</v>
      </c>
      <c r="H2367" s="603">
        <f t="shared" ref="H2367" si="1057">SUMIF(E2346:E2366,"○",C2346:C2366)+SUMIF(I2346:I2366,"○",G2346:G2366)</f>
        <v>0</v>
      </c>
      <c r="I2367" s="604"/>
      <c r="J2367" s="194"/>
    </row>
    <row r="2368" spans="1:10" ht="20.100000000000001" customHeight="1">
      <c r="B2368" s="299" t="s">
        <v>479</v>
      </c>
      <c r="C2368" s="151"/>
      <c r="D2368" s="151"/>
      <c r="E2368" s="151"/>
      <c r="F2368" s="151"/>
      <c r="G2368" s="151"/>
      <c r="H2368" s="151"/>
      <c r="I2368" s="152"/>
      <c r="J2368" s="195"/>
    </row>
    <row r="2369" spans="1:21" ht="20.100000000000001" customHeight="1">
      <c r="B2369" s="300"/>
      <c r="C2369" s="148"/>
      <c r="D2369" s="148"/>
      <c r="E2369" s="148"/>
      <c r="F2369" s="148"/>
      <c r="G2369" s="148"/>
      <c r="H2369" s="148"/>
      <c r="I2369" s="153"/>
      <c r="J2369" s="195"/>
    </row>
    <row r="2370" spans="1:21" ht="20.100000000000001" customHeight="1">
      <c r="B2370" s="300"/>
      <c r="C2370" s="148"/>
      <c r="D2370" s="148"/>
      <c r="E2370" s="148"/>
      <c r="F2370" s="148"/>
      <c r="G2370" s="148"/>
      <c r="H2370" s="148"/>
      <c r="I2370" s="153"/>
      <c r="J2370" s="195"/>
    </row>
    <row r="2371" spans="1:21" ht="20.100000000000001" customHeight="1">
      <c r="B2371" s="300"/>
      <c r="C2371" s="148"/>
      <c r="D2371" s="148"/>
      <c r="E2371" s="148"/>
      <c r="F2371" s="148"/>
      <c r="G2371" s="148"/>
      <c r="H2371" s="148"/>
      <c r="I2371" s="153"/>
      <c r="J2371" s="195"/>
    </row>
    <row r="2372" spans="1:21" ht="20.100000000000001" customHeight="1">
      <c r="B2372" s="300"/>
      <c r="C2372" s="148"/>
      <c r="D2372" s="148"/>
      <c r="E2372" s="148"/>
      <c r="F2372" s="148"/>
      <c r="G2372" s="148"/>
      <c r="H2372" s="148"/>
      <c r="I2372" s="153"/>
      <c r="J2372" s="195"/>
    </row>
    <row r="2373" spans="1:21" ht="20.100000000000001" customHeight="1">
      <c r="B2373" s="300"/>
      <c r="C2373" s="148"/>
      <c r="D2373" s="148"/>
      <c r="E2373" s="148"/>
      <c r="F2373" s="148"/>
      <c r="G2373" s="148"/>
      <c r="H2373" s="148"/>
      <c r="I2373" s="153"/>
      <c r="J2373" s="195"/>
    </row>
    <row r="2374" spans="1:21" ht="20.100000000000001" customHeight="1">
      <c r="B2374" s="300"/>
      <c r="C2374" s="148"/>
      <c r="D2374" s="148"/>
      <c r="E2374" s="148"/>
      <c r="F2374" s="148"/>
      <c r="G2374" s="148"/>
      <c r="H2374" s="148"/>
      <c r="I2374" s="153"/>
      <c r="J2374" s="195"/>
    </row>
    <row r="2375" spans="1:21" ht="20.100000000000001" customHeight="1" thickBot="1">
      <c r="B2375" s="301"/>
      <c r="C2375" s="154"/>
      <c r="D2375" s="154"/>
      <c r="E2375" s="154"/>
      <c r="F2375" s="154"/>
      <c r="G2375" s="154"/>
      <c r="H2375" s="154"/>
      <c r="I2375" s="155"/>
      <c r="J2375" s="195"/>
    </row>
    <row r="2376" spans="1:21" ht="20.100000000000001" customHeight="1" thickBot="1">
      <c r="B2376" s="302" t="s">
        <v>480</v>
      </c>
      <c r="C2376" s="156" t="s">
        <v>481</v>
      </c>
      <c r="D2376" s="156" t="s">
        <v>482</v>
      </c>
      <c r="E2376" s="157"/>
    </row>
    <row r="2377" spans="1:21" ht="20.100000000000001" customHeight="1" thickBot="1">
      <c r="B2377" s="289" t="s">
        <v>505</v>
      </c>
      <c r="C2377" s="185">
        <f t="shared" ref="C2377" si="1058">C2333</f>
        <v>4</v>
      </c>
      <c r="D2377" s="608" t="s">
        <v>504</v>
      </c>
      <c r="E2377" s="608"/>
      <c r="F2377" s="608"/>
      <c r="G2377" s="608"/>
      <c r="H2377" s="141" t="s">
        <v>466</v>
      </c>
      <c r="I2377" s="186">
        <f t="shared" ref="I2377" si="1059">I2333+1</f>
        <v>55</v>
      </c>
      <c r="J2377" s="189">
        <f t="shared" ref="J2377" si="1060">I2377</f>
        <v>55</v>
      </c>
      <c r="K2377" s="312">
        <f t="shared" ref="K2377" si="1061">G2378</f>
        <v>0</v>
      </c>
      <c r="L2377" s="313">
        <f t="shared" ref="L2377" si="1062">C2379</f>
        <v>0</v>
      </c>
      <c r="M2377" s="190" t="e">
        <f t="shared" ref="M2377" si="1063">G2379-K2380</f>
        <v>#VALUE!</v>
      </c>
      <c r="N2377" s="190">
        <f t="shared" ref="N2377" si="1064">C2411</f>
        <v>0</v>
      </c>
      <c r="O2377" s="190">
        <f t="shared" ref="O2377" si="1065">F2411</f>
        <v>0</v>
      </c>
      <c r="P2377" s="190">
        <f t="shared" ref="P2377" si="1066">B2382</f>
        <v>0</v>
      </c>
      <c r="Q2377" s="190">
        <f t="shared" ref="Q2377" si="1067">B2383</f>
        <v>0</v>
      </c>
      <c r="R2377" s="190">
        <f t="shared" ref="R2377" si="1068">B2384</f>
        <v>0</v>
      </c>
      <c r="S2377" s="188">
        <f t="shared" ref="S2377" si="1069">B2385</f>
        <v>0</v>
      </c>
      <c r="T2377" s="188">
        <f t="shared" ref="T2377" si="1070">B2386</f>
        <v>0</v>
      </c>
      <c r="U2377" s="188">
        <f t="shared" ref="U2377" si="1071">B2387</f>
        <v>0</v>
      </c>
    </row>
    <row r="2378" spans="1:21" ht="20.100000000000001" customHeight="1" thickBot="1">
      <c r="B2378" s="290" t="s">
        <v>467</v>
      </c>
      <c r="C2378" s="609" t="str">
        <f t="shared" ref="C2378" si="1072">$C$2</f>
        <v>○○活動組織</v>
      </c>
      <c r="D2378" s="609"/>
      <c r="E2378" s="609"/>
      <c r="F2378" s="143" t="s">
        <v>468</v>
      </c>
      <c r="G2378" s="610"/>
      <c r="H2378" s="611"/>
      <c r="I2378" s="612"/>
      <c r="J2378" s="191"/>
    </row>
    <row r="2379" spans="1:21" ht="20.100000000000001" customHeight="1">
      <c r="B2379" s="291" t="s">
        <v>8</v>
      </c>
      <c r="C2379" s="128"/>
      <c r="D2379" s="613" t="s">
        <v>469</v>
      </c>
      <c r="E2379" s="613"/>
      <c r="F2379" s="128"/>
      <c r="G2379" s="161" t="str">
        <f t="shared" ref="G2379:G2380" si="1073">IF((F2379-C2379)*24=0,"",(F2379-C2379)*24)</f>
        <v/>
      </c>
      <c r="H2379" s="614" t="s">
        <v>470</v>
      </c>
      <c r="I2379" s="615"/>
      <c r="J2379" s="192"/>
    </row>
    <row r="2380" spans="1:21" ht="20.100000000000001" customHeight="1" thickBot="1">
      <c r="B2380" s="292" t="s">
        <v>483</v>
      </c>
      <c r="C2380" s="129"/>
      <c r="D2380" s="605" t="s">
        <v>469</v>
      </c>
      <c r="E2380" s="605"/>
      <c r="F2380" s="129"/>
      <c r="G2380" s="162" t="str">
        <f t="shared" si="1073"/>
        <v/>
      </c>
      <c r="H2380" s="606" t="s">
        <v>470</v>
      </c>
      <c r="I2380" s="607"/>
      <c r="J2380" s="192"/>
      <c r="K2380" s="188">
        <f t="shared" ref="K2380" si="1074">IF(G2380="",0,G2380)</f>
        <v>0</v>
      </c>
    </row>
    <row r="2381" spans="1:21" ht="20.100000000000001" customHeight="1" thickBot="1">
      <c r="B2381" s="306" t="s">
        <v>714</v>
      </c>
      <c r="C2381" s="572" t="s">
        <v>712</v>
      </c>
      <c r="D2381" s="616" t="s">
        <v>713</v>
      </c>
      <c r="E2381" s="617"/>
      <c r="F2381" s="618" t="s">
        <v>715</v>
      </c>
      <c r="G2381" s="619"/>
      <c r="H2381" s="618" t="s">
        <v>716</v>
      </c>
      <c r="I2381" s="620"/>
      <c r="J2381" s="193"/>
    </row>
    <row r="2382" spans="1:21" ht="20.100000000000001" customHeight="1">
      <c r="A2382" s="188" t="str">
        <f t="shared" ref="A2382" si="1075">CONCATENATE(I2377,-1)</f>
        <v>55-1</v>
      </c>
      <c r="B2382" s="309"/>
      <c r="C2382" s="573" t="str">
        <f>IF(B2382="","",VLOOKUP($B2382,【選択肢】!$K:$O,2,FALSE))</f>
        <v/>
      </c>
      <c r="D2382" s="621" t="str">
        <f>IF(C2382="","",VLOOKUP($B2382,【選択肢】!$K:$O,4,FALSE))</f>
        <v/>
      </c>
      <c r="E2382" s="622" t="str">
        <f>IF(D2382="","",VLOOKUP($B2382,【選択肢】!$K:$O,2,FALSE))</f>
        <v/>
      </c>
      <c r="F2382" s="623" t="str">
        <f>IF(E2382="","",VLOOKUP($B2382,【選択肢】!$K:$O,5,FALSE))</f>
        <v/>
      </c>
      <c r="G2382" s="624"/>
      <c r="H2382" s="625"/>
      <c r="I2382" s="626"/>
      <c r="J2382" s="193"/>
    </row>
    <row r="2383" spans="1:21" ht="20.100000000000001" customHeight="1">
      <c r="A2383" s="188" t="str">
        <f t="shared" ref="A2383" si="1076">CONCATENATE(I2377,-2)</f>
        <v>55-2</v>
      </c>
      <c r="B2383" s="293"/>
      <c r="C2383" s="570" t="str">
        <f>IF(B2383="","",VLOOKUP($B2383,【選択肢】!$K:$O,2,FALSE))</f>
        <v/>
      </c>
      <c r="D2383" s="627" t="str">
        <f>IF(C2383="","",VLOOKUP($B2383,【選択肢】!$K:$O,4,FALSE))</f>
        <v/>
      </c>
      <c r="E2383" s="628" t="str">
        <f>IF(D2383="","",VLOOKUP($B2383,【選択肢】!$K:$O,2,FALSE))</f>
        <v/>
      </c>
      <c r="F2383" s="629" t="str">
        <f>IF(E2383="","",VLOOKUP($B2383,【選択肢】!$K:$O,5,FALSE))</f>
        <v/>
      </c>
      <c r="G2383" s="630"/>
      <c r="H2383" s="631"/>
      <c r="I2383" s="632"/>
      <c r="J2383" s="193"/>
    </row>
    <row r="2384" spans="1:21" ht="20.100000000000001" customHeight="1">
      <c r="A2384" s="188" t="str">
        <f t="shared" ref="A2384" si="1077">CONCATENATE(I2377,-3)</f>
        <v>55-3</v>
      </c>
      <c r="B2384" s="294"/>
      <c r="C2384" s="570" t="str">
        <f>IF(B2384="","",VLOOKUP($B2384,【選択肢】!$K:$O,2,FALSE))</f>
        <v/>
      </c>
      <c r="D2384" s="627" t="str">
        <f>IF(C2384="","",VLOOKUP($B2384,【選択肢】!$K:$O,4,FALSE))</f>
        <v/>
      </c>
      <c r="E2384" s="628" t="str">
        <f>IF(D2384="","",VLOOKUP($B2384,【選択肢】!$K:$O,2,FALSE))</f>
        <v/>
      </c>
      <c r="F2384" s="629" t="str">
        <f>IF(E2384="","",VLOOKUP($B2384,【選択肢】!$K:$O,5,FALSE))</f>
        <v/>
      </c>
      <c r="G2384" s="630"/>
      <c r="H2384" s="631"/>
      <c r="I2384" s="632"/>
      <c r="J2384" s="193"/>
    </row>
    <row r="2385" spans="1:10" ht="20.100000000000001" customHeight="1">
      <c r="A2385" s="188" t="str">
        <f t="shared" ref="A2385" si="1078">CONCATENATE(I2377,-4)</f>
        <v>55-4</v>
      </c>
      <c r="B2385" s="294"/>
      <c r="C2385" s="570" t="str">
        <f>IF(B2385="","",VLOOKUP($B2385,【選択肢】!$K:$O,2,FALSE))</f>
        <v/>
      </c>
      <c r="D2385" s="627" t="str">
        <f>IF(C2385="","",VLOOKUP($B2385,【選択肢】!$K:$O,4,FALSE))</f>
        <v/>
      </c>
      <c r="E2385" s="628" t="str">
        <f>IF(D2385="","",VLOOKUP($B2385,【選択肢】!$K:$O,2,FALSE))</f>
        <v/>
      </c>
      <c r="F2385" s="629" t="str">
        <f>IF(E2385="","",VLOOKUP($B2385,【選択肢】!$K:$O,5,FALSE))</f>
        <v/>
      </c>
      <c r="G2385" s="630"/>
      <c r="H2385" s="631"/>
      <c r="I2385" s="632"/>
      <c r="J2385" s="193"/>
    </row>
    <row r="2386" spans="1:10" ht="20.100000000000001" customHeight="1">
      <c r="A2386" s="188" t="str">
        <f t="shared" ref="A2386" si="1079">CONCATENATE(I2377,-5)</f>
        <v>55-5</v>
      </c>
      <c r="B2386" s="294"/>
      <c r="C2386" s="570" t="str">
        <f>IF(B2386="","",VLOOKUP($B2386,【選択肢】!$K:$O,2,FALSE))</f>
        <v/>
      </c>
      <c r="D2386" s="627" t="str">
        <f>IF(C2386="","",VLOOKUP($B2386,【選択肢】!$K:$O,4,FALSE))</f>
        <v/>
      </c>
      <c r="E2386" s="628" t="str">
        <f>IF(D2386="","",VLOOKUP($B2386,【選択肢】!$K:$O,2,FALSE))</f>
        <v/>
      </c>
      <c r="F2386" s="629" t="str">
        <f>IF(E2386="","",VLOOKUP($B2386,【選択肢】!$K:$O,5,FALSE))</f>
        <v/>
      </c>
      <c r="G2386" s="630"/>
      <c r="H2386" s="631"/>
      <c r="I2386" s="632"/>
      <c r="J2386" s="193"/>
    </row>
    <row r="2387" spans="1:10" ht="20.100000000000001" customHeight="1" thickBot="1">
      <c r="A2387" s="188" t="str">
        <f t="shared" ref="A2387" si="1080">CONCATENATE(I2377,-6)</f>
        <v>55-6</v>
      </c>
      <c r="B2387" s="295"/>
      <c r="C2387" s="569" t="str">
        <f>IF(B2387="","",VLOOKUP($B2387,【選択肢】!$K:$O,2,FALSE))</f>
        <v/>
      </c>
      <c r="D2387" s="633" t="str">
        <f>IF(C2387="","",VLOOKUP($B2387,【選択肢】!$K:$O,4,FALSE))</f>
        <v/>
      </c>
      <c r="E2387" s="634" t="str">
        <f>IF(D2387="","",VLOOKUP($B2387,【選択肢】!$K:$O,2,FALSE))</f>
        <v/>
      </c>
      <c r="F2387" s="635" t="str">
        <f>IF(E2387="","",VLOOKUP($B2387,【選択肢】!$K:$O,5,FALSE))</f>
        <v/>
      </c>
      <c r="G2387" s="636"/>
      <c r="H2387" s="637"/>
      <c r="I2387" s="638"/>
      <c r="J2387" s="193"/>
    </row>
    <row r="2388" spans="1:10" ht="20.100000000000001" customHeight="1">
      <c r="B2388" s="639" t="s">
        <v>471</v>
      </c>
      <c r="C2388" s="640"/>
      <c r="D2388" s="640"/>
      <c r="E2388" s="640"/>
      <c r="F2388" s="640"/>
      <c r="G2388" s="640"/>
      <c r="H2388" s="640"/>
      <c r="I2388" s="641"/>
      <c r="J2388" s="194"/>
    </row>
    <row r="2389" spans="1:10" ht="20.100000000000001" customHeight="1">
      <c r="B2389" s="296" t="s">
        <v>472</v>
      </c>
      <c r="C2389" s="167" t="s">
        <v>473</v>
      </c>
      <c r="D2389" s="168" t="s">
        <v>462</v>
      </c>
      <c r="E2389" s="169" t="s">
        <v>474</v>
      </c>
      <c r="F2389" s="166" t="s">
        <v>472</v>
      </c>
      <c r="G2389" s="167" t="s">
        <v>473</v>
      </c>
      <c r="H2389" s="168" t="s">
        <v>462</v>
      </c>
      <c r="I2389" s="169" t="s">
        <v>474</v>
      </c>
      <c r="J2389" s="194"/>
    </row>
    <row r="2390" spans="1:10" ht="20.100000000000001" customHeight="1">
      <c r="A2390" s="188">
        <f t="shared" ref="A2390" si="1081">I2377</f>
        <v>55</v>
      </c>
      <c r="B2390" s="582"/>
      <c r="C2390" s="145"/>
      <c r="D2390" s="163" t="str">
        <f>IF(ISERROR(VLOOKUP($B2390,参加者名簿!$A:$D,2,FALSE))=TRUE,"",VLOOKUP($B2390,参加者名簿!$A:$D,2,FALSE))</f>
        <v/>
      </c>
      <c r="E2390" s="146"/>
      <c r="F2390" s="584"/>
      <c r="G2390" s="145"/>
      <c r="H2390" s="163" t="str">
        <f>IF(ISERROR(VLOOKUP($F2390,参加者名簿!$A:$D,2,FALSE))=TRUE,"",VLOOKUP($F2390,参加者名簿!$A:$D,2,FALSE))</f>
        <v/>
      </c>
      <c r="I2390" s="146"/>
      <c r="J2390" s="195"/>
    </row>
    <row r="2391" spans="1:10" ht="20.100000000000001" customHeight="1">
      <c r="A2391" s="188">
        <f t="shared" ref="A2391:A2454" si="1082">A2390</f>
        <v>55</v>
      </c>
      <c r="B2391" s="582"/>
      <c r="C2391" s="145"/>
      <c r="D2391" s="163" t="str">
        <f>IF(ISERROR(VLOOKUP($B2391,参加者名簿!$A:$D,2,FALSE))=TRUE,"",VLOOKUP($B2391,参加者名簿!$A:$D,2,FALSE))</f>
        <v/>
      </c>
      <c r="E2391" s="146"/>
      <c r="F2391" s="584"/>
      <c r="G2391" s="145"/>
      <c r="H2391" s="163" t="str">
        <f>IF(ISERROR(VLOOKUP($F2391,参加者名簿!$A:$D,2,FALSE))=TRUE,"",VLOOKUP($F2391,参加者名簿!$A:$D,2,FALSE))</f>
        <v/>
      </c>
      <c r="I2391" s="146"/>
      <c r="J2391" s="195"/>
    </row>
    <row r="2392" spans="1:10" ht="20.100000000000001" customHeight="1">
      <c r="A2392" s="188">
        <f t="shared" si="1082"/>
        <v>55</v>
      </c>
      <c r="B2392" s="582"/>
      <c r="C2392" s="145"/>
      <c r="D2392" s="163" t="str">
        <f>IF(ISERROR(VLOOKUP($B2392,参加者名簿!$A:$D,2,FALSE))=TRUE,"",VLOOKUP($B2392,参加者名簿!$A:$D,2,FALSE))</f>
        <v/>
      </c>
      <c r="E2392" s="146"/>
      <c r="F2392" s="584"/>
      <c r="G2392" s="145"/>
      <c r="H2392" s="163" t="str">
        <f>IF(ISERROR(VLOOKUP($F2392,参加者名簿!$A:$D,2,FALSE))=TRUE,"",VLOOKUP($F2392,参加者名簿!$A:$D,2,FALSE))</f>
        <v/>
      </c>
      <c r="I2392" s="146"/>
      <c r="J2392" s="195"/>
    </row>
    <row r="2393" spans="1:10" ht="20.100000000000001" customHeight="1">
      <c r="A2393" s="188">
        <f t="shared" si="1082"/>
        <v>55</v>
      </c>
      <c r="B2393" s="582"/>
      <c r="C2393" s="145"/>
      <c r="D2393" s="163" t="str">
        <f>IF(ISERROR(VLOOKUP($B2393,参加者名簿!$A:$D,2,FALSE))=TRUE,"",VLOOKUP($B2393,参加者名簿!$A:$D,2,FALSE))</f>
        <v/>
      </c>
      <c r="E2393" s="146"/>
      <c r="F2393" s="584"/>
      <c r="G2393" s="145"/>
      <c r="H2393" s="163" t="str">
        <f>IF(ISERROR(VLOOKUP($F2393,参加者名簿!$A:$D,2,FALSE))=TRUE,"",VLOOKUP($F2393,参加者名簿!$A:$D,2,FALSE))</f>
        <v/>
      </c>
      <c r="I2393" s="146"/>
      <c r="J2393" s="195"/>
    </row>
    <row r="2394" spans="1:10" ht="20.100000000000001" customHeight="1">
      <c r="A2394" s="188">
        <f t="shared" si="1082"/>
        <v>55</v>
      </c>
      <c r="B2394" s="582"/>
      <c r="C2394" s="145"/>
      <c r="D2394" s="163" t="str">
        <f>IF(ISERROR(VLOOKUP($B2394,参加者名簿!$A:$D,2,FALSE))=TRUE,"",VLOOKUP($B2394,参加者名簿!$A:$D,2,FALSE))</f>
        <v/>
      </c>
      <c r="E2394" s="146"/>
      <c r="F2394" s="584"/>
      <c r="G2394" s="145"/>
      <c r="H2394" s="163" t="str">
        <f>IF(ISERROR(VLOOKUP($F2394,参加者名簿!$A:$D,2,FALSE))=TRUE,"",VLOOKUP($F2394,参加者名簿!$A:$D,2,FALSE))</f>
        <v/>
      </c>
      <c r="I2394" s="146"/>
      <c r="J2394" s="195"/>
    </row>
    <row r="2395" spans="1:10" ht="20.100000000000001" customHeight="1">
      <c r="A2395" s="188">
        <f t="shared" si="1082"/>
        <v>55</v>
      </c>
      <c r="B2395" s="582"/>
      <c r="C2395" s="145"/>
      <c r="D2395" s="163" t="str">
        <f>IF(ISERROR(VLOOKUP($B2395,参加者名簿!$A:$D,2,FALSE))=TRUE,"",VLOOKUP($B2395,参加者名簿!$A:$D,2,FALSE))</f>
        <v/>
      </c>
      <c r="E2395" s="146"/>
      <c r="F2395" s="584"/>
      <c r="G2395" s="145"/>
      <c r="H2395" s="163" t="str">
        <f>IF(ISERROR(VLOOKUP($F2395,参加者名簿!$A:$D,2,FALSE))=TRUE,"",VLOOKUP($F2395,参加者名簿!$A:$D,2,FALSE))</f>
        <v/>
      </c>
      <c r="I2395" s="146"/>
      <c r="J2395" s="195"/>
    </row>
    <row r="2396" spans="1:10" ht="20.100000000000001" customHeight="1">
      <c r="A2396" s="188">
        <f t="shared" si="1082"/>
        <v>55</v>
      </c>
      <c r="B2396" s="582"/>
      <c r="C2396" s="145"/>
      <c r="D2396" s="163" t="str">
        <f>IF(ISERROR(VLOOKUP($B2396,参加者名簿!$A:$D,2,FALSE))=TRUE,"",VLOOKUP($B2396,参加者名簿!$A:$D,2,FALSE))</f>
        <v/>
      </c>
      <c r="E2396" s="146"/>
      <c r="F2396" s="584"/>
      <c r="G2396" s="145"/>
      <c r="H2396" s="163" t="str">
        <f>IF(ISERROR(VLOOKUP($F2396,参加者名簿!$A:$D,2,FALSE))=TRUE,"",VLOOKUP($F2396,参加者名簿!$A:$D,2,FALSE))</f>
        <v/>
      </c>
      <c r="I2396" s="146"/>
      <c r="J2396" s="195"/>
    </row>
    <row r="2397" spans="1:10" ht="20.100000000000001" customHeight="1">
      <c r="A2397" s="188">
        <f t="shared" si="1082"/>
        <v>55</v>
      </c>
      <c r="B2397" s="582"/>
      <c r="C2397" s="145"/>
      <c r="D2397" s="163" t="str">
        <f>IF(ISERROR(VLOOKUP($B2397,参加者名簿!$A:$D,2,FALSE))=TRUE,"",VLOOKUP($B2397,参加者名簿!$A:$D,2,FALSE))</f>
        <v/>
      </c>
      <c r="E2397" s="146"/>
      <c r="F2397" s="584"/>
      <c r="G2397" s="145"/>
      <c r="H2397" s="163" t="str">
        <f>IF(ISERROR(VLOOKUP($F2397,参加者名簿!$A:$D,2,FALSE))=TRUE,"",VLOOKUP($F2397,参加者名簿!$A:$D,2,FALSE))</f>
        <v/>
      </c>
      <c r="I2397" s="146"/>
      <c r="J2397" s="195"/>
    </row>
    <row r="2398" spans="1:10" ht="20.100000000000001" customHeight="1">
      <c r="A2398" s="188">
        <f t="shared" si="1082"/>
        <v>55</v>
      </c>
      <c r="B2398" s="582"/>
      <c r="C2398" s="145"/>
      <c r="D2398" s="163" t="str">
        <f>IF(ISERROR(VLOOKUP($B2398,参加者名簿!$A:$D,2,FALSE))=TRUE,"",VLOOKUP($B2398,参加者名簿!$A:$D,2,FALSE))</f>
        <v/>
      </c>
      <c r="E2398" s="146"/>
      <c r="F2398" s="584"/>
      <c r="G2398" s="145"/>
      <c r="H2398" s="163" t="str">
        <f>IF(ISERROR(VLOOKUP($F2398,参加者名簿!$A:$D,2,FALSE))=TRUE,"",VLOOKUP($F2398,参加者名簿!$A:$D,2,FALSE))</f>
        <v/>
      </c>
      <c r="I2398" s="146"/>
      <c r="J2398" s="195"/>
    </row>
    <row r="2399" spans="1:10" ht="20.100000000000001" customHeight="1">
      <c r="A2399" s="188">
        <f t="shared" si="1082"/>
        <v>55</v>
      </c>
      <c r="B2399" s="582"/>
      <c r="C2399" s="145"/>
      <c r="D2399" s="163" t="str">
        <f>IF(ISERROR(VLOOKUP($B2399,参加者名簿!$A:$D,2,FALSE))=TRUE,"",VLOOKUP($B2399,参加者名簿!$A:$D,2,FALSE))</f>
        <v/>
      </c>
      <c r="E2399" s="146"/>
      <c r="F2399" s="584"/>
      <c r="G2399" s="145"/>
      <c r="H2399" s="163" t="str">
        <f>IF(ISERROR(VLOOKUP($F2399,参加者名簿!$A:$D,2,FALSE))=TRUE,"",VLOOKUP($F2399,参加者名簿!$A:$D,2,FALSE))</f>
        <v/>
      </c>
      <c r="I2399" s="146"/>
      <c r="J2399" s="195"/>
    </row>
    <row r="2400" spans="1:10" ht="20.100000000000001" customHeight="1">
      <c r="A2400" s="188">
        <f t="shared" si="1082"/>
        <v>55</v>
      </c>
      <c r="B2400" s="582"/>
      <c r="C2400" s="145"/>
      <c r="D2400" s="163" t="str">
        <f>IF(ISERROR(VLOOKUP($B2400,参加者名簿!$A:$D,2,FALSE))=TRUE,"",VLOOKUP($B2400,参加者名簿!$A:$D,2,FALSE))</f>
        <v/>
      </c>
      <c r="E2400" s="146"/>
      <c r="F2400" s="584"/>
      <c r="G2400" s="145"/>
      <c r="H2400" s="163" t="str">
        <f>IF(ISERROR(VLOOKUP($F2400,参加者名簿!$A:$D,2,FALSE))=TRUE,"",VLOOKUP($F2400,参加者名簿!$A:$D,2,FALSE))</f>
        <v/>
      </c>
      <c r="I2400" s="146"/>
      <c r="J2400" s="195"/>
    </row>
    <row r="2401" spans="1:10" ht="20.100000000000001" customHeight="1">
      <c r="A2401" s="188">
        <f t="shared" si="1082"/>
        <v>55</v>
      </c>
      <c r="B2401" s="582"/>
      <c r="C2401" s="145"/>
      <c r="D2401" s="163" t="str">
        <f>IF(ISERROR(VLOOKUP($B2401,参加者名簿!$A:$D,2,FALSE))=TRUE,"",VLOOKUP($B2401,参加者名簿!$A:$D,2,FALSE))</f>
        <v/>
      </c>
      <c r="E2401" s="146"/>
      <c r="F2401" s="584"/>
      <c r="G2401" s="145"/>
      <c r="H2401" s="163" t="str">
        <f>IF(ISERROR(VLOOKUP($F2401,参加者名簿!$A:$D,2,FALSE))=TRUE,"",VLOOKUP($F2401,参加者名簿!$A:$D,2,FALSE))</f>
        <v/>
      </c>
      <c r="I2401" s="146"/>
      <c r="J2401" s="195"/>
    </row>
    <row r="2402" spans="1:10" ht="20.100000000000001" customHeight="1">
      <c r="A2402" s="188">
        <f t="shared" si="1082"/>
        <v>55</v>
      </c>
      <c r="B2402" s="582"/>
      <c r="C2402" s="145"/>
      <c r="D2402" s="163" t="str">
        <f>IF(ISERROR(VLOOKUP($B2402,参加者名簿!$A:$D,2,FALSE))=TRUE,"",VLOOKUP($B2402,参加者名簿!$A:$D,2,FALSE))</f>
        <v/>
      </c>
      <c r="E2402" s="146"/>
      <c r="F2402" s="584"/>
      <c r="G2402" s="145"/>
      <c r="H2402" s="163" t="str">
        <f>IF(ISERROR(VLOOKUP($F2402,参加者名簿!$A:$D,2,FALSE))=TRUE,"",VLOOKUP($F2402,参加者名簿!$A:$D,2,FALSE))</f>
        <v/>
      </c>
      <c r="I2402" s="146"/>
      <c r="J2402" s="195"/>
    </row>
    <row r="2403" spans="1:10" ht="20.100000000000001" customHeight="1">
      <c r="A2403" s="188">
        <f t="shared" si="1082"/>
        <v>55</v>
      </c>
      <c r="B2403" s="582"/>
      <c r="C2403" s="145"/>
      <c r="D2403" s="163" t="str">
        <f>IF(ISERROR(VLOOKUP($B2403,参加者名簿!$A:$D,2,FALSE))=TRUE,"",VLOOKUP($B2403,参加者名簿!$A:$D,2,FALSE))</f>
        <v/>
      </c>
      <c r="E2403" s="146"/>
      <c r="F2403" s="584"/>
      <c r="G2403" s="145"/>
      <c r="H2403" s="163" t="str">
        <f>IF(ISERROR(VLOOKUP($F2403,参加者名簿!$A:$D,2,FALSE))=TRUE,"",VLOOKUP($F2403,参加者名簿!$A:$D,2,FALSE))</f>
        <v/>
      </c>
      <c r="I2403" s="146"/>
      <c r="J2403" s="195"/>
    </row>
    <row r="2404" spans="1:10" ht="20.100000000000001" customHeight="1">
      <c r="A2404" s="188">
        <f t="shared" si="1082"/>
        <v>55</v>
      </c>
      <c r="B2404" s="582"/>
      <c r="C2404" s="145"/>
      <c r="D2404" s="163" t="str">
        <f>IF(ISERROR(VLOOKUP($B2404,参加者名簿!$A:$D,2,FALSE))=TRUE,"",VLOOKUP($B2404,参加者名簿!$A:$D,2,FALSE))</f>
        <v/>
      </c>
      <c r="E2404" s="146"/>
      <c r="F2404" s="584"/>
      <c r="G2404" s="145"/>
      <c r="H2404" s="163" t="str">
        <f>IF(ISERROR(VLOOKUP($F2404,参加者名簿!$A:$D,2,FALSE))=TRUE,"",VLOOKUP($F2404,参加者名簿!$A:$D,2,FALSE))</f>
        <v/>
      </c>
      <c r="I2404" s="146"/>
      <c r="J2404" s="195"/>
    </row>
    <row r="2405" spans="1:10" ht="20.100000000000001" customHeight="1">
      <c r="A2405" s="188">
        <f t="shared" si="1082"/>
        <v>55</v>
      </c>
      <c r="B2405" s="582"/>
      <c r="C2405" s="145"/>
      <c r="D2405" s="163" t="str">
        <f>IF(ISERROR(VLOOKUP($B2405,参加者名簿!$A:$D,2,FALSE))=TRUE,"",VLOOKUP($B2405,参加者名簿!$A:$D,2,FALSE))</f>
        <v/>
      </c>
      <c r="E2405" s="146"/>
      <c r="F2405" s="584"/>
      <c r="G2405" s="145"/>
      <c r="H2405" s="163" t="str">
        <f>IF(ISERROR(VLOOKUP($F2405,参加者名簿!$A:$D,2,FALSE))=TRUE,"",VLOOKUP($F2405,参加者名簿!$A:$D,2,FALSE))</f>
        <v/>
      </c>
      <c r="I2405" s="146"/>
      <c r="J2405" s="195"/>
    </row>
    <row r="2406" spans="1:10" ht="20.100000000000001" customHeight="1">
      <c r="A2406" s="188">
        <f t="shared" si="1082"/>
        <v>55</v>
      </c>
      <c r="B2406" s="582"/>
      <c r="C2406" s="145"/>
      <c r="D2406" s="163" t="str">
        <f>IF(ISERROR(VLOOKUP($B2406,参加者名簿!$A:$D,2,FALSE))=TRUE,"",VLOOKUP($B2406,参加者名簿!$A:$D,2,FALSE))</f>
        <v/>
      </c>
      <c r="E2406" s="146"/>
      <c r="F2406" s="584"/>
      <c r="G2406" s="145"/>
      <c r="H2406" s="163" t="str">
        <f>IF(ISERROR(VLOOKUP($F2406,参加者名簿!$A:$D,2,FALSE))=TRUE,"",VLOOKUP($F2406,参加者名簿!$A:$D,2,FALSE))</f>
        <v/>
      </c>
      <c r="I2406" s="146"/>
      <c r="J2406" s="195"/>
    </row>
    <row r="2407" spans="1:10" ht="20.100000000000001" customHeight="1">
      <c r="A2407" s="188">
        <f t="shared" si="1082"/>
        <v>55</v>
      </c>
      <c r="B2407" s="582"/>
      <c r="C2407" s="145"/>
      <c r="D2407" s="163" t="str">
        <f>IF(ISERROR(VLOOKUP($B2407,参加者名簿!$A:$D,2,FALSE))=TRUE,"",VLOOKUP($B2407,参加者名簿!$A:$D,2,FALSE))</f>
        <v/>
      </c>
      <c r="E2407" s="146"/>
      <c r="F2407" s="584"/>
      <c r="G2407" s="145"/>
      <c r="H2407" s="163" t="str">
        <f>IF(ISERROR(VLOOKUP($F2407,参加者名簿!$A:$D,2,FALSE))=TRUE,"",VLOOKUP($F2407,参加者名簿!$A:$D,2,FALSE))</f>
        <v/>
      </c>
      <c r="I2407" s="146"/>
      <c r="J2407" s="195"/>
    </row>
    <row r="2408" spans="1:10" ht="20.100000000000001" customHeight="1">
      <c r="A2408" s="188">
        <f t="shared" si="1082"/>
        <v>55</v>
      </c>
      <c r="B2408" s="582"/>
      <c r="C2408" s="145"/>
      <c r="D2408" s="163" t="str">
        <f>IF(ISERROR(VLOOKUP($B2408,参加者名簿!$A:$D,2,FALSE))=TRUE,"",VLOOKUP($B2408,参加者名簿!$A:$D,2,FALSE))</f>
        <v/>
      </c>
      <c r="E2408" s="146"/>
      <c r="F2408" s="584"/>
      <c r="G2408" s="145"/>
      <c r="H2408" s="163" t="str">
        <f>IF(ISERROR(VLOOKUP($F2408,参加者名簿!$A:$D,2,FALSE))=TRUE,"",VLOOKUP($F2408,参加者名簿!$A:$D,2,FALSE))</f>
        <v/>
      </c>
      <c r="I2408" s="146"/>
      <c r="J2408" s="195"/>
    </row>
    <row r="2409" spans="1:10" ht="20.100000000000001" customHeight="1">
      <c r="A2409" s="188">
        <f t="shared" si="1082"/>
        <v>55</v>
      </c>
      <c r="B2409" s="582"/>
      <c r="C2409" s="145"/>
      <c r="D2409" s="163" t="str">
        <f>IF(ISERROR(VLOOKUP($B2409,参加者名簿!$A:$D,2,FALSE))=TRUE,"",VLOOKUP($B2409,参加者名簿!$A:$D,2,FALSE))</f>
        <v/>
      </c>
      <c r="E2409" s="146"/>
      <c r="F2409" s="584"/>
      <c r="G2409" s="145"/>
      <c r="H2409" s="163" t="str">
        <f>IF(ISERROR(VLOOKUP($F2409,参加者名簿!$A:$D,2,FALSE))=TRUE,"",VLOOKUP($F2409,参加者名簿!$A:$D,2,FALSE))</f>
        <v/>
      </c>
      <c r="I2409" s="146"/>
      <c r="J2409" s="195"/>
    </row>
    <row r="2410" spans="1:10" ht="20.100000000000001" customHeight="1" thickBot="1">
      <c r="A2410" s="188">
        <f t="shared" si="1082"/>
        <v>55</v>
      </c>
      <c r="B2410" s="582"/>
      <c r="C2410" s="145"/>
      <c r="D2410" s="163" t="str">
        <f>IF(ISERROR(VLOOKUP($B2410,参加者名簿!$A:$D,2,FALSE))=TRUE,"",VLOOKUP($B2410,参加者名簿!$A:$D,2,FALSE))</f>
        <v/>
      </c>
      <c r="E2410" s="146"/>
      <c r="F2410" s="584"/>
      <c r="G2410" s="145"/>
      <c r="H2410" s="163" t="str">
        <f>IF(ISERROR(VLOOKUP($F2410,参加者名簿!$A:$D,2,FALSE))=TRUE,"",VLOOKUP($F2410,参加者名簿!$A:$D,2,FALSE))</f>
        <v/>
      </c>
      <c r="I2410" s="146"/>
      <c r="J2410" s="195"/>
    </row>
    <row r="2411" spans="1:10" ht="20.100000000000001" customHeight="1" thickBot="1">
      <c r="B2411" s="298" t="s">
        <v>476</v>
      </c>
      <c r="C2411" s="164">
        <f t="shared" ref="C2411" si="1083">COUNTIFS(D2390:D2410,"農業者",E2390:E2410,"○")+COUNTIFS(H2390:H2410,"農業者",I2390:I2410,"○")</f>
        <v>0</v>
      </c>
      <c r="D2411" s="601" t="s">
        <v>477</v>
      </c>
      <c r="E2411" s="602"/>
      <c r="F2411" s="164">
        <f t="shared" ref="F2411" si="1084">COUNTIFS(D2390:D2410,"農業者以外",E2390:E2410,"○")+COUNTIFS(H2390:H2410,"農業者以外",I2390:I2410,"○")</f>
        <v>0</v>
      </c>
      <c r="G2411" s="571" t="s">
        <v>478</v>
      </c>
      <c r="H2411" s="603">
        <f t="shared" ref="H2411" si="1085">SUMIF(E2390:E2410,"○",C2390:C2410)+SUMIF(I2390:I2410,"○",G2390:G2410)</f>
        <v>0</v>
      </c>
      <c r="I2411" s="604"/>
      <c r="J2411" s="194"/>
    </row>
    <row r="2412" spans="1:10" ht="20.100000000000001" customHeight="1">
      <c r="B2412" s="299" t="s">
        <v>479</v>
      </c>
      <c r="C2412" s="151"/>
      <c r="D2412" s="151"/>
      <c r="E2412" s="151"/>
      <c r="F2412" s="151"/>
      <c r="G2412" s="151"/>
      <c r="H2412" s="151"/>
      <c r="I2412" s="152"/>
      <c r="J2412" s="195"/>
    </row>
    <row r="2413" spans="1:10" ht="20.100000000000001" customHeight="1">
      <c r="B2413" s="300"/>
      <c r="C2413" s="148"/>
      <c r="D2413" s="148"/>
      <c r="E2413" s="148"/>
      <c r="F2413" s="148"/>
      <c r="G2413" s="148"/>
      <c r="H2413" s="148"/>
      <c r="I2413" s="153"/>
      <c r="J2413" s="195"/>
    </row>
    <row r="2414" spans="1:10" ht="20.100000000000001" customHeight="1">
      <c r="B2414" s="300"/>
      <c r="C2414" s="148"/>
      <c r="D2414" s="148"/>
      <c r="E2414" s="148"/>
      <c r="F2414" s="148"/>
      <c r="G2414" s="148"/>
      <c r="H2414" s="148"/>
      <c r="I2414" s="153"/>
      <c r="J2414" s="195"/>
    </row>
    <row r="2415" spans="1:10" ht="20.100000000000001" customHeight="1">
      <c r="B2415" s="300"/>
      <c r="C2415" s="148"/>
      <c r="D2415" s="148"/>
      <c r="E2415" s="148"/>
      <c r="F2415" s="148"/>
      <c r="G2415" s="148"/>
      <c r="H2415" s="148"/>
      <c r="I2415" s="153"/>
      <c r="J2415" s="195"/>
    </row>
    <row r="2416" spans="1:10" ht="20.100000000000001" customHeight="1">
      <c r="B2416" s="300"/>
      <c r="C2416" s="148"/>
      <c r="D2416" s="148"/>
      <c r="E2416" s="148"/>
      <c r="F2416" s="148"/>
      <c r="G2416" s="148"/>
      <c r="H2416" s="148"/>
      <c r="I2416" s="153"/>
      <c r="J2416" s="195"/>
    </row>
    <row r="2417" spans="1:21" ht="20.100000000000001" customHeight="1">
      <c r="B2417" s="300"/>
      <c r="C2417" s="148"/>
      <c r="D2417" s="148"/>
      <c r="E2417" s="148"/>
      <c r="F2417" s="148"/>
      <c r="G2417" s="148"/>
      <c r="H2417" s="148"/>
      <c r="I2417" s="153"/>
      <c r="J2417" s="195"/>
    </row>
    <row r="2418" spans="1:21" ht="20.100000000000001" customHeight="1">
      <c r="B2418" s="300"/>
      <c r="C2418" s="148"/>
      <c r="D2418" s="148"/>
      <c r="E2418" s="148"/>
      <c r="F2418" s="148"/>
      <c r="G2418" s="148"/>
      <c r="H2418" s="148"/>
      <c r="I2418" s="153"/>
      <c r="J2418" s="195"/>
    </row>
    <row r="2419" spans="1:21" ht="20.100000000000001" customHeight="1" thickBot="1">
      <c r="B2419" s="301"/>
      <c r="C2419" s="154"/>
      <c r="D2419" s="154"/>
      <c r="E2419" s="154"/>
      <c r="F2419" s="154"/>
      <c r="G2419" s="154"/>
      <c r="H2419" s="154"/>
      <c r="I2419" s="155"/>
      <c r="J2419" s="195"/>
    </row>
    <row r="2420" spans="1:21" ht="20.100000000000001" customHeight="1" thickBot="1">
      <c r="B2420" s="302" t="s">
        <v>480</v>
      </c>
      <c r="C2420" s="156" t="s">
        <v>481</v>
      </c>
      <c r="D2420" s="156" t="s">
        <v>482</v>
      </c>
      <c r="E2420" s="157"/>
    </row>
    <row r="2421" spans="1:21" ht="20.100000000000001" customHeight="1" thickBot="1">
      <c r="B2421" s="289" t="s">
        <v>505</v>
      </c>
      <c r="C2421" s="185">
        <f t="shared" ref="C2421" si="1086">C2377</f>
        <v>4</v>
      </c>
      <c r="D2421" s="608" t="s">
        <v>504</v>
      </c>
      <c r="E2421" s="608"/>
      <c r="F2421" s="608"/>
      <c r="G2421" s="608"/>
      <c r="H2421" s="141" t="s">
        <v>466</v>
      </c>
      <c r="I2421" s="186">
        <f t="shared" ref="I2421" si="1087">I2377+1</f>
        <v>56</v>
      </c>
      <c r="J2421" s="189">
        <f t="shared" ref="J2421" si="1088">I2421</f>
        <v>56</v>
      </c>
      <c r="K2421" s="312">
        <f t="shared" ref="K2421" si="1089">G2422</f>
        <v>0</v>
      </c>
      <c r="L2421" s="313">
        <f t="shared" ref="L2421" si="1090">C2423</f>
        <v>0</v>
      </c>
      <c r="M2421" s="190" t="e">
        <f t="shared" ref="M2421" si="1091">G2423-K2424</f>
        <v>#VALUE!</v>
      </c>
      <c r="N2421" s="190">
        <f t="shared" ref="N2421" si="1092">C2455</f>
        <v>0</v>
      </c>
      <c r="O2421" s="190">
        <f t="shared" ref="O2421" si="1093">F2455</f>
        <v>0</v>
      </c>
      <c r="P2421" s="190">
        <f t="shared" ref="P2421" si="1094">B2426</f>
        <v>0</v>
      </c>
      <c r="Q2421" s="190">
        <f t="shared" ref="Q2421" si="1095">B2427</f>
        <v>0</v>
      </c>
      <c r="R2421" s="190">
        <f t="shared" ref="R2421" si="1096">B2428</f>
        <v>0</v>
      </c>
      <c r="S2421" s="188">
        <f t="shared" ref="S2421" si="1097">B2429</f>
        <v>0</v>
      </c>
      <c r="T2421" s="188">
        <f t="shared" ref="T2421" si="1098">B2430</f>
        <v>0</v>
      </c>
      <c r="U2421" s="188">
        <f t="shared" ref="U2421" si="1099">B2431</f>
        <v>0</v>
      </c>
    </row>
    <row r="2422" spans="1:21" ht="20.100000000000001" customHeight="1" thickBot="1">
      <c r="B2422" s="290" t="s">
        <v>467</v>
      </c>
      <c r="C2422" s="609" t="str">
        <f t="shared" ref="C2422" si="1100">$C$2</f>
        <v>○○活動組織</v>
      </c>
      <c r="D2422" s="609"/>
      <c r="E2422" s="609"/>
      <c r="F2422" s="143" t="s">
        <v>468</v>
      </c>
      <c r="G2422" s="610"/>
      <c r="H2422" s="611"/>
      <c r="I2422" s="612"/>
      <c r="J2422" s="191"/>
    </row>
    <row r="2423" spans="1:21" ht="20.100000000000001" customHeight="1">
      <c r="B2423" s="291" t="s">
        <v>8</v>
      </c>
      <c r="C2423" s="128"/>
      <c r="D2423" s="613" t="s">
        <v>469</v>
      </c>
      <c r="E2423" s="613"/>
      <c r="F2423" s="128"/>
      <c r="G2423" s="161" t="str">
        <f t="shared" ref="G2423:G2424" si="1101">IF((F2423-C2423)*24=0,"",(F2423-C2423)*24)</f>
        <v/>
      </c>
      <c r="H2423" s="614" t="s">
        <v>470</v>
      </c>
      <c r="I2423" s="615"/>
      <c r="J2423" s="192"/>
    </row>
    <row r="2424" spans="1:21" ht="20.100000000000001" customHeight="1" thickBot="1">
      <c r="B2424" s="292" t="s">
        <v>483</v>
      </c>
      <c r="C2424" s="129"/>
      <c r="D2424" s="605" t="s">
        <v>469</v>
      </c>
      <c r="E2424" s="605"/>
      <c r="F2424" s="129"/>
      <c r="G2424" s="162" t="str">
        <f t="shared" si="1101"/>
        <v/>
      </c>
      <c r="H2424" s="606" t="s">
        <v>470</v>
      </c>
      <c r="I2424" s="607"/>
      <c r="J2424" s="192"/>
      <c r="K2424" s="188">
        <f t="shared" ref="K2424" si="1102">IF(G2424="",0,G2424)</f>
        <v>0</v>
      </c>
    </row>
    <row r="2425" spans="1:21" ht="20.100000000000001" customHeight="1" thickBot="1">
      <c r="B2425" s="306" t="s">
        <v>714</v>
      </c>
      <c r="C2425" s="572" t="s">
        <v>712</v>
      </c>
      <c r="D2425" s="616" t="s">
        <v>713</v>
      </c>
      <c r="E2425" s="617"/>
      <c r="F2425" s="618" t="s">
        <v>715</v>
      </c>
      <c r="G2425" s="619"/>
      <c r="H2425" s="618" t="s">
        <v>716</v>
      </c>
      <c r="I2425" s="620"/>
      <c r="J2425" s="193"/>
    </row>
    <row r="2426" spans="1:21" ht="20.100000000000001" customHeight="1">
      <c r="A2426" s="188" t="str">
        <f t="shared" ref="A2426" si="1103">CONCATENATE(I2421,-1)</f>
        <v>56-1</v>
      </c>
      <c r="B2426" s="309"/>
      <c r="C2426" s="573" t="str">
        <f>IF(B2426="","",VLOOKUP($B2426,【選択肢】!$K:$O,2,FALSE))</f>
        <v/>
      </c>
      <c r="D2426" s="621" t="str">
        <f>IF(C2426="","",VLOOKUP($B2426,【選択肢】!$K:$O,4,FALSE))</f>
        <v/>
      </c>
      <c r="E2426" s="622" t="str">
        <f>IF(D2426="","",VLOOKUP($B2426,【選択肢】!$K:$O,2,FALSE))</f>
        <v/>
      </c>
      <c r="F2426" s="623" t="str">
        <f>IF(E2426="","",VLOOKUP($B2426,【選択肢】!$K:$O,5,FALSE))</f>
        <v/>
      </c>
      <c r="G2426" s="624"/>
      <c r="H2426" s="625"/>
      <c r="I2426" s="626"/>
      <c r="J2426" s="193"/>
    </row>
    <row r="2427" spans="1:21" ht="20.100000000000001" customHeight="1">
      <c r="A2427" s="188" t="str">
        <f t="shared" ref="A2427" si="1104">CONCATENATE(I2421,-2)</f>
        <v>56-2</v>
      </c>
      <c r="B2427" s="293"/>
      <c r="C2427" s="570" t="str">
        <f>IF(B2427="","",VLOOKUP($B2427,【選択肢】!$K:$O,2,FALSE))</f>
        <v/>
      </c>
      <c r="D2427" s="627" t="str">
        <f>IF(C2427="","",VLOOKUP($B2427,【選択肢】!$K:$O,4,FALSE))</f>
        <v/>
      </c>
      <c r="E2427" s="628" t="str">
        <f>IF(D2427="","",VLOOKUP($B2427,【選択肢】!$K:$O,2,FALSE))</f>
        <v/>
      </c>
      <c r="F2427" s="629" t="str">
        <f>IF(E2427="","",VLOOKUP($B2427,【選択肢】!$K:$O,5,FALSE))</f>
        <v/>
      </c>
      <c r="G2427" s="630"/>
      <c r="H2427" s="631"/>
      <c r="I2427" s="632"/>
      <c r="J2427" s="193"/>
    </row>
    <row r="2428" spans="1:21" ht="20.100000000000001" customHeight="1">
      <c r="A2428" s="188" t="str">
        <f t="shared" ref="A2428" si="1105">CONCATENATE(I2421,-3)</f>
        <v>56-3</v>
      </c>
      <c r="B2428" s="294"/>
      <c r="C2428" s="570" t="str">
        <f>IF(B2428="","",VLOOKUP($B2428,【選択肢】!$K:$O,2,FALSE))</f>
        <v/>
      </c>
      <c r="D2428" s="627" t="str">
        <f>IF(C2428="","",VLOOKUP($B2428,【選択肢】!$K:$O,4,FALSE))</f>
        <v/>
      </c>
      <c r="E2428" s="628" t="str">
        <f>IF(D2428="","",VLOOKUP($B2428,【選択肢】!$K:$O,2,FALSE))</f>
        <v/>
      </c>
      <c r="F2428" s="629" t="str">
        <f>IF(E2428="","",VLOOKUP($B2428,【選択肢】!$K:$O,5,FALSE))</f>
        <v/>
      </c>
      <c r="G2428" s="630"/>
      <c r="H2428" s="631"/>
      <c r="I2428" s="632"/>
      <c r="J2428" s="193"/>
    </row>
    <row r="2429" spans="1:21" ht="20.100000000000001" customHeight="1">
      <c r="A2429" s="188" t="str">
        <f t="shared" ref="A2429" si="1106">CONCATENATE(I2421,-4)</f>
        <v>56-4</v>
      </c>
      <c r="B2429" s="294"/>
      <c r="C2429" s="570" t="str">
        <f>IF(B2429="","",VLOOKUP($B2429,【選択肢】!$K:$O,2,FALSE))</f>
        <v/>
      </c>
      <c r="D2429" s="627" t="str">
        <f>IF(C2429="","",VLOOKUP($B2429,【選択肢】!$K:$O,4,FALSE))</f>
        <v/>
      </c>
      <c r="E2429" s="628" t="str">
        <f>IF(D2429="","",VLOOKUP($B2429,【選択肢】!$K:$O,2,FALSE))</f>
        <v/>
      </c>
      <c r="F2429" s="629" t="str">
        <f>IF(E2429="","",VLOOKUP($B2429,【選択肢】!$K:$O,5,FALSE))</f>
        <v/>
      </c>
      <c r="G2429" s="630"/>
      <c r="H2429" s="631"/>
      <c r="I2429" s="632"/>
      <c r="J2429" s="193"/>
    </row>
    <row r="2430" spans="1:21" ht="20.100000000000001" customHeight="1">
      <c r="A2430" s="188" t="str">
        <f t="shared" ref="A2430" si="1107">CONCATENATE(I2421,-5)</f>
        <v>56-5</v>
      </c>
      <c r="B2430" s="294"/>
      <c r="C2430" s="570" t="str">
        <f>IF(B2430="","",VLOOKUP($B2430,【選択肢】!$K:$O,2,FALSE))</f>
        <v/>
      </c>
      <c r="D2430" s="627" t="str">
        <f>IF(C2430="","",VLOOKUP($B2430,【選択肢】!$K:$O,4,FALSE))</f>
        <v/>
      </c>
      <c r="E2430" s="628" t="str">
        <f>IF(D2430="","",VLOOKUP($B2430,【選択肢】!$K:$O,2,FALSE))</f>
        <v/>
      </c>
      <c r="F2430" s="629" t="str">
        <f>IF(E2430="","",VLOOKUP($B2430,【選択肢】!$K:$O,5,FALSE))</f>
        <v/>
      </c>
      <c r="G2430" s="630"/>
      <c r="H2430" s="631"/>
      <c r="I2430" s="632"/>
      <c r="J2430" s="193"/>
    </row>
    <row r="2431" spans="1:21" ht="20.100000000000001" customHeight="1" thickBot="1">
      <c r="A2431" s="188" t="str">
        <f t="shared" ref="A2431" si="1108">CONCATENATE(I2421,-6)</f>
        <v>56-6</v>
      </c>
      <c r="B2431" s="295"/>
      <c r="C2431" s="569" t="str">
        <f>IF(B2431="","",VLOOKUP($B2431,【選択肢】!$K:$O,2,FALSE))</f>
        <v/>
      </c>
      <c r="D2431" s="633" t="str">
        <f>IF(C2431="","",VLOOKUP($B2431,【選択肢】!$K:$O,4,FALSE))</f>
        <v/>
      </c>
      <c r="E2431" s="634" t="str">
        <f>IF(D2431="","",VLOOKUP($B2431,【選択肢】!$K:$O,2,FALSE))</f>
        <v/>
      </c>
      <c r="F2431" s="635" t="str">
        <f>IF(E2431="","",VLOOKUP($B2431,【選択肢】!$K:$O,5,FALSE))</f>
        <v/>
      </c>
      <c r="G2431" s="636"/>
      <c r="H2431" s="637"/>
      <c r="I2431" s="638"/>
      <c r="J2431" s="193"/>
    </row>
    <row r="2432" spans="1:21" ht="20.100000000000001" customHeight="1">
      <c r="B2432" s="639" t="s">
        <v>471</v>
      </c>
      <c r="C2432" s="640"/>
      <c r="D2432" s="640"/>
      <c r="E2432" s="640"/>
      <c r="F2432" s="640"/>
      <c r="G2432" s="640"/>
      <c r="H2432" s="640"/>
      <c r="I2432" s="641"/>
      <c r="J2432" s="194"/>
    </row>
    <row r="2433" spans="1:10" ht="20.100000000000001" customHeight="1">
      <c r="B2433" s="296" t="s">
        <v>472</v>
      </c>
      <c r="C2433" s="167" t="s">
        <v>473</v>
      </c>
      <c r="D2433" s="168" t="s">
        <v>462</v>
      </c>
      <c r="E2433" s="169" t="s">
        <v>474</v>
      </c>
      <c r="F2433" s="166" t="s">
        <v>472</v>
      </c>
      <c r="G2433" s="167" t="s">
        <v>473</v>
      </c>
      <c r="H2433" s="168" t="s">
        <v>462</v>
      </c>
      <c r="I2433" s="169" t="s">
        <v>474</v>
      </c>
      <c r="J2433" s="194"/>
    </row>
    <row r="2434" spans="1:10" ht="20.100000000000001" customHeight="1">
      <c r="A2434" s="188">
        <f t="shared" ref="A2434" si="1109">I2421</f>
        <v>56</v>
      </c>
      <c r="B2434" s="582"/>
      <c r="C2434" s="145"/>
      <c r="D2434" s="163" t="str">
        <f>IF(ISERROR(VLOOKUP($B2434,参加者名簿!$A:$D,2,FALSE))=TRUE,"",VLOOKUP($B2434,参加者名簿!$A:$D,2,FALSE))</f>
        <v/>
      </c>
      <c r="E2434" s="146"/>
      <c r="F2434" s="584"/>
      <c r="G2434" s="145"/>
      <c r="H2434" s="163" t="str">
        <f>IF(ISERROR(VLOOKUP($F2434,参加者名簿!$A:$D,2,FALSE))=TRUE,"",VLOOKUP($F2434,参加者名簿!$A:$D,2,FALSE))</f>
        <v/>
      </c>
      <c r="I2434" s="146"/>
      <c r="J2434" s="195"/>
    </row>
    <row r="2435" spans="1:10" ht="20.100000000000001" customHeight="1">
      <c r="A2435" s="188">
        <f t="shared" ref="A2435" si="1110">A2434</f>
        <v>56</v>
      </c>
      <c r="B2435" s="582"/>
      <c r="C2435" s="145"/>
      <c r="D2435" s="163" t="str">
        <f>IF(ISERROR(VLOOKUP($B2435,参加者名簿!$A:$D,2,FALSE))=TRUE,"",VLOOKUP($B2435,参加者名簿!$A:$D,2,FALSE))</f>
        <v/>
      </c>
      <c r="E2435" s="146"/>
      <c r="F2435" s="584"/>
      <c r="G2435" s="145"/>
      <c r="H2435" s="163" t="str">
        <f>IF(ISERROR(VLOOKUP($F2435,参加者名簿!$A:$D,2,FALSE))=TRUE,"",VLOOKUP($F2435,参加者名簿!$A:$D,2,FALSE))</f>
        <v/>
      </c>
      <c r="I2435" s="146"/>
      <c r="J2435" s="195"/>
    </row>
    <row r="2436" spans="1:10" ht="20.100000000000001" customHeight="1">
      <c r="A2436" s="188">
        <f t="shared" si="1082"/>
        <v>56</v>
      </c>
      <c r="B2436" s="582"/>
      <c r="C2436" s="145"/>
      <c r="D2436" s="163" t="str">
        <f>IF(ISERROR(VLOOKUP($B2436,参加者名簿!$A:$D,2,FALSE))=TRUE,"",VLOOKUP($B2436,参加者名簿!$A:$D,2,FALSE))</f>
        <v/>
      </c>
      <c r="E2436" s="146"/>
      <c r="F2436" s="584"/>
      <c r="G2436" s="145"/>
      <c r="H2436" s="163" t="str">
        <f>IF(ISERROR(VLOOKUP($F2436,参加者名簿!$A:$D,2,FALSE))=TRUE,"",VLOOKUP($F2436,参加者名簿!$A:$D,2,FALSE))</f>
        <v/>
      </c>
      <c r="I2436" s="146"/>
      <c r="J2436" s="195"/>
    </row>
    <row r="2437" spans="1:10" ht="20.100000000000001" customHeight="1">
      <c r="A2437" s="188">
        <f t="shared" si="1082"/>
        <v>56</v>
      </c>
      <c r="B2437" s="582"/>
      <c r="C2437" s="145"/>
      <c r="D2437" s="163" t="str">
        <f>IF(ISERROR(VLOOKUP($B2437,参加者名簿!$A:$D,2,FALSE))=TRUE,"",VLOOKUP($B2437,参加者名簿!$A:$D,2,FALSE))</f>
        <v/>
      </c>
      <c r="E2437" s="146"/>
      <c r="F2437" s="584"/>
      <c r="G2437" s="145"/>
      <c r="H2437" s="163" t="str">
        <f>IF(ISERROR(VLOOKUP($F2437,参加者名簿!$A:$D,2,FALSE))=TRUE,"",VLOOKUP($F2437,参加者名簿!$A:$D,2,FALSE))</f>
        <v/>
      </c>
      <c r="I2437" s="146"/>
      <c r="J2437" s="195"/>
    </row>
    <row r="2438" spans="1:10" ht="20.100000000000001" customHeight="1">
      <c r="A2438" s="188">
        <f t="shared" si="1082"/>
        <v>56</v>
      </c>
      <c r="B2438" s="582"/>
      <c r="C2438" s="145"/>
      <c r="D2438" s="163" t="str">
        <f>IF(ISERROR(VLOOKUP($B2438,参加者名簿!$A:$D,2,FALSE))=TRUE,"",VLOOKUP($B2438,参加者名簿!$A:$D,2,FALSE))</f>
        <v/>
      </c>
      <c r="E2438" s="146"/>
      <c r="F2438" s="584"/>
      <c r="G2438" s="145"/>
      <c r="H2438" s="163" t="str">
        <f>IF(ISERROR(VLOOKUP($F2438,参加者名簿!$A:$D,2,FALSE))=TRUE,"",VLOOKUP($F2438,参加者名簿!$A:$D,2,FALSE))</f>
        <v/>
      </c>
      <c r="I2438" s="146"/>
      <c r="J2438" s="195"/>
    </row>
    <row r="2439" spans="1:10" ht="20.100000000000001" customHeight="1">
      <c r="A2439" s="188">
        <f t="shared" si="1082"/>
        <v>56</v>
      </c>
      <c r="B2439" s="582"/>
      <c r="C2439" s="145"/>
      <c r="D2439" s="163" t="str">
        <f>IF(ISERROR(VLOOKUP($B2439,参加者名簿!$A:$D,2,FALSE))=TRUE,"",VLOOKUP($B2439,参加者名簿!$A:$D,2,FALSE))</f>
        <v/>
      </c>
      <c r="E2439" s="146"/>
      <c r="F2439" s="584"/>
      <c r="G2439" s="145"/>
      <c r="H2439" s="163" t="str">
        <f>IF(ISERROR(VLOOKUP($F2439,参加者名簿!$A:$D,2,FALSE))=TRUE,"",VLOOKUP($F2439,参加者名簿!$A:$D,2,FALSE))</f>
        <v/>
      </c>
      <c r="I2439" s="146"/>
      <c r="J2439" s="195"/>
    </row>
    <row r="2440" spans="1:10" ht="20.100000000000001" customHeight="1">
      <c r="A2440" s="188">
        <f t="shared" si="1082"/>
        <v>56</v>
      </c>
      <c r="B2440" s="582"/>
      <c r="C2440" s="145"/>
      <c r="D2440" s="163" t="str">
        <f>IF(ISERROR(VLOOKUP($B2440,参加者名簿!$A:$D,2,FALSE))=TRUE,"",VLOOKUP($B2440,参加者名簿!$A:$D,2,FALSE))</f>
        <v/>
      </c>
      <c r="E2440" s="146"/>
      <c r="F2440" s="584"/>
      <c r="G2440" s="145"/>
      <c r="H2440" s="163" t="str">
        <f>IF(ISERROR(VLOOKUP($F2440,参加者名簿!$A:$D,2,FALSE))=TRUE,"",VLOOKUP($F2440,参加者名簿!$A:$D,2,FALSE))</f>
        <v/>
      </c>
      <c r="I2440" s="146"/>
      <c r="J2440" s="195"/>
    </row>
    <row r="2441" spans="1:10" ht="20.100000000000001" customHeight="1">
      <c r="A2441" s="188">
        <f t="shared" si="1082"/>
        <v>56</v>
      </c>
      <c r="B2441" s="582"/>
      <c r="C2441" s="145"/>
      <c r="D2441" s="163" t="str">
        <f>IF(ISERROR(VLOOKUP($B2441,参加者名簿!$A:$D,2,FALSE))=TRUE,"",VLOOKUP($B2441,参加者名簿!$A:$D,2,FALSE))</f>
        <v/>
      </c>
      <c r="E2441" s="146"/>
      <c r="F2441" s="584"/>
      <c r="G2441" s="145"/>
      <c r="H2441" s="163" t="str">
        <f>IF(ISERROR(VLOOKUP($F2441,参加者名簿!$A:$D,2,FALSE))=TRUE,"",VLOOKUP($F2441,参加者名簿!$A:$D,2,FALSE))</f>
        <v/>
      </c>
      <c r="I2441" s="146"/>
      <c r="J2441" s="195"/>
    </row>
    <row r="2442" spans="1:10" ht="20.100000000000001" customHeight="1">
      <c r="A2442" s="188">
        <f t="shared" si="1082"/>
        <v>56</v>
      </c>
      <c r="B2442" s="582"/>
      <c r="C2442" s="145"/>
      <c r="D2442" s="163" t="str">
        <f>IF(ISERROR(VLOOKUP($B2442,参加者名簿!$A:$D,2,FALSE))=TRUE,"",VLOOKUP($B2442,参加者名簿!$A:$D,2,FALSE))</f>
        <v/>
      </c>
      <c r="E2442" s="146"/>
      <c r="F2442" s="584"/>
      <c r="G2442" s="145"/>
      <c r="H2442" s="163" t="str">
        <f>IF(ISERROR(VLOOKUP($F2442,参加者名簿!$A:$D,2,FALSE))=TRUE,"",VLOOKUP($F2442,参加者名簿!$A:$D,2,FALSE))</f>
        <v/>
      </c>
      <c r="I2442" s="146"/>
      <c r="J2442" s="195"/>
    </row>
    <row r="2443" spans="1:10" ht="20.100000000000001" customHeight="1">
      <c r="A2443" s="188">
        <f t="shared" si="1082"/>
        <v>56</v>
      </c>
      <c r="B2443" s="582"/>
      <c r="C2443" s="145"/>
      <c r="D2443" s="163" t="str">
        <f>IF(ISERROR(VLOOKUP($B2443,参加者名簿!$A:$D,2,FALSE))=TRUE,"",VLOOKUP($B2443,参加者名簿!$A:$D,2,FALSE))</f>
        <v/>
      </c>
      <c r="E2443" s="146"/>
      <c r="F2443" s="584"/>
      <c r="G2443" s="145"/>
      <c r="H2443" s="163" t="str">
        <f>IF(ISERROR(VLOOKUP($F2443,参加者名簿!$A:$D,2,FALSE))=TRUE,"",VLOOKUP($F2443,参加者名簿!$A:$D,2,FALSE))</f>
        <v/>
      </c>
      <c r="I2443" s="146"/>
      <c r="J2443" s="195"/>
    </row>
    <row r="2444" spans="1:10" ht="20.100000000000001" customHeight="1">
      <c r="A2444" s="188">
        <f t="shared" si="1082"/>
        <v>56</v>
      </c>
      <c r="B2444" s="582"/>
      <c r="C2444" s="145"/>
      <c r="D2444" s="163" t="str">
        <f>IF(ISERROR(VLOOKUP($B2444,参加者名簿!$A:$D,2,FALSE))=TRUE,"",VLOOKUP($B2444,参加者名簿!$A:$D,2,FALSE))</f>
        <v/>
      </c>
      <c r="E2444" s="146"/>
      <c r="F2444" s="584"/>
      <c r="G2444" s="145"/>
      <c r="H2444" s="163" t="str">
        <f>IF(ISERROR(VLOOKUP($F2444,参加者名簿!$A:$D,2,FALSE))=TRUE,"",VLOOKUP($F2444,参加者名簿!$A:$D,2,FALSE))</f>
        <v/>
      </c>
      <c r="I2444" s="146"/>
      <c r="J2444" s="195"/>
    </row>
    <row r="2445" spans="1:10" ht="20.100000000000001" customHeight="1">
      <c r="A2445" s="188">
        <f t="shared" si="1082"/>
        <v>56</v>
      </c>
      <c r="B2445" s="582"/>
      <c r="C2445" s="145"/>
      <c r="D2445" s="163" t="str">
        <f>IF(ISERROR(VLOOKUP($B2445,参加者名簿!$A:$D,2,FALSE))=TRUE,"",VLOOKUP($B2445,参加者名簿!$A:$D,2,FALSE))</f>
        <v/>
      </c>
      <c r="E2445" s="146"/>
      <c r="F2445" s="584"/>
      <c r="G2445" s="145"/>
      <c r="H2445" s="163" t="str">
        <f>IF(ISERROR(VLOOKUP($F2445,参加者名簿!$A:$D,2,FALSE))=TRUE,"",VLOOKUP($F2445,参加者名簿!$A:$D,2,FALSE))</f>
        <v/>
      </c>
      <c r="I2445" s="146"/>
      <c r="J2445" s="195"/>
    </row>
    <row r="2446" spans="1:10" ht="20.100000000000001" customHeight="1">
      <c r="A2446" s="188">
        <f t="shared" si="1082"/>
        <v>56</v>
      </c>
      <c r="B2446" s="582"/>
      <c r="C2446" s="145"/>
      <c r="D2446" s="163" t="str">
        <f>IF(ISERROR(VLOOKUP($B2446,参加者名簿!$A:$D,2,FALSE))=TRUE,"",VLOOKUP($B2446,参加者名簿!$A:$D,2,FALSE))</f>
        <v/>
      </c>
      <c r="E2446" s="146"/>
      <c r="F2446" s="584"/>
      <c r="G2446" s="145"/>
      <c r="H2446" s="163" t="str">
        <f>IF(ISERROR(VLOOKUP($F2446,参加者名簿!$A:$D,2,FALSE))=TRUE,"",VLOOKUP($F2446,参加者名簿!$A:$D,2,FALSE))</f>
        <v/>
      </c>
      <c r="I2446" s="146"/>
      <c r="J2446" s="195"/>
    </row>
    <row r="2447" spans="1:10" ht="20.100000000000001" customHeight="1">
      <c r="A2447" s="188">
        <f t="shared" si="1082"/>
        <v>56</v>
      </c>
      <c r="B2447" s="582"/>
      <c r="C2447" s="145"/>
      <c r="D2447" s="163" t="str">
        <f>IF(ISERROR(VLOOKUP($B2447,参加者名簿!$A:$D,2,FALSE))=TRUE,"",VLOOKUP($B2447,参加者名簿!$A:$D,2,FALSE))</f>
        <v/>
      </c>
      <c r="E2447" s="146"/>
      <c r="F2447" s="584"/>
      <c r="G2447" s="145"/>
      <c r="H2447" s="163" t="str">
        <f>IF(ISERROR(VLOOKUP($F2447,参加者名簿!$A:$D,2,FALSE))=TRUE,"",VLOOKUP($F2447,参加者名簿!$A:$D,2,FALSE))</f>
        <v/>
      </c>
      <c r="I2447" s="146"/>
      <c r="J2447" s="195"/>
    </row>
    <row r="2448" spans="1:10" ht="20.100000000000001" customHeight="1">
      <c r="A2448" s="188">
        <f t="shared" si="1082"/>
        <v>56</v>
      </c>
      <c r="B2448" s="582"/>
      <c r="C2448" s="145"/>
      <c r="D2448" s="163" t="str">
        <f>IF(ISERROR(VLOOKUP($B2448,参加者名簿!$A:$D,2,FALSE))=TRUE,"",VLOOKUP($B2448,参加者名簿!$A:$D,2,FALSE))</f>
        <v/>
      </c>
      <c r="E2448" s="146"/>
      <c r="F2448" s="584"/>
      <c r="G2448" s="145"/>
      <c r="H2448" s="163" t="str">
        <f>IF(ISERROR(VLOOKUP($F2448,参加者名簿!$A:$D,2,FALSE))=TRUE,"",VLOOKUP($F2448,参加者名簿!$A:$D,2,FALSE))</f>
        <v/>
      </c>
      <c r="I2448" s="146"/>
      <c r="J2448" s="195"/>
    </row>
    <row r="2449" spans="1:10" ht="20.100000000000001" customHeight="1">
      <c r="A2449" s="188">
        <f t="shared" si="1082"/>
        <v>56</v>
      </c>
      <c r="B2449" s="582"/>
      <c r="C2449" s="145"/>
      <c r="D2449" s="163" t="str">
        <f>IF(ISERROR(VLOOKUP($B2449,参加者名簿!$A:$D,2,FALSE))=TRUE,"",VLOOKUP($B2449,参加者名簿!$A:$D,2,FALSE))</f>
        <v/>
      </c>
      <c r="E2449" s="146"/>
      <c r="F2449" s="584"/>
      <c r="G2449" s="145"/>
      <c r="H2449" s="163" t="str">
        <f>IF(ISERROR(VLOOKUP($F2449,参加者名簿!$A:$D,2,FALSE))=TRUE,"",VLOOKUP($F2449,参加者名簿!$A:$D,2,FALSE))</f>
        <v/>
      </c>
      <c r="I2449" s="146"/>
      <c r="J2449" s="195"/>
    </row>
    <row r="2450" spans="1:10" ht="20.100000000000001" customHeight="1">
      <c r="A2450" s="188">
        <f t="shared" si="1082"/>
        <v>56</v>
      </c>
      <c r="B2450" s="582"/>
      <c r="C2450" s="145"/>
      <c r="D2450" s="163" t="str">
        <f>IF(ISERROR(VLOOKUP($B2450,参加者名簿!$A:$D,2,FALSE))=TRUE,"",VLOOKUP($B2450,参加者名簿!$A:$D,2,FALSE))</f>
        <v/>
      </c>
      <c r="E2450" s="146"/>
      <c r="F2450" s="584"/>
      <c r="G2450" s="145"/>
      <c r="H2450" s="163" t="str">
        <f>IF(ISERROR(VLOOKUP($F2450,参加者名簿!$A:$D,2,FALSE))=TRUE,"",VLOOKUP($F2450,参加者名簿!$A:$D,2,FALSE))</f>
        <v/>
      </c>
      <c r="I2450" s="146"/>
      <c r="J2450" s="195"/>
    </row>
    <row r="2451" spans="1:10" ht="20.100000000000001" customHeight="1">
      <c r="A2451" s="188">
        <f t="shared" si="1082"/>
        <v>56</v>
      </c>
      <c r="B2451" s="582"/>
      <c r="C2451" s="145"/>
      <c r="D2451" s="163" t="str">
        <f>IF(ISERROR(VLOOKUP($B2451,参加者名簿!$A:$D,2,FALSE))=TRUE,"",VLOOKUP($B2451,参加者名簿!$A:$D,2,FALSE))</f>
        <v/>
      </c>
      <c r="E2451" s="146"/>
      <c r="F2451" s="584"/>
      <c r="G2451" s="145"/>
      <c r="H2451" s="163" t="str">
        <f>IF(ISERROR(VLOOKUP($F2451,参加者名簿!$A:$D,2,FALSE))=TRUE,"",VLOOKUP($F2451,参加者名簿!$A:$D,2,FALSE))</f>
        <v/>
      </c>
      <c r="I2451" s="146"/>
      <c r="J2451" s="195"/>
    </row>
    <row r="2452" spans="1:10" ht="20.100000000000001" customHeight="1">
      <c r="A2452" s="188">
        <f t="shared" si="1082"/>
        <v>56</v>
      </c>
      <c r="B2452" s="582"/>
      <c r="C2452" s="145"/>
      <c r="D2452" s="163" t="str">
        <f>IF(ISERROR(VLOOKUP($B2452,参加者名簿!$A:$D,2,FALSE))=TRUE,"",VLOOKUP($B2452,参加者名簿!$A:$D,2,FALSE))</f>
        <v/>
      </c>
      <c r="E2452" s="146"/>
      <c r="F2452" s="584"/>
      <c r="G2452" s="145"/>
      <c r="H2452" s="163" t="str">
        <f>IF(ISERROR(VLOOKUP($F2452,参加者名簿!$A:$D,2,FALSE))=TRUE,"",VLOOKUP($F2452,参加者名簿!$A:$D,2,FALSE))</f>
        <v/>
      </c>
      <c r="I2452" s="146"/>
      <c r="J2452" s="195"/>
    </row>
    <row r="2453" spans="1:10" ht="20.100000000000001" customHeight="1">
      <c r="A2453" s="188">
        <f t="shared" si="1082"/>
        <v>56</v>
      </c>
      <c r="B2453" s="582"/>
      <c r="C2453" s="145"/>
      <c r="D2453" s="163" t="str">
        <f>IF(ISERROR(VLOOKUP($B2453,参加者名簿!$A:$D,2,FALSE))=TRUE,"",VLOOKUP($B2453,参加者名簿!$A:$D,2,FALSE))</f>
        <v/>
      </c>
      <c r="E2453" s="146"/>
      <c r="F2453" s="584"/>
      <c r="G2453" s="145"/>
      <c r="H2453" s="163" t="str">
        <f>IF(ISERROR(VLOOKUP($F2453,参加者名簿!$A:$D,2,FALSE))=TRUE,"",VLOOKUP($F2453,参加者名簿!$A:$D,2,FALSE))</f>
        <v/>
      </c>
      <c r="I2453" s="146"/>
      <c r="J2453" s="195"/>
    </row>
    <row r="2454" spans="1:10" ht="20.100000000000001" customHeight="1" thickBot="1">
      <c r="A2454" s="188">
        <f t="shared" si="1082"/>
        <v>56</v>
      </c>
      <c r="B2454" s="582"/>
      <c r="C2454" s="145"/>
      <c r="D2454" s="163" t="str">
        <f>IF(ISERROR(VLOOKUP($B2454,参加者名簿!$A:$D,2,FALSE))=TRUE,"",VLOOKUP($B2454,参加者名簿!$A:$D,2,FALSE))</f>
        <v/>
      </c>
      <c r="E2454" s="146"/>
      <c r="F2454" s="584"/>
      <c r="G2454" s="145"/>
      <c r="H2454" s="163" t="str">
        <f>IF(ISERROR(VLOOKUP($F2454,参加者名簿!$A:$D,2,FALSE))=TRUE,"",VLOOKUP($F2454,参加者名簿!$A:$D,2,FALSE))</f>
        <v/>
      </c>
      <c r="I2454" s="146"/>
      <c r="J2454" s="195"/>
    </row>
    <row r="2455" spans="1:10" ht="20.100000000000001" customHeight="1" thickBot="1">
      <c r="B2455" s="298" t="s">
        <v>476</v>
      </c>
      <c r="C2455" s="164">
        <f t="shared" ref="C2455" si="1111">COUNTIFS(D2434:D2454,"農業者",E2434:E2454,"○")+COUNTIFS(H2434:H2454,"農業者",I2434:I2454,"○")</f>
        <v>0</v>
      </c>
      <c r="D2455" s="601" t="s">
        <v>477</v>
      </c>
      <c r="E2455" s="602"/>
      <c r="F2455" s="164">
        <f t="shared" ref="F2455" si="1112">COUNTIFS(D2434:D2454,"農業者以外",E2434:E2454,"○")+COUNTIFS(H2434:H2454,"農業者以外",I2434:I2454,"○")</f>
        <v>0</v>
      </c>
      <c r="G2455" s="571" t="s">
        <v>478</v>
      </c>
      <c r="H2455" s="603">
        <f t="shared" ref="H2455" si="1113">SUMIF(E2434:E2454,"○",C2434:C2454)+SUMIF(I2434:I2454,"○",G2434:G2454)</f>
        <v>0</v>
      </c>
      <c r="I2455" s="604"/>
      <c r="J2455" s="194"/>
    </row>
    <row r="2456" spans="1:10" ht="20.100000000000001" customHeight="1">
      <c r="B2456" s="299" t="s">
        <v>479</v>
      </c>
      <c r="C2456" s="151"/>
      <c r="D2456" s="151"/>
      <c r="E2456" s="151"/>
      <c r="F2456" s="151"/>
      <c r="G2456" s="151"/>
      <c r="H2456" s="151"/>
      <c r="I2456" s="152"/>
      <c r="J2456" s="195"/>
    </row>
    <row r="2457" spans="1:10" ht="20.100000000000001" customHeight="1">
      <c r="B2457" s="300"/>
      <c r="C2457" s="148"/>
      <c r="D2457" s="148"/>
      <c r="E2457" s="148"/>
      <c r="F2457" s="148"/>
      <c r="G2457" s="148"/>
      <c r="H2457" s="148"/>
      <c r="I2457" s="153"/>
      <c r="J2457" s="195"/>
    </row>
    <row r="2458" spans="1:10" ht="20.100000000000001" customHeight="1">
      <c r="B2458" s="300"/>
      <c r="C2458" s="148"/>
      <c r="D2458" s="148"/>
      <c r="E2458" s="148"/>
      <c r="F2458" s="148"/>
      <c r="G2458" s="148"/>
      <c r="H2458" s="148"/>
      <c r="I2458" s="153"/>
      <c r="J2458" s="195"/>
    </row>
    <row r="2459" spans="1:10" ht="20.100000000000001" customHeight="1">
      <c r="B2459" s="300"/>
      <c r="C2459" s="148"/>
      <c r="D2459" s="148"/>
      <c r="E2459" s="148"/>
      <c r="F2459" s="148"/>
      <c r="G2459" s="148"/>
      <c r="H2459" s="148"/>
      <c r="I2459" s="153"/>
      <c r="J2459" s="195"/>
    </row>
    <row r="2460" spans="1:10" ht="20.100000000000001" customHeight="1">
      <c r="B2460" s="300"/>
      <c r="C2460" s="148"/>
      <c r="D2460" s="148"/>
      <c r="E2460" s="148"/>
      <c r="F2460" s="148"/>
      <c r="G2460" s="148"/>
      <c r="H2460" s="148"/>
      <c r="I2460" s="153"/>
      <c r="J2460" s="195"/>
    </row>
    <row r="2461" spans="1:10" ht="20.100000000000001" customHeight="1">
      <c r="B2461" s="300"/>
      <c r="C2461" s="148"/>
      <c r="D2461" s="148"/>
      <c r="E2461" s="148"/>
      <c r="F2461" s="148"/>
      <c r="G2461" s="148"/>
      <c r="H2461" s="148"/>
      <c r="I2461" s="153"/>
      <c r="J2461" s="195"/>
    </row>
    <row r="2462" spans="1:10" ht="20.100000000000001" customHeight="1">
      <c r="B2462" s="300"/>
      <c r="C2462" s="148"/>
      <c r="D2462" s="148"/>
      <c r="E2462" s="148"/>
      <c r="F2462" s="148"/>
      <c r="G2462" s="148"/>
      <c r="H2462" s="148"/>
      <c r="I2462" s="153"/>
      <c r="J2462" s="195"/>
    </row>
    <row r="2463" spans="1:10" ht="20.100000000000001" customHeight="1" thickBot="1">
      <c r="B2463" s="301"/>
      <c r="C2463" s="154"/>
      <c r="D2463" s="154"/>
      <c r="E2463" s="154"/>
      <c r="F2463" s="154"/>
      <c r="G2463" s="154"/>
      <c r="H2463" s="154"/>
      <c r="I2463" s="155"/>
      <c r="J2463" s="195"/>
    </row>
    <row r="2464" spans="1:10" ht="20.100000000000001" customHeight="1" thickBot="1">
      <c r="B2464" s="302" t="s">
        <v>480</v>
      </c>
      <c r="C2464" s="156" t="s">
        <v>481</v>
      </c>
      <c r="D2464" s="156" t="s">
        <v>482</v>
      </c>
      <c r="E2464" s="157"/>
    </row>
    <row r="2465" spans="1:21" ht="20.100000000000001" customHeight="1" thickBot="1">
      <c r="B2465" s="289" t="s">
        <v>505</v>
      </c>
      <c r="C2465" s="185">
        <f t="shared" ref="C2465" si="1114">C2421</f>
        <v>4</v>
      </c>
      <c r="D2465" s="608" t="s">
        <v>504</v>
      </c>
      <c r="E2465" s="608"/>
      <c r="F2465" s="608"/>
      <c r="G2465" s="608"/>
      <c r="H2465" s="141" t="s">
        <v>466</v>
      </c>
      <c r="I2465" s="186">
        <f t="shared" ref="I2465" si="1115">I2421+1</f>
        <v>57</v>
      </c>
      <c r="J2465" s="189">
        <f t="shared" ref="J2465" si="1116">I2465</f>
        <v>57</v>
      </c>
      <c r="K2465" s="312">
        <f t="shared" ref="K2465" si="1117">G2466</f>
        <v>0</v>
      </c>
      <c r="L2465" s="313">
        <f t="shared" ref="L2465" si="1118">C2467</f>
        <v>0</v>
      </c>
      <c r="M2465" s="190" t="e">
        <f t="shared" ref="M2465" si="1119">G2467-K2468</f>
        <v>#VALUE!</v>
      </c>
      <c r="N2465" s="190">
        <f t="shared" ref="N2465" si="1120">C2499</f>
        <v>0</v>
      </c>
      <c r="O2465" s="190">
        <f t="shared" ref="O2465" si="1121">F2499</f>
        <v>0</v>
      </c>
      <c r="P2465" s="190">
        <f t="shared" ref="P2465" si="1122">B2470</f>
        <v>0</v>
      </c>
      <c r="Q2465" s="190">
        <f t="shared" ref="Q2465" si="1123">B2471</f>
        <v>0</v>
      </c>
      <c r="R2465" s="190">
        <f t="shared" ref="R2465" si="1124">B2472</f>
        <v>0</v>
      </c>
      <c r="S2465" s="188">
        <f t="shared" ref="S2465" si="1125">B2473</f>
        <v>0</v>
      </c>
      <c r="T2465" s="188">
        <f t="shared" ref="T2465" si="1126">B2474</f>
        <v>0</v>
      </c>
      <c r="U2465" s="188">
        <f t="shared" ref="U2465" si="1127">B2475</f>
        <v>0</v>
      </c>
    </row>
    <row r="2466" spans="1:21" ht="20.100000000000001" customHeight="1" thickBot="1">
      <c r="B2466" s="290" t="s">
        <v>467</v>
      </c>
      <c r="C2466" s="609" t="str">
        <f t="shared" ref="C2466" si="1128">$C$2</f>
        <v>○○活動組織</v>
      </c>
      <c r="D2466" s="609"/>
      <c r="E2466" s="609"/>
      <c r="F2466" s="143" t="s">
        <v>468</v>
      </c>
      <c r="G2466" s="610"/>
      <c r="H2466" s="611"/>
      <c r="I2466" s="612"/>
      <c r="J2466" s="191"/>
    </row>
    <row r="2467" spans="1:21" ht="20.100000000000001" customHeight="1">
      <c r="B2467" s="291" t="s">
        <v>8</v>
      </c>
      <c r="C2467" s="128"/>
      <c r="D2467" s="613" t="s">
        <v>469</v>
      </c>
      <c r="E2467" s="613"/>
      <c r="F2467" s="128"/>
      <c r="G2467" s="161" t="str">
        <f t="shared" ref="G2467:G2468" si="1129">IF((F2467-C2467)*24=0,"",(F2467-C2467)*24)</f>
        <v/>
      </c>
      <c r="H2467" s="614" t="s">
        <v>470</v>
      </c>
      <c r="I2467" s="615"/>
      <c r="J2467" s="192"/>
    </row>
    <row r="2468" spans="1:21" ht="20.100000000000001" customHeight="1" thickBot="1">
      <c r="B2468" s="292" t="s">
        <v>483</v>
      </c>
      <c r="C2468" s="129"/>
      <c r="D2468" s="605" t="s">
        <v>469</v>
      </c>
      <c r="E2468" s="605"/>
      <c r="F2468" s="129"/>
      <c r="G2468" s="162" t="str">
        <f t="shared" si="1129"/>
        <v/>
      </c>
      <c r="H2468" s="606" t="s">
        <v>470</v>
      </c>
      <c r="I2468" s="607"/>
      <c r="J2468" s="192"/>
      <c r="K2468" s="188">
        <f t="shared" ref="K2468" si="1130">IF(G2468="",0,G2468)</f>
        <v>0</v>
      </c>
    </row>
    <row r="2469" spans="1:21" ht="20.100000000000001" customHeight="1" thickBot="1">
      <c r="B2469" s="306" t="s">
        <v>714</v>
      </c>
      <c r="C2469" s="572" t="s">
        <v>712</v>
      </c>
      <c r="D2469" s="616" t="s">
        <v>713</v>
      </c>
      <c r="E2469" s="617"/>
      <c r="F2469" s="618" t="s">
        <v>715</v>
      </c>
      <c r="G2469" s="619"/>
      <c r="H2469" s="618" t="s">
        <v>716</v>
      </c>
      <c r="I2469" s="620"/>
      <c r="J2469" s="193"/>
    </row>
    <row r="2470" spans="1:21" ht="20.100000000000001" customHeight="1">
      <c r="A2470" s="188" t="str">
        <f t="shared" ref="A2470" si="1131">CONCATENATE(I2465,-1)</f>
        <v>57-1</v>
      </c>
      <c r="B2470" s="309"/>
      <c r="C2470" s="573" t="str">
        <f>IF(B2470="","",VLOOKUP($B2470,【選択肢】!$K:$O,2,FALSE))</f>
        <v/>
      </c>
      <c r="D2470" s="621" t="str">
        <f>IF(C2470="","",VLOOKUP($B2470,【選択肢】!$K:$O,4,FALSE))</f>
        <v/>
      </c>
      <c r="E2470" s="622" t="str">
        <f>IF(D2470="","",VLOOKUP($B2470,【選択肢】!$K:$O,2,FALSE))</f>
        <v/>
      </c>
      <c r="F2470" s="623" t="str">
        <f>IF(E2470="","",VLOOKUP($B2470,【選択肢】!$K:$O,5,FALSE))</f>
        <v/>
      </c>
      <c r="G2470" s="624"/>
      <c r="H2470" s="625"/>
      <c r="I2470" s="626"/>
      <c r="J2470" s="193"/>
    </row>
    <row r="2471" spans="1:21" ht="20.100000000000001" customHeight="1">
      <c r="A2471" s="188" t="str">
        <f t="shared" ref="A2471" si="1132">CONCATENATE(I2465,-2)</f>
        <v>57-2</v>
      </c>
      <c r="B2471" s="293"/>
      <c r="C2471" s="570" t="str">
        <f>IF(B2471="","",VLOOKUP($B2471,【選択肢】!$K:$O,2,FALSE))</f>
        <v/>
      </c>
      <c r="D2471" s="627" t="str">
        <f>IF(C2471="","",VLOOKUP($B2471,【選択肢】!$K:$O,4,FALSE))</f>
        <v/>
      </c>
      <c r="E2471" s="628" t="str">
        <f>IF(D2471="","",VLOOKUP($B2471,【選択肢】!$K:$O,2,FALSE))</f>
        <v/>
      </c>
      <c r="F2471" s="629" t="str">
        <f>IF(E2471="","",VLOOKUP($B2471,【選択肢】!$K:$O,5,FALSE))</f>
        <v/>
      </c>
      <c r="G2471" s="630"/>
      <c r="H2471" s="631"/>
      <c r="I2471" s="632"/>
      <c r="J2471" s="193"/>
    </row>
    <row r="2472" spans="1:21" ht="20.100000000000001" customHeight="1">
      <c r="A2472" s="188" t="str">
        <f t="shared" ref="A2472" si="1133">CONCATENATE(I2465,-3)</f>
        <v>57-3</v>
      </c>
      <c r="B2472" s="294"/>
      <c r="C2472" s="570" t="str">
        <f>IF(B2472="","",VLOOKUP($B2472,【選択肢】!$K:$O,2,FALSE))</f>
        <v/>
      </c>
      <c r="D2472" s="627" t="str">
        <f>IF(C2472="","",VLOOKUP($B2472,【選択肢】!$K:$O,4,FALSE))</f>
        <v/>
      </c>
      <c r="E2472" s="628" t="str">
        <f>IF(D2472="","",VLOOKUP($B2472,【選択肢】!$K:$O,2,FALSE))</f>
        <v/>
      </c>
      <c r="F2472" s="629" t="str">
        <f>IF(E2472="","",VLOOKUP($B2472,【選択肢】!$K:$O,5,FALSE))</f>
        <v/>
      </c>
      <c r="G2472" s="630"/>
      <c r="H2472" s="631"/>
      <c r="I2472" s="632"/>
      <c r="J2472" s="193"/>
    </row>
    <row r="2473" spans="1:21" ht="20.100000000000001" customHeight="1">
      <c r="A2473" s="188" t="str">
        <f t="shared" ref="A2473" si="1134">CONCATENATE(I2465,-4)</f>
        <v>57-4</v>
      </c>
      <c r="B2473" s="294"/>
      <c r="C2473" s="570" t="str">
        <f>IF(B2473="","",VLOOKUP($B2473,【選択肢】!$K:$O,2,FALSE))</f>
        <v/>
      </c>
      <c r="D2473" s="627" t="str">
        <f>IF(C2473="","",VLOOKUP($B2473,【選択肢】!$K:$O,4,FALSE))</f>
        <v/>
      </c>
      <c r="E2473" s="628" t="str">
        <f>IF(D2473="","",VLOOKUP($B2473,【選択肢】!$K:$O,2,FALSE))</f>
        <v/>
      </c>
      <c r="F2473" s="629" t="str">
        <f>IF(E2473="","",VLOOKUP($B2473,【選択肢】!$K:$O,5,FALSE))</f>
        <v/>
      </c>
      <c r="G2473" s="630"/>
      <c r="H2473" s="631"/>
      <c r="I2473" s="632"/>
      <c r="J2473" s="193"/>
    </row>
    <row r="2474" spans="1:21" ht="20.100000000000001" customHeight="1">
      <c r="A2474" s="188" t="str">
        <f t="shared" ref="A2474" si="1135">CONCATENATE(I2465,-5)</f>
        <v>57-5</v>
      </c>
      <c r="B2474" s="294"/>
      <c r="C2474" s="570" t="str">
        <f>IF(B2474="","",VLOOKUP($B2474,【選択肢】!$K:$O,2,FALSE))</f>
        <v/>
      </c>
      <c r="D2474" s="627" t="str">
        <f>IF(C2474="","",VLOOKUP($B2474,【選択肢】!$K:$O,4,FALSE))</f>
        <v/>
      </c>
      <c r="E2474" s="628" t="str">
        <f>IF(D2474="","",VLOOKUP($B2474,【選択肢】!$K:$O,2,FALSE))</f>
        <v/>
      </c>
      <c r="F2474" s="629" t="str">
        <f>IF(E2474="","",VLOOKUP($B2474,【選択肢】!$K:$O,5,FALSE))</f>
        <v/>
      </c>
      <c r="G2474" s="630"/>
      <c r="H2474" s="631"/>
      <c r="I2474" s="632"/>
      <c r="J2474" s="193"/>
    </row>
    <row r="2475" spans="1:21" ht="20.100000000000001" customHeight="1" thickBot="1">
      <c r="A2475" s="188" t="str">
        <f t="shared" ref="A2475" si="1136">CONCATENATE(I2465,-6)</f>
        <v>57-6</v>
      </c>
      <c r="B2475" s="295"/>
      <c r="C2475" s="569" t="str">
        <f>IF(B2475="","",VLOOKUP($B2475,【選択肢】!$K:$O,2,FALSE))</f>
        <v/>
      </c>
      <c r="D2475" s="633" t="str">
        <f>IF(C2475="","",VLOOKUP($B2475,【選択肢】!$K:$O,4,FALSE))</f>
        <v/>
      </c>
      <c r="E2475" s="634" t="str">
        <f>IF(D2475="","",VLOOKUP($B2475,【選択肢】!$K:$O,2,FALSE))</f>
        <v/>
      </c>
      <c r="F2475" s="635" t="str">
        <f>IF(E2475="","",VLOOKUP($B2475,【選択肢】!$K:$O,5,FALSE))</f>
        <v/>
      </c>
      <c r="G2475" s="636"/>
      <c r="H2475" s="637"/>
      <c r="I2475" s="638"/>
      <c r="J2475" s="193"/>
    </row>
    <row r="2476" spans="1:21" ht="20.100000000000001" customHeight="1">
      <c r="B2476" s="639" t="s">
        <v>471</v>
      </c>
      <c r="C2476" s="640"/>
      <c r="D2476" s="640"/>
      <c r="E2476" s="640"/>
      <c r="F2476" s="640"/>
      <c r="G2476" s="640"/>
      <c r="H2476" s="640"/>
      <c r="I2476" s="641"/>
      <c r="J2476" s="194"/>
    </row>
    <row r="2477" spans="1:21" ht="20.100000000000001" customHeight="1">
      <c r="B2477" s="296" t="s">
        <v>472</v>
      </c>
      <c r="C2477" s="167" t="s">
        <v>473</v>
      </c>
      <c r="D2477" s="168" t="s">
        <v>462</v>
      </c>
      <c r="E2477" s="169" t="s">
        <v>474</v>
      </c>
      <c r="F2477" s="166" t="s">
        <v>472</v>
      </c>
      <c r="G2477" s="167" t="s">
        <v>473</v>
      </c>
      <c r="H2477" s="168" t="s">
        <v>462</v>
      </c>
      <c r="I2477" s="169" t="s">
        <v>474</v>
      </c>
      <c r="J2477" s="194"/>
    </row>
    <row r="2478" spans="1:21" ht="20.100000000000001" customHeight="1">
      <c r="A2478" s="188">
        <f t="shared" ref="A2478" si="1137">I2465</f>
        <v>57</v>
      </c>
      <c r="B2478" s="582"/>
      <c r="C2478" s="145"/>
      <c r="D2478" s="163" t="str">
        <f>IF(ISERROR(VLOOKUP($B2478,参加者名簿!$A:$D,2,FALSE))=TRUE,"",VLOOKUP($B2478,参加者名簿!$A:$D,2,FALSE))</f>
        <v/>
      </c>
      <c r="E2478" s="146"/>
      <c r="F2478" s="584"/>
      <c r="G2478" s="145"/>
      <c r="H2478" s="163" t="str">
        <f>IF(ISERROR(VLOOKUP($F2478,参加者名簿!$A:$D,2,FALSE))=TRUE,"",VLOOKUP($F2478,参加者名簿!$A:$D,2,FALSE))</f>
        <v/>
      </c>
      <c r="I2478" s="146"/>
      <c r="J2478" s="195"/>
    </row>
    <row r="2479" spans="1:21" ht="20.100000000000001" customHeight="1">
      <c r="A2479" s="188">
        <f t="shared" ref="A2479:A2542" si="1138">A2478</f>
        <v>57</v>
      </c>
      <c r="B2479" s="582"/>
      <c r="C2479" s="145"/>
      <c r="D2479" s="163" t="str">
        <f>IF(ISERROR(VLOOKUP($B2479,参加者名簿!$A:$D,2,FALSE))=TRUE,"",VLOOKUP($B2479,参加者名簿!$A:$D,2,FALSE))</f>
        <v/>
      </c>
      <c r="E2479" s="146"/>
      <c r="F2479" s="584"/>
      <c r="G2479" s="145"/>
      <c r="H2479" s="163" t="str">
        <f>IF(ISERROR(VLOOKUP($F2479,参加者名簿!$A:$D,2,FALSE))=TRUE,"",VLOOKUP($F2479,参加者名簿!$A:$D,2,FALSE))</f>
        <v/>
      </c>
      <c r="I2479" s="146"/>
      <c r="J2479" s="195"/>
    </row>
    <row r="2480" spans="1:21" ht="20.100000000000001" customHeight="1">
      <c r="A2480" s="188">
        <f t="shared" si="1138"/>
        <v>57</v>
      </c>
      <c r="B2480" s="582"/>
      <c r="C2480" s="145"/>
      <c r="D2480" s="163" t="str">
        <f>IF(ISERROR(VLOOKUP($B2480,参加者名簿!$A:$D,2,FALSE))=TRUE,"",VLOOKUP($B2480,参加者名簿!$A:$D,2,FALSE))</f>
        <v/>
      </c>
      <c r="E2480" s="146"/>
      <c r="F2480" s="584"/>
      <c r="G2480" s="145"/>
      <c r="H2480" s="163" t="str">
        <f>IF(ISERROR(VLOOKUP($F2480,参加者名簿!$A:$D,2,FALSE))=TRUE,"",VLOOKUP($F2480,参加者名簿!$A:$D,2,FALSE))</f>
        <v/>
      </c>
      <c r="I2480" s="146"/>
      <c r="J2480" s="195"/>
    </row>
    <row r="2481" spans="1:10" ht="20.100000000000001" customHeight="1">
      <c r="A2481" s="188">
        <f t="shared" si="1138"/>
        <v>57</v>
      </c>
      <c r="B2481" s="582"/>
      <c r="C2481" s="145"/>
      <c r="D2481" s="163" t="str">
        <f>IF(ISERROR(VLOOKUP($B2481,参加者名簿!$A:$D,2,FALSE))=TRUE,"",VLOOKUP($B2481,参加者名簿!$A:$D,2,FALSE))</f>
        <v/>
      </c>
      <c r="E2481" s="146"/>
      <c r="F2481" s="584"/>
      <c r="G2481" s="145"/>
      <c r="H2481" s="163" t="str">
        <f>IF(ISERROR(VLOOKUP($F2481,参加者名簿!$A:$D,2,FALSE))=TRUE,"",VLOOKUP($F2481,参加者名簿!$A:$D,2,FALSE))</f>
        <v/>
      </c>
      <c r="I2481" s="146"/>
      <c r="J2481" s="195"/>
    </row>
    <row r="2482" spans="1:10" ht="20.100000000000001" customHeight="1">
      <c r="A2482" s="188">
        <f t="shared" si="1138"/>
        <v>57</v>
      </c>
      <c r="B2482" s="582"/>
      <c r="C2482" s="145"/>
      <c r="D2482" s="163" t="str">
        <f>IF(ISERROR(VLOOKUP($B2482,参加者名簿!$A:$D,2,FALSE))=TRUE,"",VLOOKUP($B2482,参加者名簿!$A:$D,2,FALSE))</f>
        <v/>
      </c>
      <c r="E2482" s="146"/>
      <c r="F2482" s="584"/>
      <c r="G2482" s="145"/>
      <c r="H2482" s="163" t="str">
        <f>IF(ISERROR(VLOOKUP($F2482,参加者名簿!$A:$D,2,FALSE))=TRUE,"",VLOOKUP($F2482,参加者名簿!$A:$D,2,FALSE))</f>
        <v/>
      </c>
      <c r="I2482" s="146"/>
      <c r="J2482" s="195"/>
    </row>
    <row r="2483" spans="1:10" ht="20.100000000000001" customHeight="1">
      <c r="A2483" s="188">
        <f t="shared" si="1138"/>
        <v>57</v>
      </c>
      <c r="B2483" s="582"/>
      <c r="C2483" s="145"/>
      <c r="D2483" s="163" t="str">
        <f>IF(ISERROR(VLOOKUP($B2483,参加者名簿!$A:$D,2,FALSE))=TRUE,"",VLOOKUP($B2483,参加者名簿!$A:$D,2,FALSE))</f>
        <v/>
      </c>
      <c r="E2483" s="146"/>
      <c r="F2483" s="584"/>
      <c r="G2483" s="145"/>
      <c r="H2483" s="163" t="str">
        <f>IF(ISERROR(VLOOKUP($F2483,参加者名簿!$A:$D,2,FALSE))=TRUE,"",VLOOKUP($F2483,参加者名簿!$A:$D,2,FALSE))</f>
        <v/>
      </c>
      <c r="I2483" s="146"/>
      <c r="J2483" s="195"/>
    </row>
    <row r="2484" spans="1:10" ht="20.100000000000001" customHeight="1">
      <c r="A2484" s="188">
        <f t="shared" si="1138"/>
        <v>57</v>
      </c>
      <c r="B2484" s="582"/>
      <c r="C2484" s="145"/>
      <c r="D2484" s="163" t="str">
        <f>IF(ISERROR(VLOOKUP($B2484,参加者名簿!$A:$D,2,FALSE))=TRUE,"",VLOOKUP($B2484,参加者名簿!$A:$D,2,FALSE))</f>
        <v/>
      </c>
      <c r="E2484" s="146"/>
      <c r="F2484" s="584"/>
      <c r="G2484" s="145"/>
      <c r="H2484" s="163" t="str">
        <f>IF(ISERROR(VLOOKUP($F2484,参加者名簿!$A:$D,2,FALSE))=TRUE,"",VLOOKUP($F2484,参加者名簿!$A:$D,2,FALSE))</f>
        <v/>
      </c>
      <c r="I2484" s="146"/>
      <c r="J2484" s="195"/>
    </row>
    <row r="2485" spans="1:10" ht="20.100000000000001" customHeight="1">
      <c r="A2485" s="188">
        <f t="shared" si="1138"/>
        <v>57</v>
      </c>
      <c r="B2485" s="582"/>
      <c r="C2485" s="145"/>
      <c r="D2485" s="163" t="str">
        <f>IF(ISERROR(VLOOKUP($B2485,参加者名簿!$A:$D,2,FALSE))=TRUE,"",VLOOKUP($B2485,参加者名簿!$A:$D,2,FALSE))</f>
        <v/>
      </c>
      <c r="E2485" s="146"/>
      <c r="F2485" s="584"/>
      <c r="G2485" s="145"/>
      <c r="H2485" s="163" t="str">
        <f>IF(ISERROR(VLOOKUP($F2485,参加者名簿!$A:$D,2,FALSE))=TRUE,"",VLOOKUP($F2485,参加者名簿!$A:$D,2,FALSE))</f>
        <v/>
      </c>
      <c r="I2485" s="146"/>
      <c r="J2485" s="195"/>
    </row>
    <row r="2486" spans="1:10" ht="20.100000000000001" customHeight="1">
      <c r="A2486" s="188">
        <f t="shared" si="1138"/>
        <v>57</v>
      </c>
      <c r="B2486" s="582"/>
      <c r="C2486" s="145"/>
      <c r="D2486" s="163" t="str">
        <f>IF(ISERROR(VLOOKUP($B2486,参加者名簿!$A:$D,2,FALSE))=TRUE,"",VLOOKUP($B2486,参加者名簿!$A:$D,2,FALSE))</f>
        <v/>
      </c>
      <c r="E2486" s="146"/>
      <c r="F2486" s="584"/>
      <c r="G2486" s="145"/>
      <c r="H2486" s="163" t="str">
        <f>IF(ISERROR(VLOOKUP($F2486,参加者名簿!$A:$D,2,FALSE))=TRUE,"",VLOOKUP($F2486,参加者名簿!$A:$D,2,FALSE))</f>
        <v/>
      </c>
      <c r="I2486" s="146"/>
      <c r="J2486" s="195"/>
    </row>
    <row r="2487" spans="1:10" ht="20.100000000000001" customHeight="1">
      <c r="A2487" s="188">
        <f t="shared" si="1138"/>
        <v>57</v>
      </c>
      <c r="B2487" s="582"/>
      <c r="C2487" s="145"/>
      <c r="D2487" s="163" t="str">
        <f>IF(ISERROR(VLOOKUP($B2487,参加者名簿!$A:$D,2,FALSE))=TRUE,"",VLOOKUP($B2487,参加者名簿!$A:$D,2,FALSE))</f>
        <v/>
      </c>
      <c r="E2487" s="146"/>
      <c r="F2487" s="584"/>
      <c r="G2487" s="145"/>
      <c r="H2487" s="163" t="str">
        <f>IF(ISERROR(VLOOKUP($F2487,参加者名簿!$A:$D,2,FALSE))=TRUE,"",VLOOKUP($F2487,参加者名簿!$A:$D,2,FALSE))</f>
        <v/>
      </c>
      <c r="I2487" s="146"/>
      <c r="J2487" s="195"/>
    </row>
    <row r="2488" spans="1:10" ht="20.100000000000001" customHeight="1">
      <c r="A2488" s="188">
        <f t="shared" si="1138"/>
        <v>57</v>
      </c>
      <c r="B2488" s="582"/>
      <c r="C2488" s="145"/>
      <c r="D2488" s="163" t="str">
        <f>IF(ISERROR(VLOOKUP($B2488,参加者名簿!$A:$D,2,FALSE))=TRUE,"",VLOOKUP($B2488,参加者名簿!$A:$D,2,FALSE))</f>
        <v/>
      </c>
      <c r="E2488" s="146"/>
      <c r="F2488" s="584"/>
      <c r="G2488" s="145"/>
      <c r="H2488" s="163" t="str">
        <f>IF(ISERROR(VLOOKUP($F2488,参加者名簿!$A:$D,2,FALSE))=TRUE,"",VLOOKUP($F2488,参加者名簿!$A:$D,2,FALSE))</f>
        <v/>
      </c>
      <c r="I2488" s="146"/>
      <c r="J2488" s="195"/>
    </row>
    <row r="2489" spans="1:10" ht="20.100000000000001" customHeight="1">
      <c r="A2489" s="188">
        <f t="shared" si="1138"/>
        <v>57</v>
      </c>
      <c r="B2489" s="582"/>
      <c r="C2489" s="145"/>
      <c r="D2489" s="163" t="str">
        <f>IF(ISERROR(VLOOKUP($B2489,参加者名簿!$A:$D,2,FALSE))=TRUE,"",VLOOKUP($B2489,参加者名簿!$A:$D,2,FALSE))</f>
        <v/>
      </c>
      <c r="E2489" s="146"/>
      <c r="F2489" s="584"/>
      <c r="G2489" s="145"/>
      <c r="H2489" s="163" t="str">
        <f>IF(ISERROR(VLOOKUP($F2489,参加者名簿!$A:$D,2,FALSE))=TRUE,"",VLOOKUP($F2489,参加者名簿!$A:$D,2,FALSE))</f>
        <v/>
      </c>
      <c r="I2489" s="146"/>
      <c r="J2489" s="195"/>
    </row>
    <row r="2490" spans="1:10" ht="20.100000000000001" customHeight="1">
      <c r="A2490" s="188">
        <f t="shared" si="1138"/>
        <v>57</v>
      </c>
      <c r="B2490" s="582"/>
      <c r="C2490" s="145"/>
      <c r="D2490" s="163" t="str">
        <f>IF(ISERROR(VLOOKUP($B2490,参加者名簿!$A:$D,2,FALSE))=TRUE,"",VLOOKUP($B2490,参加者名簿!$A:$D,2,FALSE))</f>
        <v/>
      </c>
      <c r="E2490" s="146"/>
      <c r="F2490" s="584"/>
      <c r="G2490" s="145"/>
      <c r="H2490" s="163" t="str">
        <f>IF(ISERROR(VLOOKUP($F2490,参加者名簿!$A:$D,2,FALSE))=TRUE,"",VLOOKUP($F2490,参加者名簿!$A:$D,2,FALSE))</f>
        <v/>
      </c>
      <c r="I2490" s="146"/>
      <c r="J2490" s="195"/>
    </row>
    <row r="2491" spans="1:10" ht="20.100000000000001" customHeight="1">
      <c r="A2491" s="188">
        <f t="shared" si="1138"/>
        <v>57</v>
      </c>
      <c r="B2491" s="582"/>
      <c r="C2491" s="145"/>
      <c r="D2491" s="163" t="str">
        <f>IF(ISERROR(VLOOKUP($B2491,参加者名簿!$A:$D,2,FALSE))=TRUE,"",VLOOKUP($B2491,参加者名簿!$A:$D,2,FALSE))</f>
        <v/>
      </c>
      <c r="E2491" s="146"/>
      <c r="F2491" s="584"/>
      <c r="G2491" s="145"/>
      <c r="H2491" s="163" t="str">
        <f>IF(ISERROR(VLOOKUP($F2491,参加者名簿!$A:$D,2,FALSE))=TRUE,"",VLOOKUP($F2491,参加者名簿!$A:$D,2,FALSE))</f>
        <v/>
      </c>
      <c r="I2491" s="146"/>
      <c r="J2491" s="195"/>
    </row>
    <row r="2492" spans="1:10" ht="20.100000000000001" customHeight="1">
      <c r="A2492" s="188">
        <f t="shared" si="1138"/>
        <v>57</v>
      </c>
      <c r="B2492" s="582"/>
      <c r="C2492" s="145"/>
      <c r="D2492" s="163" t="str">
        <f>IF(ISERROR(VLOOKUP($B2492,参加者名簿!$A:$D,2,FALSE))=TRUE,"",VLOOKUP($B2492,参加者名簿!$A:$D,2,FALSE))</f>
        <v/>
      </c>
      <c r="E2492" s="146"/>
      <c r="F2492" s="584"/>
      <c r="G2492" s="145"/>
      <c r="H2492" s="163" t="str">
        <f>IF(ISERROR(VLOOKUP($F2492,参加者名簿!$A:$D,2,FALSE))=TRUE,"",VLOOKUP($F2492,参加者名簿!$A:$D,2,FALSE))</f>
        <v/>
      </c>
      <c r="I2492" s="146"/>
      <c r="J2492" s="195"/>
    </row>
    <row r="2493" spans="1:10" ht="20.100000000000001" customHeight="1">
      <c r="A2493" s="188">
        <f t="shared" si="1138"/>
        <v>57</v>
      </c>
      <c r="B2493" s="582"/>
      <c r="C2493" s="145"/>
      <c r="D2493" s="163" t="str">
        <f>IF(ISERROR(VLOOKUP($B2493,参加者名簿!$A:$D,2,FALSE))=TRUE,"",VLOOKUP($B2493,参加者名簿!$A:$D,2,FALSE))</f>
        <v/>
      </c>
      <c r="E2493" s="146"/>
      <c r="F2493" s="584"/>
      <c r="G2493" s="145"/>
      <c r="H2493" s="163" t="str">
        <f>IF(ISERROR(VLOOKUP($F2493,参加者名簿!$A:$D,2,FALSE))=TRUE,"",VLOOKUP($F2493,参加者名簿!$A:$D,2,FALSE))</f>
        <v/>
      </c>
      <c r="I2493" s="146"/>
      <c r="J2493" s="195"/>
    </row>
    <row r="2494" spans="1:10" ht="20.100000000000001" customHeight="1">
      <c r="A2494" s="188">
        <f t="shared" si="1138"/>
        <v>57</v>
      </c>
      <c r="B2494" s="582"/>
      <c r="C2494" s="145"/>
      <c r="D2494" s="163" t="str">
        <f>IF(ISERROR(VLOOKUP($B2494,参加者名簿!$A:$D,2,FALSE))=TRUE,"",VLOOKUP($B2494,参加者名簿!$A:$D,2,FALSE))</f>
        <v/>
      </c>
      <c r="E2494" s="146"/>
      <c r="F2494" s="584"/>
      <c r="G2494" s="145"/>
      <c r="H2494" s="163" t="str">
        <f>IF(ISERROR(VLOOKUP($F2494,参加者名簿!$A:$D,2,FALSE))=TRUE,"",VLOOKUP($F2494,参加者名簿!$A:$D,2,FALSE))</f>
        <v/>
      </c>
      <c r="I2494" s="146"/>
      <c r="J2494" s="195"/>
    </row>
    <row r="2495" spans="1:10" ht="20.100000000000001" customHeight="1">
      <c r="A2495" s="188">
        <f t="shared" si="1138"/>
        <v>57</v>
      </c>
      <c r="B2495" s="582"/>
      <c r="C2495" s="145"/>
      <c r="D2495" s="163" t="str">
        <f>IF(ISERROR(VLOOKUP($B2495,参加者名簿!$A:$D,2,FALSE))=TRUE,"",VLOOKUP($B2495,参加者名簿!$A:$D,2,FALSE))</f>
        <v/>
      </c>
      <c r="E2495" s="146"/>
      <c r="F2495" s="584"/>
      <c r="G2495" s="145"/>
      <c r="H2495" s="163" t="str">
        <f>IF(ISERROR(VLOOKUP($F2495,参加者名簿!$A:$D,2,FALSE))=TRUE,"",VLOOKUP($F2495,参加者名簿!$A:$D,2,FALSE))</f>
        <v/>
      </c>
      <c r="I2495" s="146"/>
      <c r="J2495" s="195"/>
    </row>
    <row r="2496" spans="1:10" ht="20.100000000000001" customHeight="1">
      <c r="A2496" s="188">
        <f t="shared" si="1138"/>
        <v>57</v>
      </c>
      <c r="B2496" s="582"/>
      <c r="C2496" s="145"/>
      <c r="D2496" s="163" t="str">
        <f>IF(ISERROR(VLOOKUP($B2496,参加者名簿!$A:$D,2,FALSE))=TRUE,"",VLOOKUP($B2496,参加者名簿!$A:$D,2,FALSE))</f>
        <v/>
      </c>
      <c r="E2496" s="146"/>
      <c r="F2496" s="584"/>
      <c r="G2496" s="145"/>
      <c r="H2496" s="163" t="str">
        <f>IF(ISERROR(VLOOKUP($F2496,参加者名簿!$A:$D,2,FALSE))=TRUE,"",VLOOKUP($F2496,参加者名簿!$A:$D,2,FALSE))</f>
        <v/>
      </c>
      <c r="I2496" s="146"/>
      <c r="J2496" s="195"/>
    </row>
    <row r="2497" spans="1:21" ht="20.100000000000001" customHeight="1">
      <c r="A2497" s="188">
        <f t="shared" si="1138"/>
        <v>57</v>
      </c>
      <c r="B2497" s="582"/>
      <c r="C2497" s="145"/>
      <c r="D2497" s="163" t="str">
        <f>IF(ISERROR(VLOOKUP($B2497,参加者名簿!$A:$D,2,FALSE))=TRUE,"",VLOOKUP($B2497,参加者名簿!$A:$D,2,FALSE))</f>
        <v/>
      </c>
      <c r="E2497" s="146"/>
      <c r="F2497" s="584"/>
      <c r="G2497" s="145"/>
      <c r="H2497" s="163" t="str">
        <f>IF(ISERROR(VLOOKUP($F2497,参加者名簿!$A:$D,2,FALSE))=TRUE,"",VLOOKUP($F2497,参加者名簿!$A:$D,2,FALSE))</f>
        <v/>
      </c>
      <c r="I2497" s="146"/>
      <c r="J2497" s="195"/>
    </row>
    <row r="2498" spans="1:21" ht="20.100000000000001" customHeight="1" thickBot="1">
      <c r="A2498" s="188">
        <f t="shared" si="1138"/>
        <v>57</v>
      </c>
      <c r="B2498" s="582"/>
      <c r="C2498" s="145"/>
      <c r="D2498" s="163" t="str">
        <f>IF(ISERROR(VLOOKUP($B2498,参加者名簿!$A:$D,2,FALSE))=TRUE,"",VLOOKUP($B2498,参加者名簿!$A:$D,2,FALSE))</f>
        <v/>
      </c>
      <c r="E2498" s="146"/>
      <c r="F2498" s="584"/>
      <c r="G2498" s="145"/>
      <c r="H2498" s="163" t="str">
        <f>IF(ISERROR(VLOOKUP($F2498,参加者名簿!$A:$D,2,FALSE))=TRUE,"",VLOOKUP($F2498,参加者名簿!$A:$D,2,FALSE))</f>
        <v/>
      </c>
      <c r="I2498" s="146"/>
      <c r="J2498" s="195"/>
    </row>
    <row r="2499" spans="1:21" ht="20.100000000000001" customHeight="1" thickBot="1">
      <c r="B2499" s="298" t="s">
        <v>476</v>
      </c>
      <c r="C2499" s="164">
        <f t="shared" ref="C2499" si="1139">COUNTIFS(D2478:D2498,"農業者",E2478:E2498,"○")+COUNTIFS(H2478:H2498,"農業者",I2478:I2498,"○")</f>
        <v>0</v>
      </c>
      <c r="D2499" s="601" t="s">
        <v>477</v>
      </c>
      <c r="E2499" s="602"/>
      <c r="F2499" s="164">
        <f t="shared" ref="F2499" si="1140">COUNTIFS(D2478:D2498,"農業者以外",E2478:E2498,"○")+COUNTIFS(H2478:H2498,"農業者以外",I2478:I2498,"○")</f>
        <v>0</v>
      </c>
      <c r="G2499" s="571" t="s">
        <v>478</v>
      </c>
      <c r="H2499" s="603">
        <f t="shared" ref="H2499" si="1141">SUMIF(E2478:E2498,"○",C2478:C2498)+SUMIF(I2478:I2498,"○",G2478:G2498)</f>
        <v>0</v>
      </c>
      <c r="I2499" s="604"/>
      <c r="J2499" s="194"/>
    </row>
    <row r="2500" spans="1:21" ht="20.100000000000001" customHeight="1">
      <c r="B2500" s="299" t="s">
        <v>479</v>
      </c>
      <c r="C2500" s="151"/>
      <c r="D2500" s="151"/>
      <c r="E2500" s="151"/>
      <c r="F2500" s="151"/>
      <c r="G2500" s="151"/>
      <c r="H2500" s="151"/>
      <c r="I2500" s="152"/>
      <c r="J2500" s="195"/>
    </row>
    <row r="2501" spans="1:21" ht="20.100000000000001" customHeight="1">
      <c r="B2501" s="300"/>
      <c r="C2501" s="148"/>
      <c r="D2501" s="148"/>
      <c r="E2501" s="148"/>
      <c r="F2501" s="148"/>
      <c r="G2501" s="148"/>
      <c r="H2501" s="148"/>
      <c r="I2501" s="153"/>
      <c r="J2501" s="195"/>
    </row>
    <row r="2502" spans="1:21" ht="20.100000000000001" customHeight="1">
      <c r="B2502" s="300"/>
      <c r="C2502" s="148"/>
      <c r="D2502" s="148"/>
      <c r="E2502" s="148"/>
      <c r="F2502" s="148"/>
      <c r="G2502" s="148"/>
      <c r="H2502" s="148"/>
      <c r="I2502" s="153"/>
      <c r="J2502" s="195"/>
    </row>
    <row r="2503" spans="1:21" ht="20.100000000000001" customHeight="1">
      <c r="B2503" s="300"/>
      <c r="C2503" s="148"/>
      <c r="D2503" s="148"/>
      <c r="E2503" s="148"/>
      <c r="F2503" s="148"/>
      <c r="G2503" s="148"/>
      <c r="H2503" s="148"/>
      <c r="I2503" s="153"/>
      <c r="J2503" s="195"/>
    </row>
    <row r="2504" spans="1:21" ht="20.100000000000001" customHeight="1">
      <c r="B2504" s="300"/>
      <c r="C2504" s="148"/>
      <c r="D2504" s="148"/>
      <c r="E2504" s="148"/>
      <c r="F2504" s="148"/>
      <c r="G2504" s="148"/>
      <c r="H2504" s="148"/>
      <c r="I2504" s="153"/>
      <c r="J2504" s="195"/>
    </row>
    <row r="2505" spans="1:21" ht="20.100000000000001" customHeight="1">
      <c r="B2505" s="300"/>
      <c r="C2505" s="148"/>
      <c r="D2505" s="148"/>
      <c r="E2505" s="148"/>
      <c r="F2505" s="148"/>
      <c r="G2505" s="148"/>
      <c r="H2505" s="148"/>
      <c r="I2505" s="153"/>
      <c r="J2505" s="195"/>
    </row>
    <row r="2506" spans="1:21" ht="20.100000000000001" customHeight="1">
      <c r="B2506" s="300"/>
      <c r="C2506" s="148"/>
      <c r="D2506" s="148"/>
      <c r="E2506" s="148"/>
      <c r="F2506" s="148"/>
      <c r="G2506" s="148"/>
      <c r="H2506" s="148"/>
      <c r="I2506" s="153"/>
      <c r="J2506" s="195"/>
    </row>
    <row r="2507" spans="1:21" ht="20.100000000000001" customHeight="1" thickBot="1">
      <c r="B2507" s="301"/>
      <c r="C2507" s="154"/>
      <c r="D2507" s="154"/>
      <c r="E2507" s="154"/>
      <c r="F2507" s="154"/>
      <c r="G2507" s="154"/>
      <c r="H2507" s="154"/>
      <c r="I2507" s="155"/>
      <c r="J2507" s="195"/>
    </row>
    <row r="2508" spans="1:21" ht="20.100000000000001" customHeight="1" thickBot="1">
      <c r="B2508" s="302" t="s">
        <v>480</v>
      </c>
      <c r="C2508" s="156" t="s">
        <v>481</v>
      </c>
      <c r="D2508" s="156" t="s">
        <v>482</v>
      </c>
      <c r="E2508" s="157"/>
    </row>
    <row r="2509" spans="1:21" ht="20.100000000000001" customHeight="1" thickBot="1">
      <c r="B2509" s="289" t="s">
        <v>505</v>
      </c>
      <c r="C2509" s="185">
        <f t="shared" ref="C2509" si="1142">C2465</f>
        <v>4</v>
      </c>
      <c r="D2509" s="608" t="s">
        <v>504</v>
      </c>
      <c r="E2509" s="608"/>
      <c r="F2509" s="608"/>
      <c r="G2509" s="608"/>
      <c r="H2509" s="141" t="s">
        <v>466</v>
      </c>
      <c r="I2509" s="186">
        <f t="shared" ref="I2509" si="1143">I2465+1</f>
        <v>58</v>
      </c>
      <c r="J2509" s="189">
        <f t="shared" ref="J2509" si="1144">I2509</f>
        <v>58</v>
      </c>
      <c r="K2509" s="312">
        <f t="shared" ref="K2509" si="1145">G2510</f>
        <v>0</v>
      </c>
      <c r="L2509" s="313">
        <f t="shared" ref="L2509" si="1146">C2511</f>
        <v>0</v>
      </c>
      <c r="M2509" s="190" t="e">
        <f t="shared" ref="M2509" si="1147">G2511-K2512</f>
        <v>#VALUE!</v>
      </c>
      <c r="N2509" s="190">
        <f t="shared" ref="N2509" si="1148">C2543</f>
        <v>0</v>
      </c>
      <c r="O2509" s="190">
        <f t="shared" ref="O2509" si="1149">F2543</f>
        <v>0</v>
      </c>
      <c r="P2509" s="190">
        <f t="shared" ref="P2509" si="1150">B2514</f>
        <v>0</v>
      </c>
      <c r="Q2509" s="190">
        <f t="shared" ref="Q2509" si="1151">B2515</f>
        <v>0</v>
      </c>
      <c r="R2509" s="190">
        <f t="shared" ref="R2509" si="1152">B2516</f>
        <v>0</v>
      </c>
      <c r="S2509" s="188">
        <f t="shared" ref="S2509" si="1153">B2517</f>
        <v>0</v>
      </c>
      <c r="T2509" s="188">
        <f t="shared" ref="T2509" si="1154">B2518</f>
        <v>0</v>
      </c>
      <c r="U2509" s="188">
        <f t="shared" ref="U2509" si="1155">B2519</f>
        <v>0</v>
      </c>
    </row>
    <row r="2510" spans="1:21" ht="20.100000000000001" customHeight="1" thickBot="1">
      <c r="B2510" s="290" t="s">
        <v>467</v>
      </c>
      <c r="C2510" s="609" t="str">
        <f t="shared" ref="C2510" si="1156">$C$2</f>
        <v>○○活動組織</v>
      </c>
      <c r="D2510" s="609"/>
      <c r="E2510" s="609"/>
      <c r="F2510" s="143" t="s">
        <v>468</v>
      </c>
      <c r="G2510" s="610"/>
      <c r="H2510" s="611"/>
      <c r="I2510" s="612"/>
      <c r="J2510" s="191"/>
    </row>
    <row r="2511" spans="1:21" ht="20.100000000000001" customHeight="1">
      <c r="B2511" s="291" t="s">
        <v>8</v>
      </c>
      <c r="C2511" s="128"/>
      <c r="D2511" s="613" t="s">
        <v>469</v>
      </c>
      <c r="E2511" s="613"/>
      <c r="F2511" s="128"/>
      <c r="G2511" s="161" t="str">
        <f t="shared" ref="G2511:G2512" si="1157">IF((F2511-C2511)*24=0,"",(F2511-C2511)*24)</f>
        <v/>
      </c>
      <c r="H2511" s="614" t="s">
        <v>470</v>
      </c>
      <c r="I2511" s="615"/>
      <c r="J2511" s="192"/>
    </row>
    <row r="2512" spans="1:21" ht="20.100000000000001" customHeight="1" thickBot="1">
      <c r="B2512" s="292" t="s">
        <v>483</v>
      </c>
      <c r="C2512" s="129"/>
      <c r="D2512" s="605" t="s">
        <v>469</v>
      </c>
      <c r="E2512" s="605"/>
      <c r="F2512" s="129"/>
      <c r="G2512" s="162" t="str">
        <f t="shared" si="1157"/>
        <v/>
      </c>
      <c r="H2512" s="606" t="s">
        <v>470</v>
      </c>
      <c r="I2512" s="607"/>
      <c r="J2512" s="192"/>
      <c r="K2512" s="188">
        <f t="shared" ref="K2512" si="1158">IF(G2512="",0,G2512)</f>
        <v>0</v>
      </c>
    </row>
    <row r="2513" spans="1:10" ht="20.100000000000001" customHeight="1" thickBot="1">
      <c r="B2513" s="306" t="s">
        <v>714</v>
      </c>
      <c r="C2513" s="572" t="s">
        <v>712</v>
      </c>
      <c r="D2513" s="616" t="s">
        <v>713</v>
      </c>
      <c r="E2513" s="617"/>
      <c r="F2513" s="618" t="s">
        <v>715</v>
      </c>
      <c r="G2513" s="619"/>
      <c r="H2513" s="618" t="s">
        <v>716</v>
      </c>
      <c r="I2513" s="620"/>
      <c r="J2513" s="193"/>
    </row>
    <row r="2514" spans="1:10" ht="20.100000000000001" customHeight="1">
      <c r="A2514" s="188" t="str">
        <f t="shared" ref="A2514" si="1159">CONCATENATE(I2509,-1)</f>
        <v>58-1</v>
      </c>
      <c r="B2514" s="309"/>
      <c r="C2514" s="573" t="str">
        <f>IF(B2514="","",VLOOKUP($B2514,【選択肢】!$K:$O,2,FALSE))</f>
        <v/>
      </c>
      <c r="D2514" s="621" t="str">
        <f>IF(C2514="","",VLOOKUP($B2514,【選択肢】!$K:$O,4,FALSE))</f>
        <v/>
      </c>
      <c r="E2514" s="622" t="str">
        <f>IF(D2514="","",VLOOKUP($B2514,【選択肢】!$K:$O,2,FALSE))</f>
        <v/>
      </c>
      <c r="F2514" s="623" t="str">
        <f>IF(E2514="","",VLOOKUP($B2514,【選択肢】!$K:$O,5,FALSE))</f>
        <v/>
      </c>
      <c r="G2514" s="624"/>
      <c r="H2514" s="625"/>
      <c r="I2514" s="626"/>
      <c r="J2514" s="193"/>
    </row>
    <row r="2515" spans="1:10" ht="20.100000000000001" customHeight="1">
      <c r="A2515" s="188" t="str">
        <f t="shared" ref="A2515" si="1160">CONCATENATE(I2509,-2)</f>
        <v>58-2</v>
      </c>
      <c r="B2515" s="293"/>
      <c r="C2515" s="570" t="str">
        <f>IF(B2515="","",VLOOKUP($B2515,【選択肢】!$K:$O,2,FALSE))</f>
        <v/>
      </c>
      <c r="D2515" s="627" t="str">
        <f>IF(C2515="","",VLOOKUP($B2515,【選択肢】!$K:$O,4,FALSE))</f>
        <v/>
      </c>
      <c r="E2515" s="628" t="str">
        <f>IF(D2515="","",VLOOKUP($B2515,【選択肢】!$K:$O,2,FALSE))</f>
        <v/>
      </c>
      <c r="F2515" s="629" t="str">
        <f>IF(E2515="","",VLOOKUP($B2515,【選択肢】!$K:$O,5,FALSE))</f>
        <v/>
      </c>
      <c r="G2515" s="630"/>
      <c r="H2515" s="631"/>
      <c r="I2515" s="632"/>
      <c r="J2515" s="193"/>
    </row>
    <row r="2516" spans="1:10" ht="20.100000000000001" customHeight="1">
      <c r="A2516" s="188" t="str">
        <f t="shared" ref="A2516" si="1161">CONCATENATE(I2509,-3)</f>
        <v>58-3</v>
      </c>
      <c r="B2516" s="294"/>
      <c r="C2516" s="570" t="str">
        <f>IF(B2516="","",VLOOKUP($B2516,【選択肢】!$K:$O,2,FALSE))</f>
        <v/>
      </c>
      <c r="D2516" s="627" t="str">
        <f>IF(C2516="","",VLOOKUP($B2516,【選択肢】!$K:$O,4,FALSE))</f>
        <v/>
      </c>
      <c r="E2516" s="628" t="str">
        <f>IF(D2516="","",VLOOKUP($B2516,【選択肢】!$K:$O,2,FALSE))</f>
        <v/>
      </c>
      <c r="F2516" s="629" t="str">
        <f>IF(E2516="","",VLOOKUP($B2516,【選択肢】!$K:$O,5,FALSE))</f>
        <v/>
      </c>
      <c r="G2516" s="630"/>
      <c r="H2516" s="631"/>
      <c r="I2516" s="632"/>
      <c r="J2516" s="193"/>
    </row>
    <row r="2517" spans="1:10" ht="20.100000000000001" customHeight="1">
      <c r="A2517" s="188" t="str">
        <f t="shared" ref="A2517" si="1162">CONCATENATE(I2509,-4)</f>
        <v>58-4</v>
      </c>
      <c r="B2517" s="294"/>
      <c r="C2517" s="570" t="str">
        <f>IF(B2517="","",VLOOKUP($B2517,【選択肢】!$K:$O,2,FALSE))</f>
        <v/>
      </c>
      <c r="D2517" s="627" t="str">
        <f>IF(C2517="","",VLOOKUP($B2517,【選択肢】!$K:$O,4,FALSE))</f>
        <v/>
      </c>
      <c r="E2517" s="628" t="str">
        <f>IF(D2517="","",VLOOKUP($B2517,【選択肢】!$K:$O,2,FALSE))</f>
        <v/>
      </c>
      <c r="F2517" s="629" t="str">
        <f>IF(E2517="","",VLOOKUP($B2517,【選択肢】!$K:$O,5,FALSE))</f>
        <v/>
      </c>
      <c r="G2517" s="630"/>
      <c r="H2517" s="631"/>
      <c r="I2517" s="632"/>
      <c r="J2517" s="193"/>
    </row>
    <row r="2518" spans="1:10" ht="20.100000000000001" customHeight="1">
      <c r="A2518" s="188" t="str">
        <f t="shared" ref="A2518" si="1163">CONCATENATE(I2509,-5)</f>
        <v>58-5</v>
      </c>
      <c r="B2518" s="294"/>
      <c r="C2518" s="570" t="str">
        <f>IF(B2518="","",VLOOKUP($B2518,【選択肢】!$K:$O,2,FALSE))</f>
        <v/>
      </c>
      <c r="D2518" s="627" t="str">
        <f>IF(C2518="","",VLOOKUP($B2518,【選択肢】!$K:$O,4,FALSE))</f>
        <v/>
      </c>
      <c r="E2518" s="628" t="str">
        <f>IF(D2518="","",VLOOKUP($B2518,【選択肢】!$K:$O,2,FALSE))</f>
        <v/>
      </c>
      <c r="F2518" s="629" t="str">
        <f>IF(E2518="","",VLOOKUP($B2518,【選択肢】!$K:$O,5,FALSE))</f>
        <v/>
      </c>
      <c r="G2518" s="630"/>
      <c r="H2518" s="631"/>
      <c r="I2518" s="632"/>
      <c r="J2518" s="193"/>
    </row>
    <row r="2519" spans="1:10" ht="20.100000000000001" customHeight="1" thickBot="1">
      <c r="A2519" s="188" t="str">
        <f t="shared" ref="A2519" si="1164">CONCATENATE(I2509,-6)</f>
        <v>58-6</v>
      </c>
      <c r="B2519" s="295"/>
      <c r="C2519" s="569" t="str">
        <f>IF(B2519="","",VLOOKUP($B2519,【選択肢】!$K:$O,2,FALSE))</f>
        <v/>
      </c>
      <c r="D2519" s="633" t="str">
        <f>IF(C2519="","",VLOOKUP($B2519,【選択肢】!$K:$O,4,FALSE))</f>
        <v/>
      </c>
      <c r="E2519" s="634" t="str">
        <f>IF(D2519="","",VLOOKUP($B2519,【選択肢】!$K:$O,2,FALSE))</f>
        <v/>
      </c>
      <c r="F2519" s="635" t="str">
        <f>IF(E2519="","",VLOOKUP($B2519,【選択肢】!$K:$O,5,FALSE))</f>
        <v/>
      </c>
      <c r="G2519" s="636"/>
      <c r="H2519" s="637"/>
      <c r="I2519" s="638"/>
      <c r="J2519" s="193"/>
    </row>
    <row r="2520" spans="1:10" ht="20.100000000000001" customHeight="1">
      <c r="B2520" s="639" t="s">
        <v>471</v>
      </c>
      <c r="C2520" s="640"/>
      <c r="D2520" s="640"/>
      <c r="E2520" s="640"/>
      <c r="F2520" s="640"/>
      <c r="G2520" s="640"/>
      <c r="H2520" s="640"/>
      <c r="I2520" s="641"/>
      <c r="J2520" s="194"/>
    </row>
    <row r="2521" spans="1:10" ht="20.100000000000001" customHeight="1">
      <c r="B2521" s="296" t="s">
        <v>472</v>
      </c>
      <c r="C2521" s="167" t="s">
        <v>473</v>
      </c>
      <c r="D2521" s="168" t="s">
        <v>462</v>
      </c>
      <c r="E2521" s="169" t="s">
        <v>474</v>
      </c>
      <c r="F2521" s="166" t="s">
        <v>472</v>
      </c>
      <c r="G2521" s="167" t="s">
        <v>473</v>
      </c>
      <c r="H2521" s="168" t="s">
        <v>462</v>
      </c>
      <c r="I2521" s="169" t="s">
        <v>474</v>
      </c>
      <c r="J2521" s="194"/>
    </row>
    <row r="2522" spans="1:10" ht="20.100000000000001" customHeight="1">
      <c r="A2522" s="188">
        <f t="shared" ref="A2522" si="1165">I2509</f>
        <v>58</v>
      </c>
      <c r="B2522" s="582"/>
      <c r="C2522" s="145"/>
      <c r="D2522" s="163" t="str">
        <f>IF(ISERROR(VLOOKUP($B2522,参加者名簿!$A:$D,2,FALSE))=TRUE,"",VLOOKUP($B2522,参加者名簿!$A:$D,2,FALSE))</f>
        <v/>
      </c>
      <c r="E2522" s="146"/>
      <c r="F2522" s="584"/>
      <c r="G2522" s="145"/>
      <c r="H2522" s="163" t="str">
        <f>IF(ISERROR(VLOOKUP($F2522,参加者名簿!$A:$D,2,FALSE))=TRUE,"",VLOOKUP($F2522,参加者名簿!$A:$D,2,FALSE))</f>
        <v/>
      </c>
      <c r="I2522" s="146"/>
      <c r="J2522" s="195"/>
    </row>
    <row r="2523" spans="1:10" ht="20.100000000000001" customHeight="1">
      <c r="A2523" s="188">
        <f t="shared" ref="A2523" si="1166">A2522</f>
        <v>58</v>
      </c>
      <c r="B2523" s="582"/>
      <c r="C2523" s="145"/>
      <c r="D2523" s="163" t="str">
        <f>IF(ISERROR(VLOOKUP($B2523,参加者名簿!$A:$D,2,FALSE))=TRUE,"",VLOOKUP($B2523,参加者名簿!$A:$D,2,FALSE))</f>
        <v/>
      </c>
      <c r="E2523" s="146"/>
      <c r="F2523" s="584"/>
      <c r="G2523" s="145"/>
      <c r="H2523" s="163" t="str">
        <f>IF(ISERROR(VLOOKUP($F2523,参加者名簿!$A:$D,2,FALSE))=TRUE,"",VLOOKUP($F2523,参加者名簿!$A:$D,2,FALSE))</f>
        <v/>
      </c>
      <c r="I2523" s="146"/>
      <c r="J2523" s="195"/>
    </row>
    <row r="2524" spans="1:10" ht="20.100000000000001" customHeight="1">
      <c r="A2524" s="188">
        <f t="shared" si="1138"/>
        <v>58</v>
      </c>
      <c r="B2524" s="582"/>
      <c r="C2524" s="145"/>
      <c r="D2524" s="163" t="str">
        <f>IF(ISERROR(VLOOKUP($B2524,参加者名簿!$A:$D,2,FALSE))=TRUE,"",VLOOKUP($B2524,参加者名簿!$A:$D,2,FALSE))</f>
        <v/>
      </c>
      <c r="E2524" s="146"/>
      <c r="F2524" s="584"/>
      <c r="G2524" s="145"/>
      <c r="H2524" s="163" t="str">
        <f>IF(ISERROR(VLOOKUP($F2524,参加者名簿!$A:$D,2,FALSE))=TRUE,"",VLOOKUP($F2524,参加者名簿!$A:$D,2,FALSE))</f>
        <v/>
      </c>
      <c r="I2524" s="146"/>
      <c r="J2524" s="195"/>
    </row>
    <row r="2525" spans="1:10" ht="20.100000000000001" customHeight="1">
      <c r="A2525" s="188">
        <f t="shared" si="1138"/>
        <v>58</v>
      </c>
      <c r="B2525" s="582"/>
      <c r="C2525" s="145"/>
      <c r="D2525" s="163" t="str">
        <f>IF(ISERROR(VLOOKUP($B2525,参加者名簿!$A:$D,2,FALSE))=TRUE,"",VLOOKUP($B2525,参加者名簿!$A:$D,2,FALSE))</f>
        <v/>
      </c>
      <c r="E2525" s="146"/>
      <c r="F2525" s="584"/>
      <c r="G2525" s="145"/>
      <c r="H2525" s="163" t="str">
        <f>IF(ISERROR(VLOOKUP($F2525,参加者名簿!$A:$D,2,FALSE))=TRUE,"",VLOOKUP($F2525,参加者名簿!$A:$D,2,FALSE))</f>
        <v/>
      </c>
      <c r="I2525" s="146"/>
      <c r="J2525" s="195"/>
    </row>
    <row r="2526" spans="1:10" ht="20.100000000000001" customHeight="1">
      <c r="A2526" s="188">
        <f t="shared" si="1138"/>
        <v>58</v>
      </c>
      <c r="B2526" s="582"/>
      <c r="C2526" s="145"/>
      <c r="D2526" s="163" t="str">
        <f>IF(ISERROR(VLOOKUP($B2526,参加者名簿!$A:$D,2,FALSE))=TRUE,"",VLOOKUP($B2526,参加者名簿!$A:$D,2,FALSE))</f>
        <v/>
      </c>
      <c r="E2526" s="146"/>
      <c r="F2526" s="584"/>
      <c r="G2526" s="145"/>
      <c r="H2526" s="163" t="str">
        <f>IF(ISERROR(VLOOKUP($F2526,参加者名簿!$A:$D,2,FALSE))=TRUE,"",VLOOKUP($F2526,参加者名簿!$A:$D,2,FALSE))</f>
        <v/>
      </c>
      <c r="I2526" s="146"/>
      <c r="J2526" s="195"/>
    </row>
    <row r="2527" spans="1:10" ht="20.100000000000001" customHeight="1">
      <c r="A2527" s="188">
        <f t="shared" si="1138"/>
        <v>58</v>
      </c>
      <c r="B2527" s="582"/>
      <c r="C2527" s="145"/>
      <c r="D2527" s="163" t="str">
        <f>IF(ISERROR(VLOOKUP($B2527,参加者名簿!$A:$D,2,FALSE))=TRUE,"",VLOOKUP($B2527,参加者名簿!$A:$D,2,FALSE))</f>
        <v/>
      </c>
      <c r="E2527" s="146"/>
      <c r="F2527" s="584"/>
      <c r="G2527" s="145"/>
      <c r="H2527" s="163" t="str">
        <f>IF(ISERROR(VLOOKUP($F2527,参加者名簿!$A:$D,2,FALSE))=TRUE,"",VLOOKUP($F2527,参加者名簿!$A:$D,2,FALSE))</f>
        <v/>
      </c>
      <c r="I2527" s="146"/>
      <c r="J2527" s="195"/>
    </row>
    <row r="2528" spans="1:10" ht="20.100000000000001" customHeight="1">
      <c r="A2528" s="188">
        <f t="shared" si="1138"/>
        <v>58</v>
      </c>
      <c r="B2528" s="582"/>
      <c r="C2528" s="145"/>
      <c r="D2528" s="163" t="str">
        <f>IF(ISERROR(VLOOKUP($B2528,参加者名簿!$A:$D,2,FALSE))=TRUE,"",VLOOKUP($B2528,参加者名簿!$A:$D,2,FALSE))</f>
        <v/>
      </c>
      <c r="E2528" s="146"/>
      <c r="F2528" s="584"/>
      <c r="G2528" s="145"/>
      <c r="H2528" s="163" t="str">
        <f>IF(ISERROR(VLOOKUP($F2528,参加者名簿!$A:$D,2,FALSE))=TRUE,"",VLOOKUP($F2528,参加者名簿!$A:$D,2,FALSE))</f>
        <v/>
      </c>
      <c r="I2528" s="146"/>
      <c r="J2528" s="195"/>
    </row>
    <row r="2529" spans="1:10" ht="20.100000000000001" customHeight="1">
      <c r="A2529" s="188">
        <f t="shared" si="1138"/>
        <v>58</v>
      </c>
      <c r="B2529" s="582"/>
      <c r="C2529" s="145"/>
      <c r="D2529" s="163" t="str">
        <f>IF(ISERROR(VLOOKUP($B2529,参加者名簿!$A:$D,2,FALSE))=TRUE,"",VLOOKUP($B2529,参加者名簿!$A:$D,2,FALSE))</f>
        <v/>
      </c>
      <c r="E2529" s="146"/>
      <c r="F2529" s="584"/>
      <c r="G2529" s="145"/>
      <c r="H2529" s="163" t="str">
        <f>IF(ISERROR(VLOOKUP($F2529,参加者名簿!$A:$D,2,FALSE))=TRUE,"",VLOOKUP($F2529,参加者名簿!$A:$D,2,FALSE))</f>
        <v/>
      </c>
      <c r="I2529" s="146"/>
      <c r="J2529" s="195"/>
    </row>
    <row r="2530" spans="1:10" ht="20.100000000000001" customHeight="1">
      <c r="A2530" s="188">
        <f t="shared" si="1138"/>
        <v>58</v>
      </c>
      <c r="B2530" s="582"/>
      <c r="C2530" s="145"/>
      <c r="D2530" s="163" t="str">
        <f>IF(ISERROR(VLOOKUP($B2530,参加者名簿!$A:$D,2,FALSE))=TRUE,"",VLOOKUP($B2530,参加者名簿!$A:$D,2,FALSE))</f>
        <v/>
      </c>
      <c r="E2530" s="146"/>
      <c r="F2530" s="584"/>
      <c r="G2530" s="145"/>
      <c r="H2530" s="163" t="str">
        <f>IF(ISERROR(VLOOKUP($F2530,参加者名簿!$A:$D,2,FALSE))=TRUE,"",VLOOKUP($F2530,参加者名簿!$A:$D,2,FALSE))</f>
        <v/>
      </c>
      <c r="I2530" s="146"/>
      <c r="J2530" s="195"/>
    </row>
    <row r="2531" spans="1:10" ht="20.100000000000001" customHeight="1">
      <c r="A2531" s="188">
        <f t="shared" si="1138"/>
        <v>58</v>
      </c>
      <c r="B2531" s="582"/>
      <c r="C2531" s="145"/>
      <c r="D2531" s="163" t="str">
        <f>IF(ISERROR(VLOOKUP($B2531,参加者名簿!$A:$D,2,FALSE))=TRUE,"",VLOOKUP($B2531,参加者名簿!$A:$D,2,FALSE))</f>
        <v/>
      </c>
      <c r="E2531" s="146"/>
      <c r="F2531" s="584"/>
      <c r="G2531" s="145"/>
      <c r="H2531" s="163" t="str">
        <f>IF(ISERROR(VLOOKUP($F2531,参加者名簿!$A:$D,2,FALSE))=TRUE,"",VLOOKUP($F2531,参加者名簿!$A:$D,2,FALSE))</f>
        <v/>
      </c>
      <c r="I2531" s="146"/>
      <c r="J2531" s="195"/>
    </row>
    <row r="2532" spans="1:10" ht="20.100000000000001" customHeight="1">
      <c r="A2532" s="188">
        <f t="shared" si="1138"/>
        <v>58</v>
      </c>
      <c r="B2532" s="582"/>
      <c r="C2532" s="145"/>
      <c r="D2532" s="163" t="str">
        <f>IF(ISERROR(VLOOKUP($B2532,参加者名簿!$A:$D,2,FALSE))=TRUE,"",VLOOKUP($B2532,参加者名簿!$A:$D,2,FALSE))</f>
        <v/>
      </c>
      <c r="E2532" s="146"/>
      <c r="F2532" s="584"/>
      <c r="G2532" s="145"/>
      <c r="H2532" s="163" t="str">
        <f>IF(ISERROR(VLOOKUP($F2532,参加者名簿!$A:$D,2,FALSE))=TRUE,"",VLOOKUP($F2532,参加者名簿!$A:$D,2,FALSE))</f>
        <v/>
      </c>
      <c r="I2532" s="146"/>
      <c r="J2532" s="195"/>
    </row>
    <row r="2533" spans="1:10" ht="20.100000000000001" customHeight="1">
      <c r="A2533" s="188">
        <f t="shared" si="1138"/>
        <v>58</v>
      </c>
      <c r="B2533" s="582"/>
      <c r="C2533" s="145"/>
      <c r="D2533" s="163" t="str">
        <f>IF(ISERROR(VLOOKUP($B2533,参加者名簿!$A:$D,2,FALSE))=TRUE,"",VLOOKUP($B2533,参加者名簿!$A:$D,2,FALSE))</f>
        <v/>
      </c>
      <c r="E2533" s="146"/>
      <c r="F2533" s="584"/>
      <c r="G2533" s="145"/>
      <c r="H2533" s="163" t="str">
        <f>IF(ISERROR(VLOOKUP($F2533,参加者名簿!$A:$D,2,FALSE))=TRUE,"",VLOOKUP($F2533,参加者名簿!$A:$D,2,FALSE))</f>
        <v/>
      </c>
      <c r="I2533" s="146"/>
      <c r="J2533" s="195"/>
    </row>
    <row r="2534" spans="1:10" ht="20.100000000000001" customHeight="1">
      <c r="A2534" s="188">
        <f t="shared" si="1138"/>
        <v>58</v>
      </c>
      <c r="B2534" s="582"/>
      <c r="C2534" s="145"/>
      <c r="D2534" s="163" t="str">
        <f>IF(ISERROR(VLOOKUP($B2534,参加者名簿!$A:$D,2,FALSE))=TRUE,"",VLOOKUP($B2534,参加者名簿!$A:$D,2,FALSE))</f>
        <v/>
      </c>
      <c r="E2534" s="146"/>
      <c r="F2534" s="584"/>
      <c r="G2534" s="145"/>
      <c r="H2534" s="163" t="str">
        <f>IF(ISERROR(VLOOKUP($F2534,参加者名簿!$A:$D,2,FALSE))=TRUE,"",VLOOKUP($F2534,参加者名簿!$A:$D,2,FALSE))</f>
        <v/>
      </c>
      <c r="I2534" s="146"/>
      <c r="J2534" s="195"/>
    </row>
    <row r="2535" spans="1:10" ht="20.100000000000001" customHeight="1">
      <c r="A2535" s="188">
        <f t="shared" si="1138"/>
        <v>58</v>
      </c>
      <c r="B2535" s="582"/>
      <c r="C2535" s="145"/>
      <c r="D2535" s="163" t="str">
        <f>IF(ISERROR(VLOOKUP($B2535,参加者名簿!$A:$D,2,FALSE))=TRUE,"",VLOOKUP($B2535,参加者名簿!$A:$D,2,FALSE))</f>
        <v/>
      </c>
      <c r="E2535" s="146"/>
      <c r="F2535" s="584"/>
      <c r="G2535" s="145"/>
      <c r="H2535" s="163" t="str">
        <f>IF(ISERROR(VLOOKUP($F2535,参加者名簿!$A:$D,2,FALSE))=TRUE,"",VLOOKUP($F2535,参加者名簿!$A:$D,2,FALSE))</f>
        <v/>
      </c>
      <c r="I2535" s="146"/>
      <c r="J2535" s="195"/>
    </row>
    <row r="2536" spans="1:10" ht="20.100000000000001" customHeight="1">
      <c r="A2536" s="188">
        <f t="shared" si="1138"/>
        <v>58</v>
      </c>
      <c r="B2536" s="582"/>
      <c r="C2536" s="145"/>
      <c r="D2536" s="163" t="str">
        <f>IF(ISERROR(VLOOKUP($B2536,参加者名簿!$A:$D,2,FALSE))=TRUE,"",VLOOKUP($B2536,参加者名簿!$A:$D,2,FALSE))</f>
        <v/>
      </c>
      <c r="E2536" s="146"/>
      <c r="F2536" s="584"/>
      <c r="G2536" s="145"/>
      <c r="H2536" s="163" t="str">
        <f>IF(ISERROR(VLOOKUP($F2536,参加者名簿!$A:$D,2,FALSE))=TRUE,"",VLOOKUP($F2536,参加者名簿!$A:$D,2,FALSE))</f>
        <v/>
      </c>
      <c r="I2536" s="146"/>
      <c r="J2536" s="195"/>
    </row>
    <row r="2537" spans="1:10" ht="20.100000000000001" customHeight="1">
      <c r="A2537" s="188">
        <f t="shared" si="1138"/>
        <v>58</v>
      </c>
      <c r="B2537" s="582"/>
      <c r="C2537" s="145"/>
      <c r="D2537" s="163" t="str">
        <f>IF(ISERROR(VLOOKUP($B2537,参加者名簿!$A:$D,2,FALSE))=TRUE,"",VLOOKUP($B2537,参加者名簿!$A:$D,2,FALSE))</f>
        <v/>
      </c>
      <c r="E2537" s="146"/>
      <c r="F2537" s="584"/>
      <c r="G2537" s="145"/>
      <c r="H2537" s="163" t="str">
        <f>IF(ISERROR(VLOOKUP($F2537,参加者名簿!$A:$D,2,FALSE))=TRUE,"",VLOOKUP($F2537,参加者名簿!$A:$D,2,FALSE))</f>
        <v/>
      </c>
      <c r="I2537" s="146"/>
      <c r="J2537" s="195"/>
    </row>
    <row r="2538" spans="1:10" ht="20.100000000000001" customHeight="1">
      <c r="A2538" s="188">
        <f t="shared" si="1138"/>
        <v>58</v>
      </c>
      <c r="B2538" s="582"/>
      <c r="C2538" s="145"/>
      <c r="D2538" s="163" t="str">
        <f>IF(ISERROR(VLOOKUP($B2538,参加者名簿!$A:$D,2,FALSE))=TRUE,"",VLOOKUP($B2538,参加者名簿!$A:$D,2,FALSE))</f>
        <v/>
      </c>
      <c r="E2538" s="146"/>
      <c r="F2538" s="584"/>
      <c r="G2538" s="145"/>
      <c r="H2538" s="163" t="str">
        <f>IF(ISERROR(VLOOKUP($F2538,参加者名簿!$A:$D,2,FALSE))=TRUE,"",VLOOKUP($F2538,参加者名簿!$A:$D,2,FALSE))</f>
        <v/>
      </c>
      <c r="I2538" s="146"/>
      <c r="J2538" s="195"/>
    </row>
    <row r="2539" spans="1:10" ht="20.100000000000001" customHeight="1">
      <c r="A2539" s="188">
        <f t="shared" si="1138"/>
        <v>58</v>
      </c>
      <c r="B2539" s="582"/>
      <c r="C2539" s="145"/>
      <c r="D2539" s="163" t="str">
        <f>IF(ISERROR(VLOOKUP($B2539,参加者名簿!$A:$D,2,FALSE))=TRUE,"",VLOOKUP($B2539,参加者名簿!$A:$D,2,FALSE))</f>
        <v/>
      </c>
      <c r="E2539" s="146"/>
      <c r="F2539" s="584"/>
      <c r="G2539" s="145"/>
      <c r="H2539" s="163" t="str">
        <f>IF(ISERROR(VLOOKUP($F2539,参加者名簿!$A:$D,2,FALSE))=TRUE,"",VLOOKUP($F2539,参加者名簿!$A:$D,2,FALSE))</f>
        <v/>
      </c>
      <c r="I2539" s="146"/>
      <c r="J2539" s="195"/>
    </row>
    <row r="2540" spans="1:10" ht="20.100000000000001" customHeight="1">
      <c r="A2540" s="188">
        <f t="shared" si="1138"/>
        <v>58</v>
      </c>
      <c r="B2540" s="582"/>
      <c r="C2540" s="145"/>
      <c r="D2540" s="163" t="str">
        <f>IF(ISERROR(VLOOKUP($B2540,参加者名簿!$A:$D,2,FALSE))=TRUE,"",VLOOKUP($B2540,参加者名簿!$A:$D,2,FALSE))</f>
        <v/>
      </c>
      <c r="E2540" s="146"/>
      <c r="F2540" s="584"/>
      <c r="G2540" s="145"/>
      <c r="H2540" s="163" t="str">
        <f>IF(ISERROR(VLOOKUP($F2540,参加者名簿!$A:$D,2,FALSE))=TRUE,"",VLOOKUP($F2540,参加者名簿!$A:$D,2,FALSE))</f>
        <v/>
      </c>
      <c r="I2540" s="146"/>
      <c r="J2540" s="195"/>
    </row>
    <row r="2541" spans="1:10" ht="20.100000000000001" customHeight="1">
      <c r="A2541" s="188">
        <f t="shared" si="1138"/>
        <v>58</v>
      </c>
      <c r="B2541" s="582"/>
      <c r="C2541" s="145"/>
      <c r="D2541" s="163" t="str">
        <f>IF(ISERROR(VLOOKUP($B2541,参加者名簿!$A:$D,2,FALSE))=TRUE,"",VLOOKUP($B2541,参加者名簿!$A:$D,2,FALSE))</f>
        <v/>
      </c>
      <c r="E2541" s="146"/>
      <c r="F2541" s="584"/>
      <c r="G2541" s="145"/>
      <c r="H2541" s="163" t="str">
        <f>IF(ISERROR(VLOOKUP($F2541,参加者名簿!$A:$D,2,FALSE))=TRUE,"",VLOOKUP($F2541,参加者名簿!$A:$D,2,FALSE))</f>
        <v/>
      </c>
      <c r="I2541" s="146"/>
      <c r="J2541" s="195"/>
    </row>
    <row r="2542" spans="1:10" ht="20.100000000000001" customHeight="1" thickBot="1">
      <c r="A2542" s="188">
        <f t="shared" si="1138"/>
        <v>58</v>
      </c>
      <c r="B2542" s="582"/>
      <c r="C2542" s="145"/>
      <c r="D2542" s="163" t="str">
        <f>IF(ISERROR(VLOOKUP($B2542,参加者名簿!$A:$D,2,FALSE))=TRUE,"",VLOOKUP($B2542,参加者名簿!$A:$D,2,FALSE))</f>
        <v/>
      </c>
      <c r="E2542" s="146"/>
      <c r="F2542" s="584"/>
      <c r="G2542" s="145"/>
      <c r="H2542" s="163" t="str">
        <f>IF(ISERROR(VLOOKUP($F2542,参加者名簿!$A:$D,2,FALSE))=TRUE,"",VLOOKUP($F2542,参加者名簿!$A:$D,2,FALSE))</f>
        <v/>
      </c>
      <c r="I2542" s="146"/>
      <c r="J2542" s="195"/>
    </row>
    <row r="2543" spans="1:10" ht="20.100000000000001" customHeight="1" thickBot="1">
      <c r="B2543" s="298" t="s">
        <v>476</v>
      </c>
      <c r="C2543" s="164">
        <f t="shared" ref="C2543" si="1167">COUNTIFS(D2522:D2542,"農業者",E2522:E2542,"○")+COUNTIFS(H2522:H2542,"農業者",I2522:I2542,"○")</f>
        <v>0</v>
      </c>
      <c r="D2543" s="601" t="s">
        <v>477</v>
      </c>
      <c r="E2543" s="602"/>
      <c r="F2543" s="164">
        <f t="shared" ref="F2543" si="1168">COUNTIFS(D2522:D2542,"農業者以外",E2522:E2542,"○")+COUNTIFS(H2522:H2542,"農業者以外",I2522:I2542,"○")</f>
        <v>0</v>
      </c>
      <c r="G2543" s="571" t="s">
        <v>478</v>
      </c>
      <c r="H2543" s="603">
        <f t="shared" ref="H2543" si="1169">SUMIF(E2522:E2542,"○",C2522:C2542)+SUMIF(I2522:I2542,"○",G2522:G2542)</f>
        <v>0</v>
      </c>
      <c r="I2543" s="604"/>
      <c r="J2543" s="194"/>
    </row>
    <row r="2544" spans="1:10" ht="20.100000000000001" customHeight="1">
      <c r="B2544" s="299" t="s">
        <v>479</v>
      </c>
      <c r="C2544" s="151"/>
      <c r="D2544" s="151"/>
      <c r="E2544" s="151"/>
      <c r="F2544" s="151"/>
      <c r="G2544" s="151"/>
      <c r="H2544" s="151"/>
      <c r="I2544" s="152"/>
      <c r="J2544" s="195"/>
    </row>
    <row r="2545" spans="1:21" ht="20.100000000000001" customHeight="1">
      <c r="B2545" s="300"/>
      <c r="C2545" s="148"/>
      <c r="D2545" s="148"/>
      <c r="E2545" s="148"/>
      <c r="F2545" s="148"/>
      <c r="G2545" s="148"/>
      <c r="H2545" s="148"/>
      <c r="I2545" s="153"/>
      <c r="J2545" s="195"/>
    </row>
    <row r="2546" spans="1:21" ht="20.100000000000001" customHeight="1">
      <c r="B2546" s="300"/>
      <c r="C2546" s="148"/>
      <c r="D2546" s="148"/>
      <c r="E2546" s="148"/>
      <c r="F2546" s="148"/>
      <c r="G2546" s="148"/>
      <c r="H2546" s="148"/>
      <c r="I2546" s="153"/>
      <c r="J2546" s="195"/>
    </row>
    <row r="2547" spans="1:21" ht="20.100000000000001" customHeight="1">
      <c r="B2547" s="300"/>
      <c r="C2547" s="148"/>
      <c r="D2547" s="148"/>
      <c r="E2547" s="148"/>
      <c r="F2547" s="148"/>
      <c r="G2547" s="148"/>
      <c r="H2547" s="148"/>
      <c r="I2547" s="153"/>
      <c r="J2547" s="195"/>
    </row>
    <row r="2548" spans="1:21" ht="20.100000000000001" customHeight="1">
      <c r="B2548" s="300"/>
      <c r="C2548" s="148"/>
      <c r="D2548" s="148"/>
      <c r="E2548" s="148"/>
      <c r="F2548" s="148"/>
      <c r="G2548" s="148"/>
      <c r="H2548" s="148"/>
      <c r="I2548" s="153"/>
      <c r="J2548" s="195"/>
    </row>
    <row r="2549" spans="1:21" ht="20.100000000000001" customHeight="1">
      <c r="B2549" s="300"/>
      <c r="C2549" s="148"/>
      <c r="D2549" s="148"/>
      <c r="E2549" s="148"/>
      <c r="F2549" s="148"/>
      <c r="G2549" s="148"/>
      <c r="H2549" s="148"/>
      <c r="I2549" s="153"/>
      <c r="J2549" s="195"/>
    </row>
    <row r="2550" spans="1:21" ht="20.100000000000001" customHeight="1">
      <c r="B2550" s="300"/>
      <c r="C2550" s="148"/>
      <c r="D2550" s="148"/>
      <c r="E2550" s="148"/>
      <c r="F2550" s="148"/>
      <c r="G2550" s="148"/>
      <c r="H2550" s="148"/>
      <c r="I2550" s="153"/>
      <c r="J2550" s="195"/>
    </row>
    <row r="2551" spans="1:21" ht="20.100000000000001" customHeight="1" thickBot="1">
      <c r="B2551" s="301"/>
      <c r="C2551" s="154"/>
      <c r="D2551" s="154"/>
      <c r="E2551" s="154"/>
      <c r="F2551" s="154"/>
      <c r="G2551" s="154"/>
      <c r="H2551" s="154"/>
      <c r="I2551" s="155"/>
      <c r="J2551" s="195"/>
    </row>
    <row r="2552" spans="1:21" ht="20.100000000000001" customHeight="1" thickBot="1">
      <c r="B2552" s="302" t="s">
        <v>480</v>
      </c>
      <c r="C2552" s="156" t="s">
        <v>481</v>
      </c>
      <c r="D2552" s="156" t="s">
        <v>482</v>
      </c>
      <c r="E2552" s="157"/>
    </row>
    <row r="2553" spans="1:21" ht="20.100000000000001" customHeight="1" thickBot="1">
      <c r="B2553" s="289" t="s">
        <v>505</v>
      </c>
      <c r="C2553" s="185">
        <f t="shared" ref="C2553" si="1170">C2509</f>
        <v>4</v>
      </c>
      <c r="D2553" s="608" t="s">
        <v>504</v>
      </c>
      <c r="E2553" s="608"/>
      <c r="F2553" s="608"/>
      <c r="G2553" s="608"/>
      <c r="H2553" s="141" t="s">
        <v>466</v>
      </c>
      <c r="I2553" s="186">
        <f t="shared" ref="I2553" si="1171">I2509+1</f>
        <v>59</v>
      </c>
      <c r="J2553" s="189">
        <f t="shared" ref="J2553" si="1172">I2553</f>
        <v>59</v>
      </c>
      <c r="K2553" s="312">
        <f t="shared" ref="K2553" si="1173">G2554</f>
        <v>0</v>
      </c>
      <c r="L2553" s="313">
        <f t="shared" ref="L2553" si="1174">C2555</f>
        <v>0</v>
      </c>
      <c r="M2553" s="190" t="e">
        <f t="shared" ref="M2553" si="1175">G2555-K2556</f>
        <v>#VALUE!</v>
      </c>
      <c r="N2553" s="190">
        <f t="shared" ref="N2553" si="1176">C2587</f>
        <v>0</v>
      </c>
      <c r="O2553" s="190">
        <f t="shared" ref="O2553" si="1177">F2587</f>
        <v>0</v>
      </c>
      <c r="P2553" s="190">
        <f t="shared" ref="P2553" si="1178">B2558</f>
        <v>0</v>
      </c>
      <c r="Q2553" s="190">
        <f t="shared" ref="Q2553" si="1179">B2559</f>
        <v>0</v>
      </c>
      <c r="R2553" s="190">
        <f t="shared" ref="R2553" si="1180">B2560</f>
        <v>0</v>
      </c>
      <c r="S2553" s="188">
        <f t="shared" ref="S2553" si="1181">B2561</f>
        <v>0</v>
      </c>
      <c r="T2553" s="188">
        <f t="shared" ref="T2553" si="1182">B2562</f>
        <v>0</v>
      </c>
      <c r="U2553" s="188">
        <f t="shared" ref="U2553" si="1183">B2563</f>
        <v>0</v>
      </c>
    </row>
    <row r="2554" spans="1:21" ht="20.100000000000001" customHeight="1" thickBot="1">
      <c r="B2554" s="290" t="s">
        <v>467</v>
      </c>
      <c r="C2554" s="609" t="str">
        <f t="shared" ref="C2554" si="1184">$C$2</f>
        <v>○○活動組織</v>
      </c>
      <c r="D2554" s="609"/>
      <c r="E2554" s="609"/>
      <c r="F2554" s="143" t="s">
        <v>468</v>
      </c>
      <c r="G2554" s="610"/>
      <c r="H2554" s="611"/>
      <c r="I2554" s="612"/>
      <c r="J2554" s="191"/>
    </row>
    <row r="2555" spans="1:21" ht="20.100000000000001" customHeight="1">
      <c r="B2555" s="291" t="s">
        <v>8</v>
      </c>
      <c r="C2555" s="128"/>
      <c r="D2555" s="613" t="s">
        <v>469</v>
      </c>
      <c r="E2555" s="613"/>
      <c r="F2555" s="128"/>
      <c r="G2555" s="161" t="str">
        <f t="shared" ref="G2555:G2556" si="1185">IF((F2555-C2555)*24=0,"",(F2555-C2555)*24)</f>
        <v/>
      </c>
      <c r="H2555" s="614" t="s">
        <v>470</v>
      </c>
      <c r="I2555" s="615"/>
      <c r="J2555" s="192"/>
    </row>
    <row r="2556" spans="1:21" ht="20.100000000000001" customHeight="1" thickBot="1">
      <c r="B2556" s="292" t="s">
        <v>483</v>
      </c>
      <c r="C2556" s="129"/>
      <c r="D2556" s="605" t="s">
        <v>469</v>
      </c>
      <c r="E2556" s="605"/>
      <c r="F2556" s="129"/>
      <c r="G2556" s="162" t="str">
        <f t="shared" si="1185"/>
        <v/>
      </c>
      <c r="H2556" s="606" t="s">
        <v>470</v>
      </c>
      <c r="I2556" s="607"/>
      <c r="J2556" s="192"/>
      <c r="K2556" s="188">
        <f t="shared" ref="K2556" si="1186">IF(G2556="",0,G2556)</f>
        <v>0</v>
      </c>
    </row>
    <row r="2557" spans="1:21" ht="20.100000000000001" customHeight="1" thickBot="1">
      <c r="B2557" s="306" t="s">
        <v>714</v>
      </c>
      <c r="C2557" s="572" t="s">
        <v>712</v>
      </c>
      <c r="D2557" s="616" t="s">
        <v>713</v>
      </c>
      <c r="E2557" s="617"/>
      <c r="F2557" s="618" t="s">
        <v>715</v>
      </c>
      <c r="G2557" s="619"/>
      <c r="H2557" s="618" t="s">
        <v>716</v>
      </c>
      <c r="I2557" s="620"/>
      <c r="J2557" s="193"/>
    </row>
    <row r="2558" spans="1:21" ht="20.100000000000001" customHeight="1">
      <c r="A2558" s="188" t="str">
        <f t="shared" ref="A2558" si="1187">CONCATENATE(I2553,-1)</f>
        <v>59-1</v>
      </c>
      <c r="B2558" s="309"/>
      <c r="C2558" s="573" t="str">
        <f>IF(B2558="","",VLOOKUP($B2558,【選択肢】!$K:$O,2,FALSE))</f>
        <v/>
      </c>
      <c r="D2558" s="621" t="str">
        <f>IF(C2558="","",VLOOKUP($B2558,【選択肢】!$K:$O,4,FALSE))</f>
        <v/>
      </c>
      <c r="E2558" s="622" t="str">
        <f>IF(D2558="","",VLOOKUP($B2558,【選択肢】!$K:$O,2,FALSE))</f>
        <v/>
      </c>
      <c r="F2558" s="623" t="str">
        <f>IF(E2558="","",VLOOKUP($B2558,【選択肢】!$K:$O,5,FALSE))</f>
        <v/>
      </c>
      <c r="G2558" s="624"/>
      <c r="H2558" s="625"/>
      <c r="I2558" s="626"/>
      <c r="J2558" s="193"/>
    </row>
    <row r="2559" spans="1:21" ht="20.100000000000001" customHeight="1">
      <c r="A2559" s="188" t="str">
        <f t="shared" ref="A2559" si="1188">CONCATENATE(I2553,-2)</f>
        <v>59-2</v>
      </c>
      <c r="B2559" s="293"/>
      <c r="C2559" s="570" t="str">
        <f>IF(B2559="","",VLOOKUP($B2559,【選択肢】!$K:$O,2,FALSE))</f>
        <v/>
      </c>
      <c r="D2559" s="627" t="str">
        <f>IF(C2559="","",VLOOKUP($B2559,【選択肢】!$K:$O,4,FALSE))</f>
        <v/>
      </c>
      <c r="E2559" s="628" t="str">
        <f>IF(D2559="","",VLOOKUP($B2559,【選択肢】!$K:$O,2,FALSE))</f>
        <v/>
      </c>
      <c r="F2559" s="629" t="str">
        <f>IF(E2559="","",VLOOKUP($B2559,【選択肢】!$K:$O,5,FALSE))</f>
        <v/>
      </c>
      <c r="G2559" s="630"/>
      <c r="H2559" s="631"/>
      <c r="I2559" s="632"/>
      <c r="J2559" s="193"/>
    </row>
    <row r="2560" spans="1:21" ht="20.100000000000001" customHeight="1">
      <c r="A2560" s="188" t="str">
        <f t="shared" ref="A2560" si="1189">CONCATENATE(I2553,-3)</f>
        <v>59-3</v>
      </c>
      <c r="B2560" s="294"/>
      <c r="C2560" s="570" t="str">
        <f>IF(B2560="","",VLOOKUP($B2560,【選択肢】!$K:$O,2,FALSE))</f>
        <v/>
      </c>
      <c r="D2560" s="627" t="str">
        <f>IF(C2560="","",VLOOKUP($B2560,【選択肢】!$K:$O,4,FALSE))</f>
        <v/>
      </c>
      <c r="E2560" s="628" t="str">
        <f>IF(D2560="","",VLOOKUP($B2560,【選択肢】!$K:$O,2,FALSE))</f>
        <v/>
      </c>
      <c r="F2560" s="629" t="str">
        <f>IF(E2560="","",VLOOKUP($B2560,【選択肢】!$K:$O,5,FALSE))</f>
        <v/>
      </c>
      <c r="G2560" s="630"/>
      <c r="H2560" s="631"/>
      <c r="I2560" s="632"/>
      <c r="J2560" s="193"/>
    </row>
    <row r="2561" spans="1:10" ht="20.100000000000001" customHeight="1">
      <c r="A2561" s="188" t="str">
        <f t="shared" ref="A2561" si="1190">CONCATENATE(I2553,-4)</f>
        <v>59-4</v>
      </c>
      <c r="B2561" s="294"/>
      <c r="C2561" s="570" t="str">
        <f>IF(B2561="","",VLOOKUP($B2561,【選択肢】!$K:$O,2,FALSE))</f>
        <v/>
      </c>
      <c r="D2561" s="627" t="str">
        <f>IF(C2561="","",VLOOKUP($B2561,【選択肢】!$K:$O,4,FALSE))</f>
        <v/>
      </c>
      <c r="E2561" s="628" t="str">
        <f>IF(D2561="","",VLOOKUP($B2561,【選択肢】!$K:$O,2,FALSE))</f>
        <v/>
      </c>
      <c r="F2561" s="629" t="str">
        <f>IF(E2561="","",VLOOKUP($B2561,【選択肢】!$K:$O,5,FALSE))</f>
        <v/>
      </c>
      <c r="G2561" s="630"/>
      <c r="H2561" s="631"/>
      <c r="I2561" s="632"/>
      <c r="J2561" s="193"/>
    </row>
    <row r="2562" spans="1:10" ht="20.100000000000001" customHeight="1">
      <c r="A2562" s="188" t="str">
        <f t="shared" ref="A2562" si="1191">CONCATENATE(I2553,-5)</f>
        <v>59-5</v>
      </c>
      <c r="B2562" s="294"/>
      <c r="C2562" s="570" t="str">
        <f>IF(B2562="","",VLOOKUP($B2562,【選択肢】!$K:$O,2,FALSE))</f>
        <v/>
      </c>
      <c r="D2562" s="627" t="str">
        <f>IF(C2562="","",VLOOKUP($B2562,【選択肢】!$K:$O,4,FALSE))</f>
        <v/>
      </c>
      <c r="E2562" s="628" t="str">
        <f>IF(D2562="","",VLOOKUP($B2562,【選択肢】!$K:$O,2,FALSE))</f>
        <v/>
      </c>
      <c r="F2562" s="629" t="str">
        <f>IF(E2562="","",VLOOKUP($B2562,【選択肢】!$K:$O,5,FALSE))</f>
        <v/>
      </c>
      <c r="G2562" s="630"/>
      <c r="H2562" s="631"/>
      <c r="I2562" s="632"/>
      <c r="J2562" s="193"/>
    </row>
    <row r="2563" spans="1:10" ht="20.100000000000001" customHeight="1" thickBot="1">
      <c r="A2563" s="188" t="str">
        <f t="shared" ref="A2563" si="1192">CONCATENATE(I2553,-6)</f>
        <v>59-6</v>
      </c>
      <c r="B2563" s="295"/>
      <c r="C2563" s="569" t="str">
        <f>IF(B2563="","",VLOOKUP($B2563,【選択肢】!$K:$O,2,FALSE))</f>
        <v/>
      </c>
      <c r="D2563" s="633" t="str">
        <f>IF(C2563="","",VLOOKUP($B2563,【選択肢】!$K:$O,4,FALSE))</f>
        <v/>
      </c>
      <c r="E2563" s="634" t="str">
        <f>IF(D2563="","",VLOOKUP($B2563,【選択肢】!$K:$O,2,FALSE))</f>
        <v/>
      </c>
      <c r="F2563" s="635" t="str">
        <f>IF(E2563="","",VLOOKUP($B2563,【選択肢】!$K:$O,5,FALSE))</f>
        <v/>
      </c>
      <c r="G2563" s="636"/>
      <c r="H2563" s="637"/>
      <c r="I2563" s="638"/>
      <c r="J2563" s="193"/>
    </row>
    <row r="2564" spans="1:10" ht="20.100000000000001" customHeight="1">
      <c r="B2564" s="639" t="s">
        <v>471</v>
      </c>
      <c r="C2564" s="640"/>
      <c r="D2564" s="640"/>
      <c r="E2564" s="640"/>
      <c r="F2564" s="640"/>
      <c r="G2564" s="640"/>
      <c r="H2564" s="640"/>
      <c r="I2564" s="641"/>
      <c r="J2564" s="194"/>
    </row>
    <row r="2565" spans="1:10" ht="20.100000000000001" customHeight="1">
      <c r="B2565" s="296" t="s">
        <v>472</v>
      </c>
      <c r="C2565" s="167" t="s">
        <v>473</v>
      </c>
      <c r="D2565" s="168" t="s">
        <v>462</v>
      </c>
      <c r="E2565" s="169" t="s">
        <v>474</v>
      </c>
      <c r="F2565" s="166" t="s">
        <v>472</v>
      </c>
      <c r="G2565" s="167" t="s">
        <v>473</v>
      </c>
      <c r="H2565" s="168" t="s">
        <v>462</v>
      </c>
      <c r="I2565" s="169" t="s">
        <v>474</v>
      </c>
      <c r="J2565" s="194"/>
    </row>
    <row r="2566" spans="1:10" ht="20.100000000000001" customHeight="1">
      <c r="A2566" s="188">
        <f t="shared" ref="A2566" si="1193">I2553</f>
        <v>59</v>
      </c>
      <c r="B2566" s="582"/>
      <c r="C2566" s="145"/>
      <c r="D2566" s="163" t="str">
        <f>IF(ISERROR(VLOOKUP($B2566,参加者名簿!$A:$D,2,FALSE))=TRUE,"",VLOOKUP($B2566,参加者名簿!$A:$D,2,FALSE))</f>
        <v/>
      </c>
      <c r="E2566" s="146"/>
      <c r="F2566" s="584"/>
      <c r="G2566" s="145"/>
      <c r="H2566" s="163" t="str">
        <f>IF(ISERROR(VLOOKUP($F2566,参加者名簿!$A:$D,2,FALSE))=TRUE,"",VLOOKUP($F2566,参加者名簿!$A:$D,2,FALSE))</f>
        <v/>
      </c>
      <c r="I2566" s="146"/>
      <c r="J2566" s="195"/>
    </row>
    <row r="2567" spans="1:10" ht="20.100000000000001" customHeight="1">
      <c r="A2567" s="188">
        <f t="shared" ref="A2567:A2630" si="1194">A2566</f>
        <v>59</v>
      </c>
      <c r="B2567" s="582"/>
      <c r="C2567" s="145"/>
      <c r="D2567" s="163" t="str">
        <f>IF(ISERROR(VLOOKUP($B2567,参加者名簿!$A:$D,2,FALSE))=TRUE,"",VLOOKUP($B2567,参加者名簿!$A:$D,2,FALSE))</f>
        <v/>
      </c>
      <c r="E2567" s="146"/>
      <c r="F2567" s="584"/>
      <c r="G2567" s="145"/>
      <c r="H2567" s="163" t="str">
        <f>IF(ISERROR(VLOOKUP($F2567,参加者名簿!$A:$D,2,FALSE))=TRUE,"",VLOOKUP($F2567,参加者名簿!$A:$D,2,FALSE))</f>
        <v/>
      </c>
      <c r="I2567" s="146"/>
      <c r="J2567" s="195"/>
    </row>
    <row r="2568" spans="1:10" ht="20.100000000000001" customHeight="1">
      <c r="A2568" s="188">
        <f t="shared" si="1194"/>
        <v>59</v>
      </c>
      <c r="B2568" s="582"/>
      <c r="C2568" s="145"/>
      <c r="D2568" s="163" t="str">
        <f>IF(ISERROR(VLOOKUP($B2568,参加者名簿!$A:$D,2,FALSE))=TRUE,"",VLOOKUP($B2568,参加者名簿!$A:$D,2,FALSE))</f>
        <v/>
      </c>
      <c r="E2568" s="146"/>
      <c r="F2568" s="584"/>
      <c r="G2568" s="145"/>
      <c r="H2568" s="163" t="str">
        <f>IF(ISERROR(VLOOKUP($F2568,参加者名簿!$A:$D,2,FALSE))=TRUE,"",VLOOKUP($F2568,参加者名簿!$A:$D,2,FALSE))</f>
        <v/>
      </c>
      <c r="I2568" s="146"/>
      <c r="J2568" s="195"/>
    </row>
    <row r="2569" spans="1:10" ht="20.100000000000001" customHeight="1">
      <c r="A2569" s="188">
        <f t="shared" si="1194"/>
        <v>59</v>
      </c>
      <c r="B2569" s="582"/>
      <c r="C2569" s="145"/>
      <c r="D2569" s="163" t="str">
        <f>IF(ISERROR(VLOOKUP($B2569,参加者名簿!$A:$D,2,FALSE))=TRUE,"",VLOOKUP($B2569,参加者名簿!$A:$D,2,FALSE))</f>
        <v/>
      </c>
      <c r="E2569" s="146"/>
      <c r="F2569" s="584"/>
      <c r="G2569" s="145"/>
      <c r="H2569" s="163" t="str">
        <f>IF(ISERROR(VLOOKUP($F2569,参加者名簿!$A:$D,2,FALSE))=TRUE,"",VLOOKUP($F2569,参加者名簿!$A:$D,2,FALSE))</f>
        <v/>
      </c>
      <c r="I2569" s="146"/>
      <c r="J2569" s="195"/>
    </row>
    <row r="2570" spans="1:10" ht="20.100000000000001" customHeight="1">
      <c r="A2570" s="188">
        <f t="shared" si="1194"/>
        <v>59</v>
      </c>
      <c r="B2570" s="582"/>
      <c r="C2570" s="145"/>
      <c r="D2570" s="163" t="str">
        <f>IF(ISERROR(VLOOKUP($B2570,参加者名簿!$A:$D,2,FALSE))=TRUE,"",VLOOKUP($B2570,参加者名簿!$A:$D,2,FALSE))</f>
        <v/>
      </c>
      <c r="E2570" s="146"/>
      <c r="F2570" s="584"/>
      <c r="G2570" s="145"/>
      <c r="H2570" s="163" t="str">
        <f>IF(ISERROR(VLOOKUP($F2570,参加者名簿!$A:$D,2,FALSE))=TRUE,"",VLOOKUP($F2570,参加者名簿!$A:$D,2,FALSE))</f>
        <v/>
      </c>
      <c r="I2570" s="146"/>
      <c r="J2570" s="195"/>
    </row>
    <row r="2571" spans="1:10" ht="20.100000000000001" customHeight="1">
      <c r="A2571" s="188">
        <f t="shared" si="1194"/>
        <v>59</v>
      </c>
      <c r="B2571" s="582"/>
      <c r="C2571" s="145"/>
      <c r="D2571" s="163" t="str">
        <f>IF(ISERROR(VLOOKUP($B2571,参加者名簿!$A:$D,2,FALSE))=TRUE,"",VLOOKUP($B2571,参加者名簿!$A:$D,2,FALSE))</f>
        <v/>
      </c>
      <c r="E2571" s="146"/>
      <c r="F2571" s="584"/>
      <c r="G2571" s="145"/>
      <c r="H2571" s="163" t="str">
        <f>IF(ISERROR(VLOOKUP($F2571,参加者名簿!$A:$D,2,FALSE))=TRUE,"",VLOOKUP($F2571,参加者名簿!$A:$D,2,FALSE))</f>
        <v/>
      </c>
      <c r="I2571" s="146"/>
      <c r="J2571" s="195"/>
    </row>
    <row r="2572" spans="1:10" ht="20.100000000000001" customHeight="1">
      <c r="A2572" s="188">
        <f t="shared" si="1194"/>
        <v>59</v>
      </c>
      <c r="B2572" s="582"/>
      <c r="C2572" s="145"/>
      <c r="D2572" s="163" t="str">
        <f>IF(ISERROR(VLOOKUP($B2572,参加者名簿!$A:$D,2,FALSE))=TRUE,"",VLOOKUP($B2572,参加者名簿!$A:$D,2,FALSE))</f>
        <v/>
      </c>
      <c r="E2572" s="146"/>
      <c r="F2572" s="584"/>
      <c r="G2572" s="145"/>
      <c r="H2572" s="163" t="str">
        <f>IF(ISERROR(VLOOKUP($F2572,参加者名簿!$A:$D,2,FALSE))=TRUE,"",VLOOKUP($F2572,参加者名簿!$A:$D,2,FALSE))</f>
        <v/>
      </c>
      <c r="I2572" s="146"/>
      <c r="J2572" s="195"/>
    </row>
    <row r="2573" spans="1:10" ht="20.100000000000001" customHeight="1">
      <c r="A2573" s="188">
        <f t="shared" si="1194"/>
        <v>59</v>
      </c>
      <c r="B2573" s="582"/>
      <c r="C2573" s="145"/>
      <c r="D2573" s="163" t="str">
        <f>IF(ISERROR(VLOOKUP($B2573,参加者名簿!$A:$D,2,FALSE))=TRUE,"",VLOOKUP($B2573,参加者名簿!$A:$D,2,FALSE))</f>
        <v/>
      </c>
      <c r="E2573" s="146"/>
      <c r="F2573" s="584"/>
      <c r="G2573" s="145"/>
      <c r="H2573" s="163" t="str">
        <f>IF(ISERROR(VLOOKUP($F2573,参加者名簿!$A:$D,2,FALSE))=TRUE,"",VLOOKUP($F2573,参加者名簿!$A:$D,2,FALSE))</f>
        <v/>
      </c>
      <c r="I2573" s="146"/>
      <c r="J2573" s="195"/>
    </row>
    <row r="2574" spans="1:10" ht="20.100000000000001" customHeight="1">
      <c r="A2574" s="188">
        <f t="shared" si="1194"/>
        <v>59</v>
      </c>
      <c r="B2574" s="582"/>
      <c r="C2574" s="145"/>
      <c r="D2574" s="163" t="str">
        <f>IF(ISERROR(VLOOKUP($B2574,参加者名簿!$A:$D,2,FALSE))=TRUE,"",VLOOKUP($B2574,参加者名簿!$A:$D,2,FALSE))</f>
        <v/>
      </c>
      <c r="E2574" s="146"/>
      <c r="F2574" s="584"/>
      <c r="G2574" s="145"/>
      <c r="H2574" s="163" t="str">
        <f>IF(ISERROR(VLOOKUP($F2574,参加者名簿!$A:$D,2,FALSE))=TRUE,"",VLOOKUP($F2574,参加者名簿!$A:$D,2,FALSE))</f>
        <v/>
      </c>
      <c r="I2574" s="146"/>
      <c r="J2574" s="195"/>
    </row>
    <row r="2575" spans="1:10" ht="20.100000000000001" customHeight="1">
      <c r="A2575" s="188">
        <f t="shared" si="1194"/>
        <v>59</v>
      </c>
      <c r="B2575" s="582"/>
      <c r="C2575" s="145"/>
      <c r="D2575" s="163" t="str">
        <f>IF(ISERROR(VLOOKUP($B2575,参加者名簿!$A:$D,2,FALSE))=TRUE,"",VLOOKUP($B2575,参加者名簿!$A:$D,2,FALSE))</f>
        <v/>
      </c>
      <c r="E2575" s="146"/>
      <c r="F2575" s="584"/>
      <c r="G2575" s="145"/>
      <c r="H2575" s="163" t="str">
        <f>IF(ISERROR(VLOOKUP($F2575,参加者名簿!$A:$D,2,FALSE))=TRUE,"",VLOOKUP($F2575,参加者名簿!$A:$D,2,FALSE))</f>
        <v/>
      </c>
      <c r="I2575" s="146"/>
      <c r="J2575" s="195"/>
    </row>
    <row r="2576" spans="1:10" ht="20.100000000000001" customHeight="1">
      <c r="A2576" s="188">
        <f t="shared" si="1194"/>
        <v>59</v>
      </c>
      <c r="B2576" s="582"/>
      <c r="C2576" s="145"/>
      <c r="D2576" s="163" t="str">
        <f>IF(ISERROR(VLOOKUP($B2576,参加者名簿!$A:$D,2,FALSE))=TRUE,"",VLOOKUP($B2576,参加者名簿!$A:$D,2,FALSE))</f>
        <v/>
      </c>
      <c r="E2576" s="146"/>
      <c r="F2576" s="584"/>
      <c r="G2576" s="145"/>
      <c r="H2576" s="163" t="str">
        <f>IF(ISERROR(VLOOKUP($F2576,参加者名簿!$A:$D,2,FALSE))=TRUE,"",VLOOKUP($F2576,参加者名簿!$A:$D,2,FALSE))</f>
        <v/>
      </c>
      <c r="I2576" s="146"/>
      <c r="J2576" s="195"/>
    </row>
    <row r="2577" spans="1:10" ht="20.100000000000001" customHeight="1">
      <c r="A2577" s="188">
        <f t="shared" si="1194"/>
        <v>59</v>
      </c>
      <c r="B2577" s="582"/>
      <c r="C2577" s="145"/>
      <c r="D2577" s="163" t="str">
        <f>IF(ISERROR(VLOOKUP($B2577,参加者名簿!$A:$D,2,FALSE))=TRUE,"",VLOOKUP($B2577,参加者名簿!$A:$D,2,FALSE))</f>
        <v/>
      </c>
      <c r="E2577" s="146"/>
      <c r="F2577" s="584"/>
      <c r="G2577" s="145"/>
      <c r="H2577" s="163" t="str">
        <f>IF(ISERROR(VLOOKUP($F2577,参加者名簿!$A:$D,2,FALSE))=TRUE,"",VLOOKUP($F2577,参加者名簿!$A:$D,2,FALSE))</f>
        <v/>
      </c>
      <c r="I2577" s="146"/>
      <c r="J2577" s="195"/>
    </row>
    <row r="2578" spans="1:10" ht="20.100000000000001" customHeight="1">
      <c r="A2578" s="188">
        <f t="shared" si="1194"/>
        <v>59</v>
      </c>
      <c r="B2578" s="582"/>
      <c r="C2578" s="145"/>
      <c r="D2578" s="163" t="str">
        <f>IF(ISERROR(VLOOKUP($B2578,参加者名簿!$A:$D,2,FALSE))=TRUE,"",VLOOKUP($B2578,参加者名簿!$A:$D,2,FALSE))</f>
        <v/>
      </c>
      <c r="E2578" s="146"/>
      <c r="F2578" s="584"/>
      <c r="G2578" s="145"/>
      <c r="H2578" s="163" t="str">
        <f>IF(ISERROR(VLOOKUP($F2578,参加者名簿!$A:$D,2,FALSE))=TRUE,"",VLOOKUP($F2578,参加者名簿!$A:$D,2,FALSE))</f>
        <v/>
      </c>
      <c r="I2578" s="146"/>
      <c r="J2578" s="195"/>
    </row>
    <row r="2579" spans="1:10" ht="20.100000000000001" customHeight="1">
      <c r="A2579" s="188">
        <f t="shared" si="1194"/>
        <v>59</v>
      </c>
      <c r="B2579" s="582"/>
      <c r="C2579" s="145"/>
      <c r="D2579" s="163" t="str">
        <f>IF(ISERROR(VLOOKUP($B2579,参加者名簿!$A:$D,2,FALSE))=TRUE,"",VLOOKUP($B2579,参加者名簿!$A:$D,2,FALSE))</f>
        <v/>
      </c>
      <c r="E2579" s="146"/>
      <c r="F2579" s="584"/>
      <c r="G2579" s="145"/>
      <c r="H2579" s="163" t="str">
        <f>IF(ISERROR(VLOOKUP($F2579,参加者名簿!$A:$D,2,FALSE))=TRUE,"",VLOOKUP($F2579,参加者名簿!$A:$D,2,FALSE))</f>
        <v/>
      </c>
      <c r="I2579" s="146"/>
      <c r="J2579" s="195"/>
    </row>
    <row r="2580" spans="1:10" ht="20.100000000000001" customHeight="1">
      <c r="A2580" s="188">
        <f t="shared" si="1194"/>
        <v>59</v>
      </c>
      <c r="B2580" s="582"/>
      <c r="C2580" s="145"/>
      <c r="D2580" s="163" t="str">
        <f>IF(ISERROR(VLOOKUP($B2580,参加者名簿!$A:$D,2,FALSE))=TRUE,"",VLOOKUP($B2580,参加者名簿!$A:$D,2,FALSE))</f>
        <v/>
      </c>
      <c r="E2580" s="146"/>
      <c r="F2580" s="584"/>
      <c r="G2580" s="145"/>
      <c r="H2580" s="163" t="str">
        <f>IF(ISERROR(VLOOKUP($F2580,参加者名簿!$A:$D,2,FALSE))=TRUE,"",VLOOKUP($F2580,参加者名簿!$A:$D,2,FALSE))</f>
        <v/>
      </c>
      <c r="I2580" s="146"/>
      <c r="J2580" s="195"/>
    </row>
    <row r="2581" spans="1:10" ht="20.100000000000001" customHeight="1">
      <c r="A2581" s="188">
        <f t="shared" si="1194"/>
        <v>59</v>
      </c>
      <c r="B2581" s="582"/>
      <c r="C2581" s="145"/>
      <c r="D2581" s="163" t="str">
        <f>IF(ISERROR(VLOOKUP($B2581,参加者名簿!$A:$D,2,FALSE))=TRUE,"",VLOOKUP($B2581,参加者名簿!$A:$D,2,FALSE))</f>
        <v/>
      </c>
      <c r="E2581" s="146"/>
      <c r="F2581" s="584"/>
      <c r="G2581" s="145"/>
      <c r="H2581" s="163" t="str">
        <f>IF(ISERROR(VLOOKUP($F2581,参加者名簿!$A:$D,2,FALSE))=TRUE,"",VLOOKUP($F2581,参加者名簿!$A:$D,2,FALSE))</f>
        <v/>
      </c>
      <c r="I2581" s="146"/>
      <c r="J2581" s="195"/>
    </row>
    <row r="2582" spans="1:10" ht="20.100000000000001" customHeight="1">
      <c r="A2582" s="188">
        <f t="shared" si="1194"/>
        <v>59</v>
      </c>
      <c r="B2582" s="582"/>
      <c r="C2582" s="145"/>
      <c r="D2582" s="163" t="str">
        <f>IF(ISERROR(VLOOKUP($B2582,参加者名簿!$A:$D,2,FALSE))=TRUE,"",VLOOKUP($B2582,参加者名簿!$A:$D,2,FALSE))</f>
        <v/>
      </c>
      <c r="E2582" s="146"/>
      <c r="F2582" s="584"/>
      <c r="G2582" s="145"/>
      <c r="H2582" s="163" t="str">
        <f>IF(ISERROR(VLOOKUP($F2582,参加者名簿!$A:$D,2,FALSE))=TRUE,"",VLOOKUP($F2582,参加者名簿!$A:$D,2,FALSE))</f>
        <v/>
      </c>
      <c r="I2582" s="146"/>
      <c r="J2582" s="195"/>
    </row>
    <row r="2583" spans="1:10" ht="20.100000000000001" customHeight="1">
      <c r="A2583" s="188">
        <f t="shared" si="1194"/>
        <v>59</v>
      </c>
      <c r="B2583" s="582"/>
      <c r="C2583" s="145"/>
      <c r="D2583" s="163" t="str">
        <f>IF(ISERROR(VLOOKUP($B2583,参加者名簿!$A:$D,2,FALSE))=TRUE,"",VLOOKUP($B2583,参加者名簿!$A:$D,2,FALSE))</f>
        <v/>
      </c>
      <c r="E2583" s="146"/>
      <c r="F2583" s="584"/>
      <c r="G2583" s="145"/>
      <c r="H2583" s="163" t="str">
        <f>IF(ISERROR(VLOOKUP($F2583,参加者名簿!$A:$D,2,FALSE))=TRUE,"",VLOOKUP($F2583,参加者名簿!$A:$D,2,FALSE))</f>
        <v/>
      </c>
      <c r="I2583" s="146"/>
      <c r="J2583" s="195"/>
    </row>
    <row r="2584" spans="1:10" ht="20.100000000000001" customHeight="1">
      <c r="A2584" s="188">
        <f t="shared" si="1194"/>
        <v>59</v>
      </c>
      <c r="B2584" s="582"/>
      <c r="C2584" s="145"/>
      <c r="D2584" s="163" t="str">
        <f>IF(ISERROR(VLOOKUP($B2584,参加者名簿!$A:$D,2,FALSE))=TRUE,"",VLOOKUP($B2584,参加者名簿!$A:$D,2,FALSE))</f>
        <v/>
      </c>
      <c r="E2584" s="146"/>
      <c r="F2584" s="584"/>
      <c r="G2584" s="145"/>
      <c r="H2584" s="163" t="str">
        <f>IF(ISERROR(VLOOKUP($F2584,参加者名簿!$A:$D,2,FALSE))=TRUE,"",VLOOKUP($F2584,参加者名簿!$A:$D,2,FALSE))</f>
        <v/>
      </c>
      <c r="I2584" s="146"/>
      <c r="J2584" s="195"/>
    </row>
    <row r="2585" spans="1:10" ht="20.100000000000001" customHeight="1">
      <c r="A2585" s="188">
        <f t="shared" si="1194"/>
        <v>59</v>
      </c>
      <c r="B2585" s="582"/>
      <c r="C2585" s="145"/>
      <c r="D2585" s="163" t="str">
        <f>IF(ISERROR(VLOOKUP($B2585,参加者名簿!$A:$D,2,FALSE))=TRUE,"",VLOOKUP($B2585,参加者名簿!$A:$D,2,FALSE))</f>
        <v/>
      </c>
      <c r="E2585" s="146"/>
      <c r="F2585" s="584"/>
      <c r="G2585" s="145"/>
      <c r="H2585" s="163" t="str">
        <f>IF(ISERROR(VLOOKUP($F2585,参加者名簿!$A:$D,2,FALSE))=TRUE,"",VLOOKUP($F2585,参加者名簿!$A:$D,2,FALSE))</f>
        <v/>
      </c>
      <c r="I2585" s="146"/>
      <c r="J2585" s="195"/>
    </row>
    <row r="2586" spans="1:10" ht="20.100000000000001" customHeight="1" thickBot="1">
      <c r="A2586" s="188">
        <f t="shared" si="1194"/>
        <v>59</v>
      </c>
      <c r="B2586" s="582"/>
      <c r="C2586" s="145"/>
      <c r="D2586" s="163" t="str">
        <f>IF(ISERROR(VLOOKUP($B2586,参加者名簿!$A:$D,2,FALSE))=TRUE,"",VLOOKUP($B2586,参加者名簿!$A:$D,2,FALSE))</f>
        <v/>
      </c>
      <c r="E2586" s="146"/>
      <c r="F2586" s="584"/>
      <c r="G2586" s="145"/>
      <c r="H2586" s="163" t="str">
        <f>IF(ISERROR(VLOOKUP($F2586,参加者名簿!$A:$D,2,FALSE))=TRUE,"",VLOOKUP($F2586,参加者名簿!$A:$D,2,FALSE))</f>
        <v/>
      </c>
      <c r="I2586" s="146"/>
      <c r="J2586" s="195"/>
    </row>
    <row r="2587" spans="1:10" ht="20.100000000000001" customHeight="1" thickBot="1">
      <c r="B2587" s="298" t="s">
        <v>476</v>
      </c>
      <c r="C2587" s="164">
        <f t="shared" ref="C2587" si="1195">COUNTIFS(D2566:D2586,"農業者",E2566:E2586,"○")+COUNTIFS(H2566:H2586,"農業者",I2566:I2586,"○")</f>
        <v>0</v>
      </c>
      <c r="D2587" s="601" t="s">
        <v>477</v>
      </c>
      <c r="E2587" s="602"/>
      <c r="F2587" s="164">
        <f t="shared" ref="F2587" si="1196">COUNTIFS(D2566:D2586,"農業者以外",E2566:E2586,"○")+COUNTIFS(H2566:H2586,"農業者以外",I2566:I2586,"○")</f>
        <v>0</v>
      </c>
      <c r="G2587" s="571" t="s">
        <v>478</v>
      </c>
      <c r="H2587" s="603">
        <f t="shared" ref="H2587" si="1197">SUMIF(E2566:E2586,"○",C2566:C2586)+SUMIF(I2566:I2586,"○",G2566:G2586)</f>
        <v>0</v>
      </c>
      <c r="I2587" s="604"/>
      <c r="J2587" s="194"/>
    </row>
    <row r="2588" spans="1:10" ht="20.100000000000001" customHeight="1">
      <c r="B2588" s="299" t="s">
        <v>479</v>
      </c>
      <c r="C2588" s="151"/>
      <c r="D2588" s="151"/>
      <c r="E2588" s="151"/>
      <c r="F2588" s="151"/>
      <c r="G2588" s="151"/>
      <c r="H2588" s="151"/>
      <c r="I2588" s="152"/>
      <c r="J2588" s="195"/>
    </row>
    <row r="2589" spans="1:10" ht="20.100000000000001" customHeight="1">
      <c r="B2589" s="300"/>
      <c r="C2589" s="148"/>
      <c r="D2589" s="148"/>
      <c r="E2589" s="148"/>
      <c r="F2589" s="148"/>
      <c r="G2589" s="148"/>
      <c r="H2589" s="148"/>
      <c r="I2589" s="153"/>
      <c r="J2589" s="195"/>
    </row>
    <row r="2590" spans="1:10" ht="20.100000000000001" customHeight="1">
      <c r="B2590" s="300"/>
      <c r="C2590" s="148"/>
      <c r="D2590" s="148"/>
      <c r="E2590" s="148"/>
      <c r="F2590" s="148"/>
      <c r="G2590" s="148"/>
      <c r="H2590" s="148"/>
      <c r="I2590" s="153"/>
      <c r="J2590" s="195"/>
    </row>
    <row r="2591" spans="1:10" ht="20.100000000000001" customHeight="1">
      <c r="B2591" s="300"/>
      <c r="C2591" s="148"/>
      <c r="D2591" s="148"/>
      <c r="E2591" s="148"/>
      <c r="F2591" s="148"/>
      <c r="G2591" s="148"/>
      <c r="H2591" s="148"/>
      <c r="I2591" s="153"/>
      <c r="J2591" s="195"/>
    </row>
    <row r="2592" spans="1:10" ht="20.100000000000001" customHeight="1">
      <c r="B2592" s="300"/>
      <c r="C2592" s="148"/>
      <c r="D2592" s="148"/>
      <c r="E2592" s="148"/>
      <c r="F2592" s="148"/>
      <c r="G2592" s="148"/>
      <c r="H2592" s="148"/>
      <c r="I2592" s="153"/>
      <c r="J2592" s="195"/>
    </row>
    <row r="2593" spans="1:21" ht="20.100000000000001" customHeight="1">
      <c r="B2593" s="300"/>
      <c r="C2593" s="148"/>
      <c r="D2593" s="148"/>
      <c r="E2593" s="148"/>
      <c r="F2593" s="148"/>
      <c r="G2593" s="148"/>
      <c r="H2593" s="148"/>
      <c r="I2593" s="153"/>
      <c r="J2593" s="195"/>
    </row>
    <row r="2594" spans="1:21" ht="20.100000000000001" customHeight="1">
      <c r="B2594" s="300"/>
      <c r="C2594" s="148"/>
      <c r="D2594" s="148"/>
      <c r="E2594" s="148"/>
      <c r="F2594" s="148"/>
      <c r="G2594" s="148"/>
      <c r="H2594" s="148"/>
      <c r="I2594" s="153"/>
      <c r="J2594" s="195"/>
    </row>
    <row r="2595" spans="1:21" ht="20.100000000000001" customHeight="1" thickBot="1">
      <c r="B2595" s="301"/>
      <c r="C2595" s="154"/>
      <c r="D2595" s="154"/>
      <c r="E2595" s="154"/>
      <c r="F2595" s="154"/>
      <c r="G2595" s="154"/>
      <c r="H2595" s="154"/>
      <c r="I2595" s="155"/>
      <c r="J2595" s="195"/>
    </row>
    <row r="2596" spans="1:21" ht="20.100000000000001" customHeight="1" thickBot="1">
      <c r="B2596" s="302" t="s">
        <v>480</v>
      </c>
      <c r="C2596" s="156" t="s">
        <v>481</v>
      </c>
      <c r="D2596" s="156" t="s">
        <v>482</v>
      </c>
      <c r="E2596" s="157"/>
    </row>
    <row r="2597" spans="1:21" ht="20.100000000000001" customHeight="1" thickBot="1">
      <c r="B2597" s="289" t="s">
        <v>505</v>
      </c>
      <c r="C2597" s="185">
        <f t="shared" ref="C2597" si="1198">C2553</f>
        <v>4</v>
      </c>
      <c r="D2597" s="608" t="s">
        <v>504</v>
      </c>
      <c r="E2597" s="608"/>
      <c r="F2597" s="608"/>
      <c r="G2597" s="608"/>
      <c r="H2597" s="141" t="s">
        <v>466</v>
      </c>
      <c r="I2597" s="186">
        <f t="shared" ref="I2597" si="1199">I2553+1</f>
        <v>60</v>
      </c>
      <c r="J2597" s="189">
        <f t="shared" ref="J2597" si="1200">I2597</f>
        <v>60</v>
      </c>
      <c r="K2597" s="312">
        <f t="shared" ref="K2597" si="1201">G2598</f>
        <v>0</v>
      </c>
      <c r="L2597" s="313">
        <f t="shared" ref="L2597" si="1202">C2599</f>
        <v>0</v>
      </c>
      <c r="M2597" s="190" t="e">
        <f t="shared" ref="M2597" si="1203">G2599-K2600</f>
        <v>#VALUE!</v>
      </c>
      <c r="N2597" s="190">
        <f t="shared" ref="N2597" si="1204">C2631</f>
        <v>0</v>
      </c>
      <c r="O2597" s="190">
        <f t="shared" ref="O2597" si="1205">F2631</f>
        <v>0</v>
      </c>
      <c r="P2597" s="190">
        <f t="shared" ref="P2597" si="1206">B2602</f>
        <v>0</v>
      </c>
      <c r="Q2597" s="190">
        <f t="shared" ref="Q2597" si="1207">B2603</f>
        <v>0</v>
      </c>
      <c r="R2597" s="190">
        <f t="shared" ref="R2597" si="1208">B2604</f>
        <v>0</v>
      </c>
      <c r="S2597" s="188">
        <f t="shared" ref="S2597" si="1209">B2605</f>
        <v>0</v>
      </c>
      <c r="T2597" s="188">
        <f t="shared" ref="T2597" si="1210">B2606</f>
        <v>0</v>
      </c>
      <c r="U2597" s="188">
        <f t="shared" ref="U2597" si="1211">B2607</f>
        <v>0</v>
      </c>
    </row>
    <row r="2598" spans="1:21" ht="20.100000000000001" customHeight="1" thickBot="1">
      <c r="B2598" s="290" t="s">
        <v>467</v>
      </c>
      <c r="C2598" s="609" t="str">
        <f t="shared" ref="C2598" si="1212">$C$2</f>
        <v>○○活動組織</v>
      </c>
      <c r="D2598" s="609"/>
      <c r="E2598" s="609"/>
      <c r="F2598" s="143" t="s">
        <v>468</v>
      </c>
      <c r="G2598" s="610"/>
      <c r="H2598" s="611"/>
      <c r="I2598" s="612"/>
      <c r="J2598" s="191"/>
    </row>
    <row r="2599" spans="1:21" ht="20.100000000000001" customHeight="1">
      <c r="B2599" s="291" t="s">
        <v>8</v>
      </c>
      <c r="C2599" s="128"/>
      <c r="D2599" s="613" t="s">
        <v>469</v>
      </c>
      <c r="E2599" s="613"/>
      <c r="F2599" s="128"/>
      <c r="G2599" s="161" t="str">
        <f t="shared" ref="G2599:G2600" si="1213">IF((F2599-C2599)*24=0,"",(F2599-C2599)*24)</f>
        <v/>
      </c>
      <c r="H2599" s="614" t="s">
        <v>470</v>
      </c>
      <c r="I2599" s="615"/>
      <c r="J2599" s="192"/>
    </row>
    <row r="2600" spans="1:21" ht="20.100000000000001" customHeight="1" thickBot="1">
      <c r="B2600" s="292" t="s">
        <v>483</v>
      </c>
      <c r="C2600" s="129"/>
      <c r="D2600" s="605" t="s">
        <v>469</v>
      </c>
      <c r="E2600" s="605"/>
      <c r="F2600" s="129"/>
      <c r="G2600" s="162" t="str">
        <f t="shared" si="1213"/>
        <v/>
      </c>
      <c r="H2600" s="606" t="s">
        <v>470</v>
      </c>
      <c r="I2600" s="607"/>
      <c r="J2600" s="192"/>
      <c r="K2600" s="188">
        <f t="shared" ref="K2600" si="1214">IF(G2600="",0,G2600)</f>
        <v>0</v>
      </c>
    </row>
    <row r="2601" spans="1:21" ht="20.100000000000001" customHeight="1" thickBot="1">
      <c r="B2601" s="306" t="s">
        <v>714</v>
      </c>
      <c r="C2601" s="572" t="s">
        <v>712</v>
      </c>
      <c r="D2601" s="616" t="s">
        <v>713</v>
      </c>
      <c r="E2601" s="617"/>
      <c r="F2601" s="618" t="s">
        <v>715</v>
      </c>
      <c r="G2601" s="619"/>
      <c r="H2601" s="618" t="s">
        <v>716</v>
      </c>
      <c r="I2601" s="620"/>
      <c r="J2601" s="193"/>
    </row>
    <row r="2602" spans="1:21" ht="20.100000000000001" customHeight="1">
      <c r="A2602" s="188" t="str">
        <f t="shared" ref="A2602" si="1215">CONCATENATE(I2597,-1)</f>
        <v>60-1</v>
      </c>
      <c r="B2602" s="309"/>
      <c r="C2602" s="573" t="str">
        <f>IF(B2602="","",VLOOKUP($B2602,【選択肢】!$K:$O,2,FALSE))</f>
        <v/>
      </c>
      <c r="D2602" s="621" t="str">
        <f>IF(C2602="","",VLOOKUP($B2602,【選択肢】!$K:$O,4,FALSE))</f>
        <v/>
      </c>
      <c r="E2602" s="622" t="str">
        <f>IF(D2602="","",VLOOKUP($B2602,【選択肢】!$K:$O,2,FALSE))</f>
        <v/>
      </c>
      <c r="F2602" s="623" t="str">
        <f>IF(E2602="","",VLOOKUP($B2602,【選択肢】!$K:$O,5,FALSE))</f>
        <v/>
      </c>
      <c r="G2602" s="624"/>
      <c r="H2602" s="625"/>
      <c r="I2602" s="626"/>
      <c r="J2602" s="193"/>
    </row>
    <row r="2603" spans="1:21" ht="20.100000000000001" customHeight="1">
      <c r="A2603" s="188" t="str">
        <f t="shared" ref="A2603" si="1216">CONCATENATE(I2597,-2)</f>
        <v>60-2</v>
      </c>
      <c r="B2603" s="293"/>
      <c r="C2603" s="570" t="str">
        <f>IF(B2603="","",VLOOKUP($B2603,【選択肢】!$K:$O,2,FALSE))</f>
        <v/>
      </c>
      <c r="D2603" s="627" t="str">
        <f>IF(C2603="","",VLOOKUP($B2603,【選択肢】!$K:$O,4,FALSE))</f>
        <v/>
      </c>
      <c r="E2603" s="628" t="str">
        <f>IF(D2603="","",VLOOKUP($B2603,【選択肢】!$K:$O,2,FALSE))</f>
        <v/>
      </c>
      <c r="F2603" s="629" t="str">
        <f>IF(E2603="","",VLOOKUP($B2603,【選択肢】!$K:$O,5,FALSE))</f>
        <v/>
      </c>
      <c r="G2603" s="630"/>
      <c r="H2603" s="631"/>
      <c r="I2603" s="632"/>
      <c r="J2603" s="193"/>
    </row>
    <row r="2604" spans="1:21" ht="20.100000000000001" customHeight="1">
      <c r="A2604" s="188" t="str">
        <f t="shared" ref="A2604" si="1217">CONCATENATE(I2597,-3)</f>
        <v>60-3</v>
      </c>
      <c r="B2604" s="294"/>
      <c r="C2604" s="570" t="str">
        <f>IF(B2604="","",VLOOKUP($B2604,【選択肢】!$K:$O,2,FALSE))</f>
        <v/>
      </c>
      <c r="D2604" s="627" t="str">
        <f>IF(C2604="","",VLOOKUP($B2604,【選択肢】!$K:$O,4,FALSE))</f>
        <v/>
      </c>
      <c r="E2604" s="628" t="str">
        <f>IF(D2604="","",VLOOKUP($B2604,【選択肢】!$K:$O,2,FALSE))</f>
        <v/>
      </c>
      <c r="F2604" s="629" t="str">
        <f>IF(E2604="","",VLOOKUP($B2604,【選択肢】!$K:$O,5,FALSE))</f>
        <v/>
      </c>
      <c r="G2604" s="630"/>
      <c r="H2604" s="631"/>
      <c r="I2604" s="632"/>
      <c r="J2604" s="193"/>
    </row>
    <row r="2605" spans="1:21" ht="20.100000000000001" customHeight="1">
      <c r="A2605" s="188" t="str">
        <f t="shared" ref="A2605" si="1218">CONCATENATE(I2597,-4)</f>
        <v>60-4</v>
      </c>
      <c r="B2605" s="294"/>
      <c r="C2605" s="570" t="str">
        <f>IF(B2605="","",VLOOKUP($B2605,【選択肢】!$K:$O,2,FALSE))</f>
        <v/>
      </c>
      <c r="D2605" s="627" t="str">
        <f>IF(C2605="","",VLOOKUP($B2605,【選択肢】!$K:$O,4,FALSE))</f>
        <v/>
      </c>
      <c r="E2605" s="628" t="str">
        <f>IF(D2605="","",VLOOKUP($B2605,【選択肢】!$K:$O,2,FALSE))</f>
        <v/>
      </c>
      <c r="F2605" s="629" t="str">
        <f>IF(E2605="","",VLOOKUP($B2605,【選択肢】!$K:$O,5,FALSE))</f>
        <v/>
      </c>
      <c r="G2605" s="630"/>
      <c r="H2605" s="631"/>
      <c r="I2605" s="632"/>
      <c r="J2605" s="193"/>
    </row>
    <row r="2606" spans="1:21" ht="20.100000000000001" customHeight="1">
      <c r="A2606" s="188" t="str">
        <f t="shared" ref="A2606" si="1219">CONCATENATE(I2597,-5)</f>
        <v>60-5</v>
      </c>
      <c r="B2606" s="294"/>
      <c r="C2606" s="570" t="str">
        <f>IF(B2606="","",VLOOKUP($B2606,【選択肢】!$K:$O,2,FALSE))</f>
        <v/>
      </c>
      <c r="D2606" s="627" t="str">
        <f>IF(C2606="","",VLOOKUP($B2606,【選択肢】!$K:$O,4,FALSE))</f>
        <v/>
      </c>
      <c r="E2606" s="628" t="str">
        <f>IF(D2606="","",VLOOKUP($B2606,【選択肢】!$K:$O,2,FALSE))</f>
        <v/>
      </c>
      <c r="F2606" s="629" t="str">
        <f>IF(E2606="","",VLOOKUP($B2606,【選択肢】!$K:$O,5,FALSE))</f>
        <v/>
      </c>
      <c r="G2606" s="630"/>
      <c r="H2606" s="631"/>
      <c r="I2606" s="632"/>
      <c r="J2606" s="193"/>
    </row>
    <row r="2607" spans="1:21" ht="20.100000000000001" customHeight="1" thickBot="1">
      <c r="A2607" s="188" t="str">
        <f t="shared" ref="A2607" si="1220">CONCATENATE(I2597,-6)</f>
        <v>60-6</v>
      </c>
      <c r="B2607" s="295"/>
      <c r="C2607" s="569" t="str">
        <f>IF(B2607="","",VLOOKUP($B2607,【選択肢】!$K:$O,2,FALSE))</f>
        <v/>
      </c>
      <c r="D2607" s="633" t="str">
        <f>IF(C2607="","",VLOOKUP($B2607,【選択肢】!$K:$O,4,FALSE))</f>
        <v/>
      </c>
      <c r="E2607" s="634" t="str">
        <f>IF(D2607="","",VLOOKUP($B2607,【選択肢】!$K:$O,2,FALSE))</f>
        <v/>
      </c>
      <c r="F2607" s="635" t="str">
        <f>IF(E2607="","",VLOOKUP($B2607,【選択肢】!$K:$O,5,FALSE))</f>
        <v/>
      </c>
      <c r="G2607" s="636"/>
      <c r="H2607" s="637"/>
      <c r="I2607" s="638"/>
      <c r="J2607" s="193"/>
    </row>
    <row r="2608" spans="1:21" ht="20.100000000000001" customHeight="1">
      <c r="B2608" s="639" t="s">
        <v>471</v>
      </c>
      <c r="C2608" s="640"/>
      <c r="D2608" s="640"/>
      <c r="E2608" s="640"/>
      <c r="F2608" s="640"/>
      <c r="G2608" s="640"/>
      <c r="H2608" s="640"/>
      <c r="I2608" s="641"/>
      <c r="J2608" s="194"/>
    </row>
    <row r="2609" spans="1:10" ht="20.100000000000001" customHeight="1">
      <c r="B2609" s="296" t="s">
        <v>472</v>
      </c>
      <c r="C2609" s="167" t="s">
        <v>473</v>
      </c>
      <c r="D2609" s="168" t="s">
        <v>462</v>
      </c>
      <c r="E2609" s="169" t="s">
        <v>474</v>
      </c>
      <c r="F2609" s="166" t="s">
        <v>472</v>
      </c>
      <c r="G2609" s="167" t="s">
        <v>473</v>
      </c>
      <c r="H2609" s="168" t="s">
        <v>462</v>
      </c>
      <c r="I2609" s="169" t="s">
        <v>474</v>
      </c>
      <c r="J2609" s="194"/>
    </row>
    <row r="2610" spans="1:10" ht="20.100000000000001" customHeight="1">
      <c r="A2610" s="188">
        <f t="shared" ref="A2610" si="1221">I2597</f>
        <v>60</v>
      </c>
      <c r="B2610" s="582"/>
      <c r="C2610" s="145"/>
      <c r="D2610" s="163" t="str">
        <f>IF(ISERROR(VLOOKUP($B2610,参加者名簿!$A:$D,2,FALSE))=TRUE,"",VLOOKUP($B2610,参加者名簿!$A:$D,2,FALSE))</f>
        <v/>
      </c>
      <c r="E2610" s="146"/>
      <c r="F2610" s="584"/>
      <c r="G2610" s="145"/>
      <c r="H2610" s="163" t="str">
        <f>IF(ISERROR(VLOOKUP($F2610,参加者名簿!$A:$D,2,FALSE))=TRUE,"",VLOOKUP($F2610,参加者名簿!$A:$D,2,FALSE))</f>
        <v/>
      </c>
      <c r="I2610" s="146"/>
      <c r="J2610" s="195"/>
    </row>
    <row r="2611" spans="1:10" ht="20.100000000000001" customHeight="1">
      <c r="A2611" s="188">
        <f t="shared" ref="A2611" si="1222">A2610</f>
        <v>60</v>
      </c>
      <c r="B2611" s="582"/>
      <c r="C2611" s="145"/>
      <c r="D2611" s="163" t="str">
        <f>IF(ISERROR(VLOOKUP($B2611,参加者名簿!$A:$D,2,FALSE))=TRUE,"",VLOOKUP($B2611,参加者名簿!$A:$D,2,FALSE))</f>
        <v/>
      </c>
      <c r="E2611" s="146"/>
      <c r="F2611" s="584"/>
      <c r="G2611" s="145"/>
      <c r="H2611" s="163" t="str">
        <f>IF(ISERROR(VLOOKUP($F2611,参加者名簿!$A:$D,2,FALSE))=TRUE,"",VLOOKUP($F2611,参加者名簿!$A:$D,2,FALSE))</f>
        <v/>
      </c>
      <c r="I2611" s="146"/>
      <c r="J2611" s="195"/>
    </row>
    <row r="2612" spans="1:10" ht="20.100000000000001" customHeight="1">
      <c r="A2612" s="188">
        <f t="shared" si="1194"/>
        <v>60</v>
      </c>
      <c r="B2612" s="582"/>
      <c r="C2612" s="145"/>
      <c r="D2612" s="163" t="str">
        <f>IF(ISERROR(VLOOKUP($B2612,参加者名簿!$A:$D,2,FALSE))=TRUE,"",VLOOKUP($B2612,参加者名簿!$A:$D,2,FALSE))</f>
        <v/>
      </c>
      <c r="E2612" s="146"/>
      <c r="F2612" s="584"/>
      <c r="G2612" s="145"/>
      <c r="H2612" s="163" t="str">
        <f>IF(ISERROR(VLOOKUP($F2612,参加者名簿!$A:$D,2,FALSE))=TRUE,"",VLOOKUP($F2612,参加者名簿!$A:$D,2,FALSE))</f>
        <v/>
      </c>
      <c r="I2612" s="146"/>
      <c r="J2612" s="195"/>
    </row>
    <row r="2613" spans="1:10" ht="20.100000000000001" customHeight="1">
      <c r="A2613" s="188">
        <f t="shared" si="1194"/>
        <v>60</v>
      </c>
      <c r="B2613" s="582"/>
      <c r="C2613" s="145"/>
      <c r="D2613" s="163" t="str">
        <f>IF(ISERROR(VLOOKUP($B2613,参加者名簿!$A:$D,2,FALSE))=TRUE,"",VLOOKUP($B2613,参加者名簿!$A:$D,2,FALSE))</f>
        <v/>
      </c>
      <c r="E2613" s="146"/>
      <c r="F2613" s="584"/>
      <c r="G2613" s="145"/>
      <c r="H2613" s="163" t="str">
        <f>IF(ISERROR(VLOOKUP($F2613,参加者名簿!$A:$D,2,FALSE))=TRUE,"",VLOOKUP($F2613,参加者名簿!$A:$D,2,FALSE))</f>
        <v/>
      </c>
      <c r="I2613" s="146"/>
      <c r="J2613" s="195"/>
    </row>
    <row r="2614" spans="1:10" ht="20.100000000000001" customHeight="1">
      <c r="A2614" s="188">
        <f t="shared" si="1194"/>
        <v>60</v>
      </c>
      <c r="B2614" s="582"/>
      <c r="C2614" s="145"/>
      <c r="D2614" s="163" t="str">
        <f>IF(ISERROR(VLOOKUP($B2614,参加者名簿!$A:$D,2,FALSE))=TRUE,"",VLOOKUP($B2614,参加者名簿!$A:$D,2,FALSE))</f>
        <v/>
      </c>
      <c r="E2614" s="146"/>
      <c r="F2614" s="584"/>
      <c r="G2614" s="145"/>
      <c r="H2614" s="163" t="str">
        <f>IF(ISERROR(VLOOKUP($F2614,参加者名簿!$A:$D,2,FALSE))=TRUE,"",VLOOKUP($F2614,参加者名簿!$A:$D,2,FALSE))</f>
        <v/>
      </c>
      <c r="I2614" s="146"/>
      <c r="J2614" s="195"/>
    </row>
    <row r="2615" spans="1:10" ht="20.100000000000001" customHeight="1">
      <c r="A2615" s="188">
        <f t="shared" si="1194"/>
        <v>60</v>
      </c>
      <c r="B2615" s="582"/>
      <c r="C2615" s="145"/>
      <c r="D2615" s="163" t="str">
        <f>IF(ISERROR(VLOOKUP($B2615,参加者名簿!$A:$D,2,FALSE))=TRUE,"",VLOOKUP($B2615,参加者名簿!$A:$D,2,FALSE))</f>
        <v/>
      </c>
      <c r="E2615" s="146"/>
      <c r="F2615" s="584"/>
      <c r="G2615" s="145"/>
      <c r="H2615" s="163" t="str">
        <f>IF(ISERROR(VLOOKUP($F2615,参加者名簿!$A:$D,2,FALSE))=TRUE,"",VLOOKUP($F2615,参加者名簿!$A:$D,2,FALSE))</f>
        <v/>
      </c>
      <c r="I2615" s="146"/>
      <c r="J2615" s="195"/>
    </row>
    <row r="2616" spans="1:10" ht="20.100000000000001" customHeight="1">
      <c r="A2616" s="188">
        <f t="shared" si="1194"/>
        <v>60</v>
      </c>
      <c r="B2616" s="582"/>
      <c r="C2616" s="145"/>
      <c r="D2616" s="163" t="str">
        <f>IF(ISERROR(VLOOKUP($B2616,参加者名簿!$A:$D,2,FALSE))=TRUE,"",VLOOKUP($B2616,参加者名簿!$A:$D,2,FALSE))</f>
        <v/>
      </c>
      <c r="E2616" s="146"/>
      <c r="F2616" s="584"/>
      <c r="G2616" s="145"/>
      <c r="H2616" s="163" t="str">
        <f>IF(ISERROR(VLOOKUP($F2616,参加者名簿!$A:$D,2,FALSE))=TRUE,"",VLOOKUP($F2616,参加者名簿!$A:$D,2,FALSE))</f>
        <v/>
      </c>
      <c r="I2616" s="146"/>
      <c r="J2616" s="195"/>
    </row>
    <row r="2617" spans="1:10" ht="20.100000000000001" customHeight="1">
      <c r="A2617" s="188">
        <f t="shared" si="1194"/>
        <v>60</v>
      </c>
      <c r="B2617" s="582"/>
      <c r="C2617" s="145"/>
      <c r="D2617" s="163" t="str">
        <f>IF(ISERROR(VLOOKUP($B2617,参加者名簿!$A:$D,2,FALSE))=TRUE,"",VLOOKUP($B2617,参加者名簿!$A:$D,2,FALSE))</f>
        <v/>
      </c>
      <c r="E2617" s="146"/>
      <c r="F2617" s="584"/>
      <c r="G2617" s="145"/>
      <c r="H2617" s="163" t="str">
        <f>IF(ISERROR(VLOOKUP($F2617,参加者名簿!$A:$D,2,FALSE))=TRUE,"",VLOOKUP($F2617,参加者名簿!$A:$D,2,FALSE))</f>
        <v/>
      </c>
      <c r="I2617" s="146"/>
      <c r="J2617" s="195"/>
    </row>
    <row r="2618" spans="1:10" ht="20.100000000000001" customHeight="1">
      <c r="A2618" s="188">
        <f t="shared" si="1194"/>
        <v>60</v>
      </c>
      <c r="B2618" s="582"/>
      <c r="C2618" s="145"/>
      <c r="D2618" s="163" t="str">
        <f>IF(ISERROR(VLOOKUP($B2618,参加者名簿!$A:$D,2,FALSE))=TRUE,"",VLOOKUP($B2618,参加者名簿!$A:$D,2,FALSE))</f>
        <v/>
      </c>
      <c r="E2618" s="146"/>
      <c r="F2618" s="584"/>
      <c r="G2618" s="145"/>
      <c r="H2618" s="163" t="str">
        <f>IF(ISERROR(VLOOKUP($F2618,参加者名簿!$A:$D,2,FALSE))=TRUE,"",VLOOKUP($F2618,参加者名簿!$A:$D,2,FALSE))</f>
        <v/>
      </c>
      <c r="I2618" s="146"/>
      <c r="J2618" s="195"/>
    </row>
    <row r="2619" spans="1:10" ht="20.100000000000001" customHeight="1">
      <c r="A2619" s="188">
        <f t="shared" si="1194"/>
        <v>60</v>
      </c>
      <c r="B2619" s="582"/>
      <c r="C2619" s="145"/>
      <c r="D2619" s="163" t="str">
        <f>IF(ISERROR(VLOOKUP($B2619,参加者名簿!$A:$D,2,FALSE))=TRUE,"",VLOOKUP($B2619,参加者名簿!$A:$D,2,FALSE))</f>
        <v/>
      </c>
      <c r="E2619" s="146"/>
      <c r="F2619" s="584"/>
      <c r="G2619" s="145"/>
      <c r="H2619" s="163" t="str">
        <f>IF(ISERROR(VLOOKUP($F2619,参加者名簿!$A:$D,2,FALSE))=TRUE,"",VLOOKUP($F2619,参加者名簿!$A:$D,2,FALSE))</f>
        <v/>
      </c>
      <c r="I2619" s="146"/>
      <c r="J2619" s="195"/>
    </row>
    <row r="2620" spans="1:10" ht="20.100000000000001" customHeight="1">
      <c r="A2620" s="188">
        <f t="shared" si="1194"/>
        <v>60</v>
      </c>
      <c r="B2620" s="582"/>
      <c r="C2620" s="145"/>
      <c r="D2620" s="163" t="str">
        <f>IF(ISERROR(VLOOKUP($B2620,参加者名簿!$A:$D,2,FALSE))=TRUE,"",VLOOKUP($B2620,参加者名簿!$A:$D,2,FALSE))</f>
        <v/>
      </c>
      <c r="E2620" s="146"/>
      <c r="F2620" s="584"/>
      <c r="G2620" s="145"/>
      <c r="H2620" s="163" t="str">
        <f>IF(ISERROR(VLOOKUP($F2620,参加者名簿!$A:$D,2,FALSE))=TRUE,"",VLOOKUP($F2620,参加者名簿!$A:$D,2,FALSE))</f>
        <v/>
      </c>
      <c r="I2620" s="146"/>
      <c r="J2620" s="195"/>
    </row>
    <row r="2621" spans="1:10" ht="20.100000000000001" customHeight="1">
      <c r="A2621" s="188">
        <f t="shared" si="1194"/>
        <v>60</v>
      </c>
      <c r="B2621" s="582"/>
      <c r="C2621" s="145"/>
      <c r="D2621" s="163" t="str">
        <f>IF(ISERROR(VLOOKUP($B2621,参加者名簿!$A:$D,2,FALSE))=TRUE,"",VLOOKUP($B2621,参加者名簿!$A:$D,2,FALSE))</f>
        <v/>
      </c>
      <c r="E2621" s="146"/>
      <c r="F2621" s="584"/>
      <c r="G2621" s="145"/>
      <c r="H2621" s="163" t="str">
        <f>IF(ISERROR(VLOOKUP($F2621,参加者名簿!$A:$D,2,FALSE))=TRUE,"",VLOOKUP($F2621,参加者名簿!$A:$D,2,FALSE))</f>
        <v/>
      </c>
      <c r="I2621" s="146"/>
      <c r="J2621" s="195"/>
    </row>
    <row r="2622" spans="1:10" ht="20.100000000000001" customHeight="1">
      <c r="A2622" s="188">
        <f t="shared" si="1194"/>
        <v>60</v>
      </c>
      <c r="B2622" s="582"/>
      <c r="C2622" s="145"/>
      <c r="D2622" s="163" t="str">
        <f>IF(ISERROR(VLOOKUP($B2622,参加者名簿!$A:$D,2,FALSE))=TRUE,"",VLOOKUP($B2622,参加者名簿!$A:$D,2,FALSE))</f>
        <v/>
      </c>
      <c r="E2622" s="146"/>
      <c r="F2622" s="584"/>
      <c r="G2622" s="145"/>
      <c r="H2622" s="163" t="str">
        <f>IF(ISERROR(VLOOKUP($F2622,参加者名簿!$A:$D,2,FALSE))=TRUE,"",VLOOKUP($F2622,参加者名簿!$A:$D,2,FALSE))</f>
        <v/>
      </c>
      <c r="I2622" s="146"/>
      <c r="J2622" s="195"/>
    </row>
    <row r="2623" spans="1:10" ht="20.100000000000001" customHeight="1">
      <c r="A2623" s="188">
        <f t="shared" si="1194"/>
        <v>60</v>
      </c>
      <c r="B2623" s="582"/>
      <c r="C2623" s="145"/>
      <c r="D2623" s="163" t="str">
        <f>IF(ISERROR(VLOOKUP($B2623,参加者名簿!$A:$D,2,FALSE))=TRUE,"",VLOOKUP($B2623,参加者名簿!$A:$D,2,FALSE))</f>
        <v/>
      </c>
      <c r="E2623" s="146"/>
      <c r="F2623" s="584"/>
      <c r="G2623" s="145"/>
      <c r="H2623" s="163" t="str">
        <f>IF(ISERROR(VLOOKUP($F2623,参加者名簿!$A:$D,2,FALSE))=TRUE,"",VLOOKUP($F2623,参加者名簿!$A:$D,2,FALSE))</f>
        <v/>
      </c>
      <c r="I2623" s="146"/>
      <c r="J2623" s="195"/>
    </row>
    <row r="2624" spans="1:10" ht="20.100000000000001" customHeight="1">
      <c r="A2624" s="188">
        <f t="shared" si="1194"/>
        <v>60</v>
      </c>
      <c r="B2624" s="582"/>
      <c r="C2624" s="145"/>
      <c r="D2624" s="163" t="str">
        <f>IF(ISERROR(VLOOKUP($B2624,参加者名簿!$A:$D,2,FALSE))=TRUE,"",VLOOKUP($B2624,参加者名簿!$A:$D,2,FALSE))</f>
        <v/>
      </c>
      <c r="E2624" s="146"/>
      <c r="F2624" s="584"/>
      <c r="G2624" s="145"/>
      <c r="H2624" s="163" t="str">
        <f>IF(ISERROR(VLOOKUP($F2624,参加者名簿!$A:$D,2,FALSE))=TRUE,"",VLOOKUP($F2624,参加者名簿!$A:$D,2,FALSE))</f>
        <v/>
      </c>
      <c r="I2624" s="146"/>
      <c r="J2624" s="195"/>
    </row>
    <row r="2625" spans="1:10" ht="20.100000000000001" customHeight="1">
      <c r="A2625" s="188">
        <f t="shared" si="1194"/>
        <v>60</v>
      </c>
      <c r="B2625" s="582"/>
      <c r="C2625" s="145"/>
      <c r="D2625" s="163" t="str">
        <f>IF(ISERROR(VLOOKUP($B2625,参加者名簿!$A:$D,2,FALSE))=TRUE,"",VLOOKUP($B2625,参加者名簿!$A:$D,2,FALSE))</f>
        <v/>
      </c>
      <c r="E2625" s="146"/>
      <c r="F2625" s="584"/>
      <c r="G2625" s="145"/>
      <c r="H2625" s="163" t="str">
        <f>IF(ISERROR(VLOOKUP($F2625,参加者名簿!$A:$D,2,FALSE))=TRUE,"",VLOOKUP($F2625,参加者名簿!$A:$D,2,FALSE))</f>
        <v/>
      </c>
      <c r="I2625" s="146"/>
      <c r="J2625" s="195"/>
    </row>
    <row r="2626" spans="1:10" ht="20.100000000000001" customHeight="1">
      <c r="A2626" s="188">
        <f t="shared" si="1194"/>
        <v>60</v>
      </c>
      <c r="B2626" s="582"/>
      <c r="C2626" s="145"/>
      <c r="D2626" s="163" t="str">
        <f>IF(ISERROR(VLOOKUP($B2626,参加者名簿!$A:$D,2,FALSE))=TRUE,"",VLOOKUP($B2626,参加者名簿!$A:$D,2,FALSE))</f>
        <v/>
      </c>
      <c r="E2626" s="146"/>
      <c r="F2626" s="584"/>
      <c r="G2626" s="145"/>
      <c r="H2626" s="163" t="str">
        <f>IF(ISERROR(VLOOKUP($F2626,参加者名簿!$A:$D,2,FALSE))=TRUE,"",VLOOKUP($F2626,参加者名簿!$A:$D,2,FALSE))</f>
        <v/>
      </c>
      <c r="I2626" s="146"/>
      <c r="J2626" s="195"/>
    </row>
    <row r="2627" spans="1:10" ht="20.100000000000001" customHeight="1">
      <c r="A2627" s="188">
        <f t="shared" si="1194"/>
        <v>60</v>
      </c>
      <c r="B2627" s="582"/>
      <c r="C2627" s="145"/>
      <c r="D2627" s="163" t="str">
        <f>IF(ISERROR(VLOOKUP($B2627,参加者名簿!$A:$D,2,FALSE))=TRUE,"",VLOOKUP($B2627,参加者名簿!$A:$D,2,FALSE))</f>
        <v/>
      </c>
      <c r="E2627" s="146"/>
      <c r="F2627" s="584"/>
      <c r="G2627" s="145"/>
      <c r="H2627" s="163" t="str">
        <f>IF(ISERROR(VLOOKUP($F2627,参加者名簿!$A:$D,2,FALSE))=TRUE,"",VLOOKUP($F2627,参加者名簿!$A:$D,2,FALSE))</f>
        <v/>
      </c>
      <c r="I2627" s="146"/>
      <c r="J2627" s="195"/>
    </row>
    <row r="2628" spans="1:10" ht="20.100000000000001" customHeight="1">
      <c r="A2628" s="188">
        <f t="shared" si="1194"/>
        <v>60</v>
      </c>
      <c r="B2628" s="582"/>
      <c r="C2628" s="145"/>
      <c r="D2628" s="163" t="str">
        <f>IF(ISERROR(VLOOKUP($B2628,参加者名簿!$A:$D,2,FALSE))=TRUE,"",VLOOKUP($B2628,参加者名簿!$A:$D,2,FALSE))</f>
        <v/>
      </c>
      <c r="E2628" s="146"/>
      <c r="F2628" s="584"/>
      <c r="G2628" s="145"/>
      <c r="H2628" s="163" t="str">
        <f>IF(ISERROR(VLOOKUP($F2628,参加者名簿!$A:$D,2,FALSE))=TRUE,"",VLOOKUP($F2628,参加者名簿!$A:$D,2,FALSE))</f>
        <v/>
      </c>
      <c r="I2628" s="146"/>
      <c r="J2628" s="195"/>
    </row>
    <row r="2629" spans="1:10" ht="20.100000000000001" customHeight="1">
      <c r="A2629" s="188">
        <f t="shared" si="1194"/>
        <v>60</v>
      </c>
      <c r="B2629" s="582"/>
      <c r="C2629" s="145"/>
      <c r="D2629" s="163" t="str">
        <f>IF(ISERROR(VLOOKUP($B2629,参加者名簿!$A:$D,2,FALSE))=TRUE,"",VLOOKUP($B2629,参加者名簿!$A:$D,2,FALSE))</f>
        <v/>
      </c>
      <c r="E2629" s="146"/>
      <c r="F2629" s="584"/>
      <c r="G2629" s="145"/>
      <c r="H2629" s="163" t="str">
        <f>IF(ISERROR(VLOOKUP($F2629,参加者名簿!$A:$D,2,FALSE))=TRUE,"",VLOOKUP($F2629,参加者名簿!$A:$D,2,FALSE))</f>
        <v/>
      </c>
      <c r="I2629" s="146"/>
      <c r="J2629" s="195"/>
    </row>
    <row r="2630" spans="1:10" ht="20.100000000000001" customHeight="1" thickBot="1">
      <c r="A2630" s="188">
        <f t="shared" si="1194"/>
        <v>60</v>
      </c>
      <c r="B2630" s="582"/>
      <c r="C2630" s="145"/>
      <c r="D2630" s="163" t="str">
        <f>IF(ISERROR(VLOOKUP($B2630,参加者名簿!$A:$D,2,FALSE))=TRUE,"",VLOOKUP($B2630,参加者名簿!$A:$D,2,FALSE))</f>
        <v/>
      </c>
      <c r="E2630" s="146"/>
      <c r="F2630" s="584"/>
      <c r="G2630" s="145"/>
      <c r="H2630" s="163" t="str">
        <f>IF(ISERROR(VLOOKUP($F2630,参加者名簿!$A:$D,2,FALSE))=TRUE,"",VLOOKUP($F2630,参加者名簿!$A:$D,2,FALSE))</f>
        <v/>
      </c>
      <c r="I2630" s="146"/>
      <c r="J2630" s="195"/>
    </row>
    <row r="2631" spans="1:10" ht="20.100000000000001" customHeight="1" thickBot="1">
      <c r="B2631" s="298" t="s">
        <v>476</v>
      </c>
      <c r="C2631" s="164">
        <f t="shared" ref="C2631" si="1223">COUNTIFS(D2610:D2630,"農業者",E2610:E2630,"○")+COUNTIFS(H2610:H2630,"農業者",I2610:I2630,"○")</f>
        <v>0</v>
      </c>
      <c r="D2631" s="601" t="s">
        <v>477</v>
      </c>
      <c r="E2631" s="602"/>
      <c r="F2631" s="164">
        <f t="shared" ref="F2631" si="1224">COUNTIFS(D2610:D2630,"農業者以外",E2610:E2630,"○")+COUNTIFS(H2610:H2630,"農業者以外",I2610:I2630,"○")</f>
        <v>0</v>
      </c>
      <c r="G2631" s="571" t="s">
        <v>478</v>
      </c>
      <c r="H2631" s="603">
        <f t="shared" ref="H2631" si="1225">SUMIF(E2610:E2630,"○",C2610:C2630)+SUMIF(I2610:I2630,"○",G2610:G2630)</f>
        <v>0</v>
      </c>
      <c r="I2631" s="604"/>
      <c r="J2631" s="194"/>
    </row>
    <row r="2632" spans="1:10" ht="20.100000000000001" customHeight="1">
      <c r="B2632" s="299" t="s">
        <v>479</v>
      </c>
      <c r="C2632" s="151"/>
      <c r="D2632" s="151"/>
      <c r="E2632" s="151"/>
      <c r="F2632" s="151"/>
      <c r="G2632" s="151"/>
      <c r="H2632" s="151"/>
      <c r="I2632" s="152"/>
      <c r="J2632" s="195"/>
    </row>
    <row r="2633" spans="1:10" ht="20.100000000000001" customHeight="1">
      <c r="B2633" s="300"/>
      <c r="C2633" s="148"/>
      <c r="D2633" s="148"/>
      <c r="E2633" s="148"/>
      <c r="F2633" s="148"/>
      <c r="G2633" s="148"/>
      <c r="H2633" s="148"/>
      <c r="I2633" s="153"/>
      <c r="J2633" s="195"/>
    </row>
    <row r="2634" spans="1:10" ht="20.100000000000001" customHeight="1">
      <c r="B2634" s="300"/>
      <c r="C2634" s="148"/>
      <c r="D2634" s="148"/>
      <c r="E2634" s="148"/>
      <c r="F2634" s="148"/>
      <c r="G2634" s="148"/>
      <c r="H2634" s="148"/>
      <c r="I2634" s="153"/>
      <c r="J2634" s="195"/>
    </row>
    <row r="2635" spans="1:10" ht="20.100000000000001" customHeight="1">
      <c r="B2635" s="300"/>
      <c r="C2635" s="148"/>
      <c r="D2635" s="148"/>
      <c r="E2635" s="148"/>
      <c r="F2635" s="148"/>
      <c r="G2635" s="148"/>
      <c r="H2635" s="148"/>
      <c r="I2635" s="153"/>
      <c r="J2635" s="195"/>
    </row>
    <row r="2636" spans="1:10" ht="20.100000000000001" customHeight="1">
      <c r="B2636" s="300"/>
      <c r="C2636" s="148"/>
      <c r="D2636" s="148"/>
      <c r="E2636" s="148"/>
      <c r="F2636" s="148"/>
      <c r="G2636" s="148"/>
      <c r="H2636" s="148"/>
      <c r="I2636" s="153"/>
      <c r="J2636" s="195"/>
    </row>
    <row r="2637" spans="1:10" ht="20.100000000000001" customHeight="1">
      <c r="B2637" s="300"/>
      <c r="C2637" s="148"/>
      <c r="D2637" s="148"/>
      <c r="E2637" s="148"/>
      <c r="F2637" s="148"/>
      <c r="G2637" s="148"/>
      <c r="H2637" s="148"/>
      <c r="I2637" s="153"/>
      <c r="J2637" s="195"/>
    </row>
    <row r="2638" spans="1:10" ht="20.100000000000001" customHeight="1">
      <c r="B2638" s="300"/>
      <c r="C2638" s="148"/>
      <c r="D2638" s="148"/>
      <c r="E2638" s="148"/>
      <c r="F2638" s="148"/>
      <c r="G2638" s="148"/>
      <c r="H2638" s="148"/>
      <c r="I2638" s="153"/>
      <c r="J2638" s="195"/>
    </row>
    <row r="2639" spans="1:10" ht="20.100000000000001" customHeight="1" thickBot="1">
      <c r="B2639" s="301"/>
      <c r="C2639" s="154"/>
      <c r="D2639" s="154"/>
      <c r="E2639" s="154"/>
      <c r="F2639" s="154"/>
      <c r="G2639" s="154"/>
      <c r="H2639" s="154"/>
      <c r="I2639" s="155"/>
      <c r="J2639" s="195"/>
    </row>
    <row r="2640" spans="1:10" ht="20.100000000000001" customHeight="1" thickBot="1">
      <c r="B2640" s="302" t="s">
        <v>480</v>
      </c>
      <c r="C2640" s="156" t="s">
        <v>481</v>
      </c>
      <c r="D2640" s="156" t="s">
        <v>482</v>
      </c>
      <c r="E2640" s="157"/>
    </row>
  </sheetData>
  <mergeCells count="1860">
    <mergeCell ref="D1239:E1239"/>
    <mergeCell ref="F1239:G1239"/>
    <mergeCell ref="H1239:I1239"/>
    <mergeCell ref="D1331:E1331"/>
    <mergeCell ref="F1331:G1331"/>
    <mergeCell ref="H1331:I1331"/>
    <mergeCell ref="B1332:I1332"/>
    <mergeCell ref="D1355:E1355"/>
    <mergeCell ref="H1355:I1355"/>
    <mergeCell ref="B1244:I1244"/>
    <mergeCell ref="D1267:E1267"/>
    <mergeCell ref="H1267:I1267"/>
    <mergeCell ref="D1277:G1277"/>
    <mergeCell ref="C1278:E1278"/>
    <mergeCell ref="G1278:I1278"/>
    <mergeCell ref="D1279:E1279"/>
    <mergeCell ref="H1279:I1279"/>
    <mergeCell ref="D1280:E1280"/>
    <mergeCell ref="H1280:I1280"/>
    <mergeCell ref="D1281:E1281"/>
    <mergeCell ref="F1281:G1281"/>
    <mergeCell ref="H1281:I1281"/>
    <mergeCell ref="D1282:E1282"/>
    <mergeCell ref="F1282:G1282"/>
    <mergeCell ref="H1282:I1282"/>
    <mergeCell ref="D1283:E1283"/>
    <mergeCell ref="D1287:E1287"/>
    <mergeCell ref="F1287:G1287"/>
    <mergeCell ref="H1287:I1287"/>
    <mergeCell ref="F1283:G1283"/>
    <mergeCell ref="D1285:E1285"/>
    <mergeCell ref="H1285:I1285"/>
    <mergeCell ref="H1198:I1198"/>
    <mergeCell ref="F1199:G1199"/>
    <mergeCell ref="B1200:I1200"/>
    <mergeCell ref="D1223:E1223"/>
    <mergeCell ref="H1223:I1223"/>
    <mergeCell ref="D1233:G1233"/>
    <mergeCell ref="C1234:E1234"/>
    <mergeCell ref="G1234:I1234"/>
    <mergeCell ref="D1235:E1235"/>
    <mergeCell ref="H1235:I1235"/>
    <mergeCell ref="D1236:E1236"/>
    <mergeCell ref="H1236:I1236"/>
    <mergeCell ref="D1237:E1237"/>
    <mergeCell ref="F1237:G1237"/>
    <mergeCell ref="H1237:I1237"/>
    <mergeCell ref="D1238:E1238"/>
    <mergeCell ref="F1238:G1238"/>
    <mergeCell ref="H1238:I1238"/>
    <mergeCell ref="D1189:G1189"/>
    <mergeCell ref="C1190:E1190"/>
    <mergeCell ref="G1190:I1190"/>
    <mergeCell ref="D1191:E1191"/>
    <mergeCell ref="H1191:I1191"/>
    <mergeCell ref="D1192:E1192"/>
    <mergeCell ref="H1192:I1192"/>
    <mergeCell ref="D1193:E1193"/>
    <mergeCell ref="F1193:G1193"/>
    <mergeCell ref="H1193:I1193"/>
    <mergeCell ref="D1154:E1154"/>
    <mergeCell ref="F1154:G1154"/>
    <mergeCell ref="H1154:I1154"/>
    <mergeCell ref="D1155:E1155"/>
    <mergeCell ref="F1155:G1155"/>
    <mergeCell ref="H1155:I1155"/>
    <mergeCell ref="B1156:I1156"/>
    <mergeCell ref="D1179:E1179"/>
    <mergeCell ref="H1179:I1179"/>
    <mergeCell ref="F1063:G1063"/>
    <mergeCell ref="H1063:I1063"/>
    <mergeCell ref="D1064:E1064"/>
    <mergeCell ref="F1064:G1064"/>
    <mergeCell ref="H1064:I1064"/>
    <mergeCell ref="D1151:E1151"/>
    <mergeCell ref="F1151:G1151"/>
    <mergeCell ref="H1151:I1151"/>
    <mergeCell ref="D1152:E1152"/>
    <mergeCell ref="F1152:G1152"/>
    <mergeCell ref="H1152:I1152"/>
    <mergeCell ref="D1153:E1153"/>
    <mergeCell ref="F1153:G1153"/>
    <mergeCell ref="H1153:I1153"/>
    <mergeCell ref="D1147:E1147"/>
    <mergeCell ref="H1147:I1147"/>
    <mergeCell ref="D1148:E1148"/>
    <mergeCell ref="H1148:I1148"/>
    <mergeCell ref="D1149:E1149"/>
    <mergeCell ref="F1149:G1149"/>
    <mergeCell ref="H1149:I1149"/>
    <mergeCell ref="D1150:E1150"/>
    <mergeCell ref="F1150:G1150"/>
    <mergeCell ref="H1150:I1150"/>
    <mergeCell ref="D1111:E1111"/>
    <mergeCell ref="F1111:G1111"/>
    <mergeCell ref="H1111:I1111"/>
    <mergeCell ref="B1112:I1112"/>
    <mergeCell ref="D1135:E1135"/>
    <mergeCell ref="H1135:I1135"/>
    <mergeCell ref="D1145:G1145"/>
    <mergeCell ref="C1146:E1146"/>
    <mergeCell ref="G1146:I1146"/>
    <mergeCell ref="D1108:E1108"/>
    <mergeCell ref="F1108:G1108"/>
    <mergeCell ref="H1108:I1108"/>
    <mergeCell ref="D1109:E1109"/>
    <mergeCell ref="F1109:G1109"/>
    <mergeCell ref="H1109:I1109"/>
    <mergeCell ref="D1110:E1110"/>
    <mergeCell ref="F1110:G1110"/>
    <mergeCell ref="H1110:I1110"/>
    <mergeCell ref="D1065:E1065"/>
    <mergeCell ref="F1065:G1065"/>
    <mergeCell ref="H1065:I1065"/>
    <mergeCell ref="D1062:E1062"/>
    <mergeCell ref="D1105:E1105"/>
    <mergeCell ref="F1105:G1105"/>
    <mergeCell ref="H1105:I1105"/>
    <mergeCell ref="D1106:E1106"/>
    <mergeCell ref="F1106:G1106"/>
    <mergeCell ref="H1106:I1106"/>
    <mergeCell ref="D1107:E1107"/>
    <mergeCell ref="F1107:G1107"/>
    <mergeCell ref="H1107:I1107"/>
    <mergeCell ref="B1068:I1068"/>
    <mergeCell ref="D1091:E1091"/>
    <mergeCell ref="H1091:I1091"/>
    <mergeCell ref="D1101:G1101"/>
    <mergeCell ref="C1102:E1102"/>
    <mergeCell ref="G1102:I1102"/>
    <mergeCell ref="D1103:E1103"/>
    <mergeCell ref="H1103:I1103"/>
    <mergeCell ref="D1104:E1104"/>
    <mergeCell ref="H1104:I1104"/>
    <mergeCell ref="D1066:E1066"/>
    <mergeCell ref="F1066:G1066"/>
    <mergeCell ref="H1066:I1066"/>
    <mergeCell ref="D1067:E1067"/>
    <mergeCell ref="F1067:G1067"/>
    <mergeCell ref="H1067:I1067"/>
    <mergeCell ref="F1062:G1062"/>
    <mergeCell ref="H1062:I1062"/>
    <mergeCell ref="D1063:E1063"/>
    <mergeCell ref="F930:G930"/>
    <mergeCell ref="H930:I930"/>
    <mergeCell ref="D931:E931"/>
    <mergeCell ref="H974:I974"/>
    <mergeCell ref="D975:E975"/>
    <mergeCell ref="F975:G975"/>
    <mergeCell ref="H975:I975"/>
    <mergeCell ref="D976:E976"/>
    <mergeCell ref="F976:G976"/>
    <mergeCell ref="H976:I976"/>
    <mergeCell ref="D977:E977"/>
    <mergeCell ref="F977:G977"/>
    <mergeCell ref="H977:I977"/>
    <mergeCell ref="H1023:I1023"/>
    <mergeCell ref="B1024:I1024"/>
    <mergeCell ref="D1047:E1047"/>
    <mergeCell ref="H1047:I1047"/>
    <mergeCell ref="D1016:E1016"/>
    <mergeCell ref="H1016:I1016"/>
    <mergeCell ref="D979:E979"/>
    <mergeCell ref="F979:G979"/>
    <mergeCell ref="H979:I979"/>
    <mergeCell ref="B848:I848"/>
    <mergeCell ref="D871:E871"/>
    <mergeCell ref="H871:I871"/>
    <mergeCell ref="D881:G881"/>
    <mergeCell ref="C882:E882"/>
    <mergeCell ref="G882:I882"/>
    <mergeCell ref="D883:E883"/>
    <mergeCell ref="H883:I883"/>
    <mergeCell ref="D884:E884"/>
    <mergeCell ref="H884:I884"/>
    <mergeCell ref="D885:E885"/>
    <mergeCell ref="F885:G885"/>
    <mergeCell ref="H885:I885"/>
    <mergeCell ref="D886:E886"/>
    <mergeCell ref="F886:G886"/>
    <mergeCell ref="H886:I886"/>
    <mergeCell ref="H888:I888"/>
    <mergeCell ref="D889:E889"/>
    <mergeCell ref="F889:G889"/>
    <mergeCell ref="H889:I889"/>
    <mergeCell ref="D890:E890"/>
    <mergeCell ref="F890:G890"/>
    <mergeCell ref="H890:I890"/>
    <mergeCell ref="D891:E891"/>
    <mergeCell ref="F891:G891"/>
    <mergeCell ref="H891:I891"/>
    <mergeCell ref="D932:E932"/>
    <mergeCell ref="F932:G932"/>
    <mergeCell ref="H932:I932"/>
    <mergeCell ref="D933:E933"/>
    <mergeCell ref="F933:G933"/>
    <mergeCell ref="D978:E978"/>
    <mergeCell ref="F978:G978"/>
    <mergeCell ref="H978:I978"/>
    <mergeCell ref="H931:I931"/>
    <mergeCell ref="B892:I892"/>
    <mergeCell ref="D915:E915"/>
    <mergeCell ref="H915:I915"/>
    <mergeCell ref="D925:G925"/>
    <mergeCell ref="C926:E926"/>
    <mergeCell ref="G926:I926"/>
    <mergeCell ref="D927:E927"/>
    <mergeCell ref="H927:I927"/>
    <mergeCell ref="D928:E928"/>
    <mergeCell ref="H928:I928"/>
    <mergeCell ref="D929:E929"/>
    <mergeCell ref="F929:G929"/>
    <mergeCell ref="H929:I929"/>
    <mergeCell ref="D930:E930"/>
    <mergeCell ref="D839:E839"/>
    <mergeCell ref="H839:I839"/>
    <mergeCell ref="D840:E840"/>
    <mergeCell ref="H840:I840"/>
    <mergeCell ref="D841:E841"/>
    <mergeCell ref="F841:G841"/>
    <mergeCell ref="H841:I841"/>
    <mergeCell ref="D842:E842"/>
    <mergeCell ref="F842:G842"/>
    <mergeCell ref="H842:I842"/>
    <mergeCell ref="D803:E803"/>
    <mergeCell ref="F803:G803"/>
    <mergeCell ref="H803:I803"/>
    <mergeCell ref="B804:I804"/>
    <mergeCell ref="D827:E827"/>
    <mergeCell ref="H827:I827"/>
    <mergeCell ref="D837:G837"/>
    <mergeCell ref="C838:E838"/>
    <mergeCell ref="G838:I838"/>
    <mergeCell ref="H845:I845"/>
    <mergeCell ref="D935:E935"/>
    <mergeCell ref="F935:G935"/>
    <mergeCell ref="H935:I935"/>
    <mergeCell ref="B936:I936"/>
    <mergeCell ref="D887:E887"/>
    <mergeCell ref="F887:G887"/>
    <mergeCell ref="H887:I887"/>
    <mergeCell ref="D888:E888"/>
    <mergeCell ref="F888:G888"/>
    <mergeCell ref="D783:E783"/>
    <mergeCell ref="H783:I783"/>
    <mergeCell ref="D800:E800"/>
    <mergeCell ref="F800:G800"/>
    <mergeCell ref="H800:I800"/>
    <mergeCell ref="D801:E801"/>
    <mergeCell ref="F801:G801"/>
    <mergeCell ref="H801:I801"/>
    <mergeCell ref="D802:E802"/>
    <mergeCell ref="F802:G802"/>
    <mergeCell ref="H802:I802"/>
    <mergeCell ref="D797:E797"/>
    <mergeCell ref="F797:G797"/>
    <mergeCell ref="H797:I797"/>
    <mergeCell ref="D798:E798"/>
    <mergeCell ref="F798:G798"/>
    <mergeCell ref="H798:I798"/>
    <mergeCell ref="D799:E799"/>
    <mergeCell ref="F799:G799"/>
    <mergeCell ref="H799:I799"/>
    <mergeCell ref="D793:G793"/>
    <mergeCell ref="C794:E794"/>
    <mergeCell ref="G794:I794"/>
    <mergeCell ref="D795:E795"/>
    <mergeCell ref="H795:I795"/>
    <mergeCell ref="D796:E796"/>
    <mergeCell ref="H796:I796"/>
    <mergeCell ref="B760:I760"/>
    <mergeCell ref="H531:I531"/>
    <mergeCell ref="F671:G671"/>
    <mergeCell ref="H671:I671"/>
    <mergeCell ref="F709:G709"/>
    <mergeCell ref="H709:I709"/>
    <mergeCell ref="F710:G710"/>
    <mergeCell ref="H710:I710"/>
    <mergeCell ref="F711:G711"/>
    <mergeCell ref="H711:I711"/>
    <mergeCell ref="F533:G533"/>
    <mergeCell ref="H533:I533"/>
    <mergeCell ref="F534:G534"/>
    <mergeCell ref="H534:I534"/>
    <mergeCell ref="F535:G535"/>
    <mergeCell ref="H535:I535"/>
    <mergeCell ref="F536:G536"/>
    <mergeCell ref="H536:I536"/>
    <mergeCell ref="F537:G537"/>
    <mergeCell ref="H537:I537"/>
    <mergeCell ref="F538:G538"/>
    <mergeCell ref="H538:I538"/>
    <mergeCell ref="F539:G539"/>
    <mergeCell ref="H539:I539"/>
    <mergeCell ref="F577:G577"/>
    <mergeCell ref="F714:G714"/>
    <mergeCell ref="H714:I714"/>
    <mergeCell ref="F715:G715"/>
    <mergeCell ref="H715:I715"/>
    <mergeCell ref="D749:G749"/>
    <mergeCell ref="C750:E750"/>
    <mergeCell ref="G750:I750"/>
    <mergeCell ref="F490:G490"/>
    <mergeCell ref="H490:I490"/>
    <mergeCell ref="B540:I540"/>
    <mergeCell ref="D563:E563"/>
    <mergeCell ref="H563:I563"/>
    <mergeCell ref="D573:G573"/>
    <mergeCell ref="C574:E574"/>
    <mergeCell ref="G574:I574"/>
    <mergeCell ref="B584:I584"/>
    <mergeCell ref="F579:G579"/>
    <mergeCell ref="D576:E576"/>
    <mergeCell ref="H757:I757"/>
    <mergeCell ref="D578:E578"/>
    <mergeCell ref="D579:E579"/>
    <mergeCell ref="D580:E580"/>
    <mergeCell ref="D581:E581"/>
    <mergeCell ref="D582:E582"/>
    <mergeCell ref="D583:E583"/>
    <mergeCell ref="F578:G578"/>
    <mergeCell ref="H578:I578"/>
    <mergeCell ref="H577:I577"/>
    <mergeCell ref="D575:E575"/>
    <mergeCell ref="H575:I575"/>
    <mergeCell ref="F667:G667"/>
    <mergeCell ref="H667:I667"/>
    <mergeCell ref="F668:G668"/>
    <mergeCell ref="H668:I668"/>
    <mergeCell ref="D758:E758"/>
    <mergeCell ref="F758:G758"/>
    <mergeCell ref="H758:I758"/>
    <mergeCell ref="D759:E759"/>
    <mergeCell ref="F759:G759"/>
    <mergeCell ref="H759:I759"/>
    <mergeCell ref="D751:E751"/>
    <mergeCell ref="H751:I751"/>
    <mergeCell ref="D752:E752"/>
    <mergeCell ref="H752:I752"/>
    <mergeCell ref="D753:E753"/>
    <mergeCell ref="F753:G753"/>
    <mergeCell ref="H753:I753"/>
    <mergeCell ref="D754:E754"/>
    <mergeCell ref="F754:G754"/>
    <mergeCell ref="H754:I754"/>
    <mergeCell ref="B716:I716"/>
    <mergeCell ref="D757:E757"/>
    <mergeCell ref="F757:G757"/>
    <mergeCell ref="F669:G669"/>
    <mergeCell ref="F445:G445"/>
    <mergeCell ref="H445:I445"/>
    <mergeCell ref="F446:G446"/>
    <mergeCell ref="H446:I446"/>
    <mergeCell ref="F447:G447"/>
    <mergeCell ref="H447:I447"/>
    <mergeCell ref="F448:G448"/>
    <mergeCell ref="H448:I448"/>
    <mergeCell ref="F449:G449"/>
    <mergeCell ref="H449:I449"/>
    <mergeCell ref="F450:G450"/>
    <mergeCell ref="H450:I450"/>
    <mergeCell ref="F451:G451"/>
    <mergeCell ref="H451:I451"/>
    <mergeCell ref="F489:G489"/>
    <mergeCell ref="H489:I489"/>
    <mergeCell ref="F402:G402"/>
    <mergeCell ref="H402:I402"/>
    <mergeCell ref="F403:G403"/>
    <mergeCell ref="H403:I403"/>
    <mergeCell ref="H666:I666"/>
    <mergeCell ref="H579:I579"/>
    <mergeCell ref="F580:G580"/>
    <mergeCell ref="H580:I580"/>
    <mergeCell ref="F581:G581"/>
    <mergeCell ref="H581:I581"/>
    <mergeCell ref="F582:G582"/>
    <mergeCell ref="H582:I582"/>
    <mergeCell ref="F583:G583"/>
    <mergeCell ref="H583:I583"/>
    <mergeCell ref="H576:I576"/>
    <mergeCell ref="F495:G495"/>
    <mergeCell ref="H495:I495"/>
    <mergeCell ref="D485:G485"/>
    <mergeCell ref="C486:E486"/>
    <mergeCell ref="G486:I486"/>
    <mergeCell ref="D577:E577"/>
    <mergeCell ref="F404:G404"/>
    <mergeCell ref="H404:I404"/>
    <mergeCell ref="F405:G405"/>
    <mergeCell ref="H405:I405"/>
    <mergeCell ref="F406:G406"/>
    <mergeCell ref="H406:I406"/>
    <mergeCell ref="F407:G407"/>
    <mergeCell ref="H407:I407"/>
    <mergeCell ref="D407:E407"/>
    <mergeCell ref="H624:I624"/>
    <mergeCell ref="F666:G666"/>
    <mergeCell ref="F313:G313"/>
    <mergeCell ref="H313:I313"/>
    <mergeCell ref="H52:I52"/>
    <mergeCell ref="F53:G53"/>
    <mergeCell ref="H53:I53"/>
    <mergeCell ref="F54:G54"/>
    <mergeCell ref="H54:I54"/>
    <mergeCell ref="F358:G358"/>
    <mergeCell ref="H358:I358"/>
    <mergeCell ref="F314:G314"/>
    <mergeCell ref="H314:I314"/>
    <mergeCell ref="F315:G315"/>
    <mergeCell ref="H315:I315"/>
    <mergeCell ref="F316:G316"/>
    <mergeCell ref="H316:I316"/>
    <mergeCell ref="G354:I354"/>
    <mergeCell ref="D309:G309"/>
    <mergeCell ref="C310:E310"/>
    <mergeCell ref="G310:I310"/>
    <mergeCell ref="D311:E311"/>
    <mergeCell ref="H311:I311"/>
    <mergeCell ref="D265:G265"/>
    <mergeCell ref="C266:E266"/>
    <mergeCell ref="G266:I266"/>
    <mergeCell ref="D268:E268"/>
    <mergeCell ref="H268:I268"/>
    <mergeCell ref="D269:E269"/>
    <mergeCell ref="D312:E312"/>
    <mergeCell ref="H312:I312"/>
    <mergeCell ref="D313:E313"/>
    <mergeCell ref="D314:E314"/>
    <mergeCell ref="D315:E315"/>
    <mergeCell ref="F363:G363"/>
    <mergeCell ref="H363:I363"/>
    <mergeCell ref="D705:G705"/>
    <mergeCell ref="C706:E706"/>
    <mergeCell ref="G706:I706"/>
    <mergeCell ref="D707:E707"/>
    <mergeCell ref="H707:I707"/>
    <mergeCell ref="H626:I626"/>
    <mergeCell ref="F627:G627"/>
    <mergeCell ref="H627:I627"/>
    <mergeCell ref="F665:G665"/>
    <mergeCell ref="H665:I665"/>
    <mergeCell ref="D607:E607"/>
    <mergeCell ref="H607:I607"/>
    <mergeCell ref="D617:G617"/>
    <mergeCell ref="C618:E618"/>
    <mergeCell ref="G618:I618"/>
    <mergeCell ref="D619:E619"/>
    <mergeCell ref="H619:I619"/>
    <mergeCell ref="D620:E620"/>
    <mergeCell ref="H620:I620"/>
    <mergeCell ref="D621:E621"/>
    <mergeCell ref="D622:E622"/>
    <mergeCell ref="D623:E623"/>
    <mergeCell ref="D624:E624"/>
    <mergeCell ref="F621:G621"/>
    <mergeCell ref="H621:I621"/>
    <mergeCell ref="F622:G622"/>
    <mergeCell ref="H622:I622"/>
    <mergeCell ref="F623:G623"/>
    <mergeCell ref="H623:I623"/>
    <mergeCell ref="F624:G624"/>
    <mergeCell ref="F713:G713"/>
    <mergeCell ref="H713:I713"/>
    <mergeCell ref="D625:E625"/>
    <mergeCell ref="D626:E626"/>
    <mergeCell ref="D627:E627"/>
    <mergeCell ref="B628:I628"/>
    <mergeCell ref="D651:E651"/>
    <mergeCell ref="H651:I651"/>
    <mergeCell ref="D661:G661"/>
    <mergeCell ref="C662:E662"/>
    <mergeCell ref="G662:I662"/>
    <mergeCell ref="D663:E663"/>
    <mergeCell ref="H663:I663"/>
    <mergeCell ref="D664:E664"/>
    <mergeCell ref="H664:I664"/>
    <mergeCell ref="D665:E665"/>
    <mergeCell ref="F625:G625"/>
    <mergeCell ref="H625:I625"/>
    <mergeCell ref="F626:G626"/>
    <mergeCell ref="H669:I669"/>
    <mergeCell ref="F670:G670"/>
    <mergeCell ref="H670:I670"/>
    <mergeCell ref="D708:E708"/>
    <mergeCell ref="H708:I708"/>
    <mergeCell ref="D709:E709"/>
    <mergeCell ref="F712:G712"/>
    <mergeCell ref="H712:I712"/>
    <mergeCell ref="D670:E670"/>
    <mergeCell ref="D671:E671"/>
    <mergeCell ref="B672:I672"/>
    <mergeCell ref="D695:E695"/>
    <mergeCell ref="H695:I695"/>
    <mergeCell ref="D493:E493"/>
    <mergeCell ref="D494:E494"/>
    <mergeCell ref="D495:E495"/>
    <mergeCell ref="B496:I496"/>
    <mergeCell ref="D519:E519"/>
    <mergeCell ref="H519:I519"/>
    <mergeCell ref="D529:G529"/>
    <mergeCell ref="C530:E530"/>
    <mergeCell ref="G530:I530"/>
    <mergeCell ref="F491:G491"/>
    <mergeCell ref="H491:I491"/>
    <mergeCell ref="F492:G492"/>
    <mergeCell ref="H492:I492"/>
    <mergeCell ref="F493:G493"/>
    <mergeCell ref="H493:I493"/>
    <mergeCell ref="F494:G494"/>
    <mergeCell ref="H494:I494"/>
    <mergeCell ref="D539:E539"/>
    <mergeCell ref="D487:E487"/>
    <mergeCell ref="H487:I487"/>
    <mergeCell ref="D488:E488"/>
    <mergeCell ref="H488:I488"/>
    <mergeCell ref="D489:E489"/>
    <mergeCell ref="C398:E398"/>
    <mergeCell ref="G398:I398"/>
    <mergeCell ref="D399:E399"/>
    <mergeCell ref="H399:I399"/>
    <mergeCell ref="D400:E400"/>
    <mergeCell ref="H400:I400"/>
    <mergeCell ref="D401:E401"/>
    <mergeCell ref="D402:E402"/>
    <mergeCell ref="D403:E403"/>
    <mergeCell ref="D404:E404"/>
    <mergeCell ref="D405:E405"/>
    <mergeCell ref="D406:E406"/>
    <mergeCell ref="D431:E431"/>
    <mergeCell ref="H431:I431"/>
    <mergeCell ref="D441:G441"/>
    <mergeCell ref="C442:E442"/>
    <mergeCell ref="G442:I442"/>
    <mergeCell ref="D449:E449"/>
    <mergeCell ref="D450:E450"/>
    <mergeCell ref="D451:E451"/>
    <mergeCell ref="B452:I452"/>
    <mergeCell ref="D475:E475"/>
    <mergeCell ref="H475:I475"/>
    <mergeCell ref="D490:E490"/>
    <mergeCell ref="D491:E491"/>
    <mergeCell ref="D492:E492"/>
    <mergeCell ref="B408:I408"/>
    <mergeCell ref="F401:G401"/>
    <mergeCell ref="H401:I401"/>
    <mergeCell ref="F270:G270"/>
    <mergeCell ref="H270:I270"/>
    <mergeCell ref="F271:G271"/>
    <mergeCell ref="H271:I271"/>
    <mergeCell ref="F272:G272"/>
    <mergeCell ref="H272:I272"/>
    <mergeCell ref="F273:G273"/>
    <mergeCell ref="H273:I273"/>
    <mergeCell ref="F274:G274"/>
    <mergeCell ref="H274:I274"/>
    <mergeCell ref="F275:G275"/>
    <mergeCell ref="H275:I275"/>
    <mergeCell ref="D270:E270"/>
    <mergeCell ref="D271:E271"/>
    <mergeCell ref="D272:E272"/>
    <mergeCell ref="D273:E273"/>
    <mergeCell ref="D274:E274"/>
    <mergeCell ref="D275:E275"/>
    <mergeCell ref="B276:I276"/>
    <mergeCell ref="D299:E299"/>
    <mergeCell ref="H299:I299"/>
    <mergeCell ref="F318:G318"/>
    <mergeCell ref="H318:I318"/>
    <mergeCell ref="F319:G319"/>
    <mergeCell ref="H319:I319"/>
    <mergeCell ref="F357:G357"/>
    <mergeCell ref="H357:I357"/>
    <mergeCell ref="F362:G362"/>
    <mergeCell ref="H362:I362"/>
    <mergeCell ref="D316:E316"/>
    <mergeCell ref="D317:E317"/>
    <mergeCell ref="D318:E318"/>
    <mergeCell ref="D319:E319"/>
    <mergeCell ref="D357:E357"/>
    <mergeCell ref="D358:E358"/>
    <mergeCell ref="H355:I355"/>
    <mergeCell ref="D356:E356"/>
    <mergeCell ref="H356:I356"/>
    <mergeCell ref="D359:E359"/>
    <mergeCell ref="D360:E360"/>
    <mergeCell ref="D361:E361"/>
    <mergeCell ref="F359:G359"/>
    <mergeCell ref="H359:I359"/>
    <mergeCell ref="F360:G360"/>
    <mergeCell ref="H360:I360"/>
    <mergeCell ref="F361:G361"/>
    <mergeCell ref="H361:I361"/>
    <mergeCell ref="D343:E343"/>
    <mergeCell ref="H343:I343"/>
    <mergeCell ref="D353:G353"/>
    <mergeCell ref="D355:E355"/>
    <mergeCell ref="F226:G226"/>
    <mergeCell ref="H226:I226"/>
    <mergeCell ref="F227:G227"/>
    <mergeCell ref="H227:I227"/>
    <mergeCell ref="F228:G228"/>
    <mergeCell ref="H228:I228"/>
    <mergeCell ref="F229:G229"/>
    <mergeCell ref="H229:I229"/>
    <mergeCell ref="F230:G230"/>
    <mergeCell ref="H230:I230"/>
    <mergeCell ref="F231:G231"/>
    <mergeCell ref="H231:I231"/>
    <mergeCell ref="F269:G269"/>
    <mergeCell ref="H269:I269"/>
    <mergeCell ref="D226:E226"/>
    <mergeCell ref="D227:E227"/>
    <mergeCell ref="D228:E228"/>
    <mergeCell ref="D229:E229"/>
    <mergeCell ref="D230:E230"/>
    <mergeCell ref="D231:E231"/>
    <mergeCell ref="B232:I232"/>
    <mergeCell ref="D255:E255"/>
    <mergeCell ref="H255:I255"/>
    <mergeCell ref="D221:G221"/>
    <mergeCell ref="D225:E225"/>
    <mergeCell ref="F182:G182"/>
    <mergeCell ref="H182:I182"/>
    <mergeCell ref="F183:G183"/>
    <mergeCell ref="H183:I183"/>
    <mergeCell ref="F184:G184"/>
    <mergeCell ref="H184:I184"/>
    <mergeCell ref="F185:G185"/>
    <mergeCell ref="H185:I185"/>
    <mergeCell ref="F186:G186"/>
    <mergeCell ref="H186:I186"/>
    <mergeCell ref="F187:G187"/>
    <mergeCell ref="H187:I187"/>
    <mergeCell ref="F225:G225"/>
    <mergeCell ref="H225:I225"/>
    <mergeCell ref="D182:E182"/>
    <mergeCell ref="D183:E183"/>
    <mergeCell ref="D184:E184"/>
    <mergeCell ref="D185:E185"/>
    <mergeCell ref="D186:E186"/>
    <mergeCell ref="D187:E187"/>
    <mergeCell ref="B188:I188"/>
    <mergeCell ref="D211:E211"/>
    <mergeCell ref="H211:I211"/>
    <mergeCell ref="D179:E179"/>
    <mergeCell ref="H179:I179"/>
    <mergeCell ref="D180:E180"/>
    <mergeCell ref="H180:I180"/>
    <mergeCell ref="D181:E181"/>
    <mergeCell ref="F141:G141"/>
    <mergeCell ref="H141:I141"/>
    <mergeCell ref="F142:G142"/>
    <mergeCell ref="H142:I142"/>
    <mergeCell ref="F143:G143"/>
    <mergeCell ref="H143:I143"/>
    <mergeCell ref="F181:G181"/>
    <mergeCell ref="H181:I181"/>
    <mergeCell ref="D141:E141"/>
    <mergeCell ref="D142:E142"/>
    <mergeCell ref="D143:E143"/>
    <mergeCell ref="B144:I144"/>
    <mergeCell ref="D167:E167"/>
    <mergeCell ref="H167:I167"/>
    <mergeCell ref="D177:G177"/>
    <mergeCell ref="C178:E178"/>
    <mergeCell ref="G178:I178"/>
    <mergeCell ref="D137:E137"/>
    <mergeCell ref="D138:E138"/>
    <mergeCell ref="D139:E139"/>
    <mergeCell ref="D140:E140"/>
    <mergeCell ref="F137:G137"/>
    <mergeCell ref="H137:I137"/>
    <mergeCell ref="F138:G138"/>
    <mergeCell ref="H138:I138"/>
    <mergeCell ref="F139:G139"/>
    <mergeCell ref="H139:I139"/>
    <mergeCell ref="F140:G140"/>
    <mergeCell ref="H140:I140"/>
    <mergeCell ref="B100:I100"/>
    <mergeCell ref="D123:E123"/>
    <mergeCell ref="H123:I123"/>
    <mergeCell ref="D133:G133"/>
    <mergeCell ref="C134:E134"/>
    <mergeCell ref="G134:I134"/>
    <mergeCell ref="D135:E135"/>
    <mergeCell ref="H135:I135"/>
    <mergeCell ref="D136:E136"/>
    <mergeCell ref="H136:I136"/>
    <mergeCell ref="H99:I99"/>
    <mergeCell ref="D91:E91"/>
    <mergeCell ref="H91:I91"/>
    <mergeCell ref="D92:E92"/>
    <mergeCell ref="H92:I92"/>
    <mergeCell ref="D93:E93"/>
    <mergeCell ref="D94:E94"/>
    <mergeCell ref="D95:E95"/>
    <mergeCell ref="D96:E96"/>
    <mergeCell ref="D97:E97"/>
    <mergeCell ref="D99:E99"/>
    <mergeCell ref="F93:G93"/>
    <mergeCell ref="H93:I93"/>
    <mergeCell ref="F94:G94"/>
    <mergeCell ref="H94:I94"/>
    <mergeCell ref="F95:G95"/>
    <mergeCell ref="H95:I95"/>
    <mergeCell ref="D98:E98"/>
    <mergeCell ref="F96:G96"/>
    <mergeCell ref="H96:I96"/>
    <mergeCell ref="F97:G97"/>
    <mergeCell ref="H97:I97"/>
    <mergeCell ref="F98:G98"/>
    <mergeCell ref="H98:I98"/>
    <mergeCell ref="F99:G99"/>
    <mergeCell ref="D11:E11"/>
    <mergeCell ref="D45:G45"/>
    <mergeCell ref="C46:E46"/>
    <mergeCell ref="G46:I46"/>
    <mergeCell ref="D47:E47"/>
    <mergeCell ref="H47:I47"/>
    <mergeCell ref="D48:E48"/>
    <mergeCell ref="H48:I48"/>
    <mergeCell ref="D49:E49"/>
    <mergeCell ref="D50:E50"/>
    <mergeCell ref="D51:E51"/>
    <mergeCell ref="F51:G51"/>
    <mergeCell ref="H51:I51"/>
    <mergeCell ref="F52:G52"/>
    <mergeCell ref="H5:I5"/>
    <mergeCell ref="F5:G5"/>
    <mergeCell ref="F6:G6"/>
    <mergeCell ref="F7:G7"/>
    <mergeCell ref="F8:G8"/>
    <mergeCell ref="F9:G9"/>
    <mergeCell ref="F10:G10"/>
    <mergeCell ref="F11:G11"/>
    <mergeCell ref="H6:I6"/>
    <mergeCell ref="H7:I7"/>
    <mergeCell ref="H8:I8"/>
    <mergeCell ref="H9:I9"/>
    <mergeCell ref="H10:I10"/>
    <mergeCell ref="H11:I11"/>
    <mergeCell ref="F49:G49"/>
    <mergeCell ref="H49:I49"/>
    <mergeCell ref="F50:G50"/>
    <mergeCell ref="H50:I50"/>
    <mergeCell ref="D1057:G1057"/>
    <mergeCell ref="C1058:E1058"/>
    <mergeCell ref="G1058:I1058"/>
    <mergeCell ref="D1059:E1059"/>
    <mergeCell ref="H1059:I1059"/>
    <mergeCell ref="D1060:E1060"/>
    <mergeCell ref="H1060:I1060"/>
    <mergeCell ref="D1061:E1061"/>
    <mergeCell ref="F1061:G1061"/>
    <mergeCell ref="H1061:I1061"/>
    <mergeCell ref="D1019:E1019"/>
    <mergeCell ref="F1019:G1019"/>
    <mergeCell ref="H1019:I1019"/>
    <mergeCell ref="D1020:E1020"/>
    <mergeCell ref="F1020:G1020"/>
    <mergeCell ref="H1020:I1020"/>
    <mergeCell ref="D1021:E1021"/>
    <mergeCell ref="F1021:G1021"/>
    <mergeCell ref="H1021:I1021"/>
    <mergeCell ref="D1022:E1022"/>
    <mergeCell ref="F1022:G1022"/>
    <mergeCell ref="H1022:I1022"/>
    <mergeCell ref="D1023:E1023"/>
    <mergeCell ref="F1023:G1023"/>
    <mergeCell ref="B980:I980"/>
    <mergeCell ref="D536:E536"/>
    <mergeCell ref="D537:E537"/>
    <mergeCell ref="D538:E538"/>
    <mergeCell ref="D1017:E1017"/>
    <mergeCell ref="F1017:G1017"/>
    <mergeCell ref="H1017:I1017"/>
    <mergeCell ref="D1018:E1018"/>
    <mergeCell ref="F1018:G1018"/>
    <mergeCell ref="H1018:I1018"/>
    <mergeCell ref="D959:E959"/>
    <mergeCell ref="H959:I959"/>
    <mergeCell ref="D969:G969"/>
    <mergeCell ref="C970:E970"/>
    <mergeCell ref="G970:I970"/>
    <mergeCell ref="D971:E971"/>
    <mergeCell ref="H971:I971"/>
    <mergeCell ref="D972:E972"/>
    <mergeCell ref="H972:I972"/>
    <mergeCell ref="D973:E973"/>
    <mergeCell ref="F973:G973"/>
    <mergeCell ref="H973:I973"/>
    <mergeCell ref="D974:E974"/>
    <mergeCell ref="F974:G974"/>
    <mergeCell ref="D1003:E1003"/>
    <mergeCell ref="H1003:I1003"/>
    <mergeCell ref="D1013:G1013"/>
    <mergeCell ref="C1014:E1014"/>
    <mergeCell ref="H934:I934"/>
    <mergeCell ref="F931:G931"/>
    <mergeCell ref="G1014:I1014"/>
    <mergeCell ref="D1015:E1015"/>
    <mergeCell ref="H1015:I1015"/>
    <mergeCell ref="H847:I847"/>
    <mergeCell ref="D846:E846"/>
    <mergeCell ref="F846:G846"/>
    <mergeCell ref="H846:I846"/>
    <mergeCell ref="D847:E847"/>
    <mergeCell ref="F847:G847"/>
    <mergeCell ref="D443:E443"/>
    <mergeCell ref="H443:I443"/>
    <mergeCell ref="D444:E444"/>
    <mergeCell ref="H444:I444"/>
    <mergeCell ref="D445:E445"/>
    <mergeCell ref="D446:E446"/>
    <mergeCell ref="D447:E447"/>
    <mergeCell ref="D739:E739"/>
    <mergeCell ref="H739:I739"/>
    <mergeCell ref="D755:E755"/>
    <mergeCell ref="F755:G755"/>
    <mergeCell ref="H755:I755"/>
    <mergeCell ref="D756:E756"/>
    <mergeCell ref="F756:G756"/>
    <mergeCell ref="H756:I756"/>
    <mergeCell ref="D666:E666"/>
    <mergeCell ref="D667:E667"/>
    <mergeCell ref="F843:G843"/>
    <mergeCell ref="H843:I843"/>
    <mergeCell ref="D844:E844"/>
    <mergeCell ref="F844:G844"/>
    <mergeCell ref="H844:I844"/>
    <mergeCell ref="D845:E845"/>
    <mergeCell ref="D448:E448"/>
    <mergeCell ref="D531:E531"/>
    <mergeCell ref="D843:E843"/>
    <mergeCell ref="H3:I3"/>
    <mergeCell ref="D267:E267"/>
    <mergeCell ref="H267:I267"/>
    <mergeCell ref="D4:E4"/>
    <mergeCell ref="H4:I4"/>
    <mergeCell ref="D223:E223"/>
    <mergeCell ref="H223:I223"/>
    <mergeCell ref="D224:E224"/>
    <mergeCell ref="H224:I224"/>
    <mergeCell ref="B12:I12"/>
    <mergeCell ref="D35:E35"/>
    <mergeCell ref="H35:I35"/>
    <mergeCell ref="C222:E222"/>
    <mergeCell ref="G222:I222"/>
    <mergeCell ref="D52:E52"/>
    <mergeCell ref="D53:E53"/>
    <mergeCell ref="D54:E54"/>
    <mergeCell ref="D55:E55"/>
    <mergeCell ref="B56:I56"/>
    <mergeCell ref="D79:E79"/>
    <mergeCell ref="H79:I79"/>
    <mergeCell ref="D89:G89"/>
    <mergeCell ref="C90:E90"/>
    <mergeCell ref="G90:I90"/>
    <mergeCell ref="F55:G55"/>
    <mergeCell ref="H55:I55"/>
    <mergeCell ref="D5:E5"/>
    <mergeCell ref="D6:E6"/>
    <mergeCell ref="D7:E7"/>
    <mergeCell ref="D8:E8"/>
    <mergeCell ref="D9:E9"/>
    <mergeCell ref="D10:E10"/>
    <mergeCell ref="D362:E362"/>
    <mergeCell ref="F845:G845"/>
    <mergeCell ref="H933:I933"/>
    <mergeCell ref="D934:E934"/>
    <mergeCell ref="F934:G934"/>
    <mergeCell ref="F317:G317"/>
    <mergeCell ref="H317:I317"/>
    <mergeCell ref="D1:G1"/>
    <mergeCell ref="D1199:E1199"/>
    <mergeCell ref="H1199:I1199"/>
    <mergeCell ref="D1194:E1194"/>
    <mergeCell ref="F1194:G1194"/>
    <mergeCell ref="H1194:I1194"/>
    <mergeCell ref="D1195:E1195"/>
    <mergeCell ref="F1195:G1195"/>
    <mergeCell ref="H1195:I1195"/>
    <mergeCell ref="D1196:E1196"/>
    <mergeCell ref="F1196:G1196"/>
    <mergeCell ref="H1196:I1196"/>
    <mergeCell ref="D1197:E1197"/>
    <mergeCell ref="F1197:G1197"/>
    <mergeCell ref="H1197:I1197"/>
    <mergeCell ref="D1198:E1198"/>
    <mergeCell ref="F1198:G1198"/>
    <mergeCell ref="D532:E532"/>
    <mergeCell ref="H532:I532"/>
    <mergeCell ref="D533:E533"/>
    <mergeCell ref="D534:E534"/>
    <mergeCell ref="D535:E535"/>
    <mergeCell ref="C2:E2"/>
    <mergeCell ref="G2:I2"/>
    <mergeCell ref="D3:E3"/>
    <mergeCell ref="H1325:I1325"/>
    <mergeCell ref="D1326:E1326"/>
    <mergeCell ref="F1326:G1326"/>
    <mergeCell ref="H1326:I1326"/>
    <mergeCell ref="D1327:E1327"/>
    <mergeCell ref="F1327:G1327"/>
    <mergeCell ref="H1327:I1327"/>
    <mergeCell ref="F1328:G1328"/>
    <mergeCell ref="D668:E668"/>
    <mergeCell ref="D669:E669"/>
    <mergeCell ref="B320:I320"/>
    <mergeCell ref="D363:E363"/>
    <mergeCell ref="B364:I364"/>
    <mergeCell ref="D387:E387"/>
    <mergeCell ref="H387:I387"/>
    <mergeCell ref="D397:G397"/>
    <mergeCell ref="H1286:I1286"/>
    <mergeCell ref="D1240:E1240"/>
    <mergeCell ref="F1240:G1240"/>
    <mergeCell ref="H1240:I1240"/>
    <mergeCell ref="D1241:E1241"/>
    <mergeCell ref="F1241:G1241"/>
    <mergeCell ref="H1241:I1241"/>
    <mergeCell ref="F1242:G1242"/>
    <mergeCell ref="D1243:E1243"/>
    <mergeCell ref="F1243:G1243"/>
    <mergeCell ref="H1243:I1243"/>
    <mergeCell ref="H1283:I1283"/>
    <mergeCell ref="D1242:E1242"/>
    <mergeCell ref="H1242:I1242"/>
    <mergeCell ref="C354:E354"/>
    <mergeCell ref="F1372:G1372"/>
    <mergeCell ref="H1372:I1372"/>
    <mergeCell ref="D1365:G1365"/>
    <mergeCell ref="C1366:E1366"/>
    <mergeCell ref="G1366:I1366"/>
    <mergeCell ref="D1367:E1367"/>
    <mergeCell ref="H1367:I1367"/>
    <mergeCell ref="D1368:E1368"/>
    <mergeCell ref="H1368:I1368"/>
    <mergeCell ref="D1369:E1369"/>
    <mergeCell ref="F1369:G1369"/>
    <mergeCell ref="H1369:I1369"/>
    <mergeCell ref="D1284:E1284"/>
    <mergeCell ref="F1284:G1284"/>
    <mergeCell ref="H1284:I1284"/>
    <mergeCell ref="F1285:G1285"/>
    <mergeCell ref="D1286:E1286"/>
    <mergeCell ref="F1286:G1286"/>
    <mergeCell ref="B1288:I1288"/>
    <mergeCell ref="D1328:E1328"/>
    <mergeCell ref="H1328:I1328"/>
    <mergeCell ref="D1311:E1311"/>
    <mergeCell ref="H1311:I1311"/>
    <mergeCell ref="D1321:G1321"/>
    <mergeCell ref="C1322:E1322"/>
    <mergeCell ref="G1322:I1322"/>
    <mergeCell ref="D1323:E1323"/>
    <mergeCell ref="H1323:I1323"/>
    <mergeCell ref="D1324:E1324"/>
    <mergeCell ref="H1324:I1324"/>
    <mergeCell ref="D1325:E1325"/>
    <mergeCell ref="F1325:G1325"/>
    <mergeCell ref="D1329:E1329"/>
    <mergeCell ref="F1329:G1329"/>
    <mergeCell ref="H1329:I1329"/>
    <mergeCell ref="D1330:E1330"/>
    <mergeCell ref="F1330:G1330"/>
    <mergeCell ref="H1330:I1330"/>
    <mergeCell ref="B1376:I1376"/>
    <mergeCell ref="D1399:E1399"/>
    <mergeCell ref="H1399:I1399"/>
    <mergeCell ref="D1409:G1409"/>
    <mergeCell ref="C1410:E1410"/>
    <mergeCell ref="G1410:I1410"/>
    <mergeCell ref="D1411:E1411"/>
    <mergeCell ref="H1411:I1411"/>
    <mergeCell ref="D1412:E1412"/>
    <mergeCell ref="H1412:I1412"/>
    <mergeCell ref="D1373:E1373"/>
    <mergeCell ref="F1373:G1373"/>
    <mergeCell ref="H1373:I1373"/>
    <mergeCell ref="D1374:E1374"/>
    <mergeCell ref="F1374:G1374"/>
    <mergeCell ref="H1374:I1374"/>
    <mergeCell ref="D1375:E1375"/>
    <mergeCell ref="F1375:G1375"/>
    <mergeCell ref="H1375:I1375"/>
    <mergeCell ref="D1370:E1370"/>
    <mergeCell ref="F1370:G1370"/>
    <mergeCell ref="H1370:I1370"/>
    <mergeCell ref="D1371:E1371"/>
    <mergeCell ref="F1371:G1371"/>
    <mergeCell ref="H1371:I1371"/>
    <mergeCell ref="D1372:E1372"/>
    <mergeCell ref="D1416:E1416"/>
    <mergeCell ref="F1416:G1416"/>
    <mergeCell ref="H1416:I1416"/>
    <mergeCell ref="D1417:E1417"/>
    <mergeCell ref="F1417:G1417"/>
    <mergeCell ref="H1417:I1417"/>
    <mergeCell ref="D1418:E1418"/>
    <mergeCell ref="F1418:G1418"/>
    <mergeCell ref="H1418:I1418"/>
    <mergeCell ref="D1413:E1413"/>
    <mergeCell ref="F1413:G1413"/>
    <mergeCell ref="H1413:I1413"/>
    <mergeCell ref="D1414:E1414"/>
    <mergeCell ref="F1414:G1414"/>
    <mergeCell ref="H1414:I1414"/>
    <mergeCell ref="D1415:E1415"/>
    <mergeCell ref="F1415:G1415"/>
    <mergeCell ref="H1415:I1415"/>
    <mergeCell ref="D1455:E1455"/>
    <mergeCell ref="H1455:I1455"/>
    <mergeCell ref="D1456:E1456"/>
    <mergeCell ref="H1456:I1456"/>
    <mergeCell ref="D1457:E1457"/>
    <mergeCell ref="F1457:G1457"/>
    <mergeCell ref="H1457:I1457"/>
    <mergeCell ref="D1458:E1458"/>
    <mergeCell ref="F1458:G1458"/>
    <mergeCell ref="H1458:I1458"/>
    <mergeCell ref="D1419:E1419"/>
    <mergeCell ref="F1419:G1419"/>
    <mergeCell ref="H1419:I1419"/>
    <mergeCell ref="B1420:I1420"/>
    <mergeCell ref="D1443:E1443"/>
    <mergeCell ref="H1443:I1443"/>
    <mergeCell ref="D1453:G1453"/>
    <mergeCell ref="C1454:E1454"/>
    <mergeCell ref="G1454:I1454"/>
    <mergeCell ref="D1462:E1462"/>
    <mergeCell ref="F1462:G1462"/>
    <mergeCell ref="H1462:I1462"/>
    <mergeCell ref="D1463:E1463"/>
    <mergeCell ref="F1463:G1463"/>
    <mergeCell ref="H1463:I1463"/>
    <mergeCell ref="B1464:I1464"/>
    <mergeCell ref="D1487:E1487"/>
    <mergeCell ref="H1487:I1487"/>
    <mergeCell ref="D1459:E1459"/>
    <mergeCell ref="F1459:G1459"/>
    <mergeCell ref="H1459:I1459"/>
    <mergeCell ref="D1460:E1460"/>
    <mergeCell ref="F1460:G1460"/>
    <mergeCell ref="H1460:I1460"/>
    <mergeCell ref="D1461:E1461"/>
    <mergeCell ref="F1461:G1461"/>
    <mergeCell ref="H1461:I1461"/>
    <mergeCell ref="D1502:E1502"/>
    <mergeCell ref="F1502:G1502"/>
    <mergeCell ref="H1502:I1502"/>
    <mergeCell ref="D1503:E1503"/>
    <mergeCell ref="F1503:G1503"/>
    <mergeCell ref="H1503:I1503"/>
    <mergeCell ref="D1504:E1504"/>
    <mergeCell ref="F1504:G1504"/>
    <mergeCell ref="H1504:I1504"/>
    <mergeCell ref="D1497:G1497"/>
    <mergeCell ref="C1498:E1498"/>
    <mergeCell ref="G1498:I1498"/>
    <mergeCell ref="D1499:E1499"/>
    <mergeCell ref="H1499:I1499"/>
    <mergeCell ref="D1500:E1500"/>
    <mergeCell ref="H1500:I1500"/>
    <mergeCell ref="D1501:E1501"/>
    <mergeCell ref="F1501:G1501"/>
    <mergeCell ref="H1501:I1501"/>
    <mergeCell ref="B1508:I1508"/>
    <mergeCell ref="D1531:E1531"/>
    <mergeCell ref="H1531:I1531"/>
    <mergeCell ref="D1541:G1541"/>
    <mergeCell ref="C1542:E1542"/>
    <mergeCell ref="G1542:I1542"/>
    <mergeCell ref="D1543:E1543"/>
    <mergeCell ref="H1543:I1543"/>
    <mergeCell ref="D1544:E1544"/>
    <mergeCell ref="H1544:I1544"/>
    <mergeCell ref="D1505:E1505"/>
    <mergeCell ref="F1505:G1505"/>
    <mergeCell ref="H1505:I1505"/>
    <mergeCell ref="D1506:E1506"/>
    <mergeCell ref="F1506:G1506"/>
    <mergeCell ref="H1506:I1506"/>
    <mergeCell ref="D1507:E1507"/>
    <mergeCell ref="F1507:G1507"/>
    <mergeCell ref="H1507:I1507"/>
    <mergeCell ref="D1548:E1548"/>
    <mergeCell ref="F1548:G1548"/>
    <mergeCell ref="H1548:I1548"/>
    <mergeCell ref="D1549:E1549"/>
    <mergeCell ref="F1549:G1549"/>
    <mergeCell ref="H1549:I1549"/>
    <mergeCell ref="D1550:E1550"/>
    <mergeCell ref="F1550:G1550"/>
    <mergeCell ref="H1550:I1550"/>
    <mergeCell ref="D1545:E1545"/>
    <mergeCell ref="F1545:G1545"/>
    <mergeCell ref="H1545:I1545"/>
    <mergeCell ref="D1546:E1546"/>
    <mergeCell ref="F1546:G1546"/>
    <mergeCell ref="H1546:I1546"/>
    <mergeCell ref="D1547:E1547"/>
    <mergeCell ref="F1547:G1547"/>
    <mergeCell ref="H1547:I1547"/>
    <mergeCell ref="D1587:E1587"/>
    <mergeCell ref="H1587:I1587"/>
    <mergeCell ref="D1588:E1588"/>
    <mergeCell ref="H1588:I1588"/>
    <mergeCell ref="D1589:E1589"/>
    <mergeCell ref="F1589:G1589"/>
    <mergeCell ref="H1589:I1589"/>
    <mergeCell ref="D1590:E1590"/>
    <mergeCell ref="F1590:G1590"/>
    <mergeCell ref="H1590:I1590"/>
    <mergeCell ref="D1551:E1551"/>
    <mergeCell ref="F1551:G1551"/>
    <mergeCell ref="H1551:I1551"/>
    <mergeCell ref="B1552:I1552"/>
    <mergeCell ref="D1575:E1575"/>
    <mergeCell ref="H1575:I1575"/>
    <mergeCell ref="D1585:G1585"/>
    <mergeCell ref="C1586:E1586"/>
    <mergeCell ref="G1586:I1586"/>
    <mergeCell ref="D1594:E1594"/>
    <mergeCell ref="F1594:G1594"/>
    <mergeCell ref="H1594:I1594"/>
    <mergeCell ref="D1595:E1595"/>
    <mergeCell ref="F1595:G1595"/>
    <mergeCell ref="H1595:I1595"/>
    <mergeCell ref="B1596:I1596"/>
    <mergeCell ref="D1619:E1619"/>
    <mergeCell ref="H1619:I1619"/>
    <mergeCell ref="D1591:E1591"/>
    <mergeCell ref="F1591:G1591"/>
    <mergeCell ref="H1591:I1591"/>
    <mergeCell ref="D1592:E1592"/>
    <mergeCell ref="F1592:G1592"/>
    <mergeCell ref="H1592:I1592"/>
    <mergeCell ref="D1593:E1593"/>
    <mergeCell ref="F1593:G1593"/>
    <mergeCell ref="H1593:I1593"/>
    <mergeCell ref="D1634:E1634"/>
    <mergeCell ref="F1634:G1634"/>
    <mergeCell ref="H1634:I1634"/>
    <mergeCell ref="D1635:E1635"/>
    <mergeCell ref="F1635:G1635"/>
    <mergeCell ref="H1635:I1635"/>
    <mergeCell ref="D1636:E1636"/>
    <mergeCell ref="F1636:G1636"/>
    <mergeCell ref="H1636:I1636"/>
    <mergeCell ref="D1629:G1629"/>
    <mergeCell ref="C1630:E1630"/>
    <mergeCell ref="G1630:I1630"/>
    <mergeCell ref="D1631:E1631"/>
    <mergeCell ref="H1631:I1631"/>
    <mergeCell ref="D1632:E1632"/>
    <mergeCell ref="H1632:I1632"/>
    <mergeCell ref="D1633:E1633"/>
    <mergeCell ref="F1633:G1633"/>
    <mergeCell ref="H1633:I1633"/>
    <mergeCell ref="B1640:I1640"/>
    <mergeCell ref="D1663:E1663"/>
    <mergeCell ref="H1663:I1663"/>
    <mergeCell ref="D1673:G1673"/>
    <mergeCell ref="C1674:E1674"/>
    <mergeCell ref="G1674:I1674"/>
    <mergeCell ref="D1675:E1675"/>
    <mergeCell ref="H1675:I1675"/>
    <mergeCell ref="D1676:E1676"/>
    <mergeCell ref="H1676:I1676"/>
    <mergeCell ref="D1637:E1637"/>
    <mergeCell ref="F1637:G1637"/>
    <mergeCell ref="H1637:I1637"/>
    <mergeCell ref="D1638:E1638"/>
    <mergeCell ref="F1638:G1638"/>
    <mergeCell ref="H1638:I1638"/>
    <mergeCell ref="D1639:E1639"/>
    <mergeCell ref="F1639:G1639"/>
    <mergeCell ref="H1639:I1639"/>
    <mergeCell ref="D1680:E1680"/>
    <mergeCell ref="F1680:G1680"/>
    <mergeCell ref="H1680:I1680"/>
    <mergeCell ref="D1681:E1681"/>
    <mergeCell ref="F1681:G1681"/>
    <mergeCell ref="H1681:I1681"/>
    <mergeCell ref="D1682:E1682"/>
    <mergeCell ref="F1682:G1682"/>
    <mergeCell ref="H1682:I1682"/>
    <mergeCell ref="D1677:E1677"/>
    <mergeCell ref="F1677:G1677"/>
    <mergeCell ref="H1677:I1677"/>
    <mergeCell ref="D1678:E1678"/>
    <mergeCell ref="F1678:G1678"/>
    <mergeCell ref="H1678:I1678"/>
    <mergeCell ref="D1679:E1679"/>
    <mergeCell ref="F1679:G1679"/>
    <mergeCell ref="H1679:I1679"/>
    <mergeCell ref="D1719:E1719"/>
    <mergeCell ref="H1719:I1719"/>
    <mergeCell ref="D1720:E1720"/>
    <mergeCell ref="H1720:I1720"/>
    <mergeCell ref="D1721:E1721"/>
    <mergeCell ref="F1721:G1721"/>
    <mergeCell ref="H1721:I1721"/>
    <mergeCell ref="D1722:E1722"/>
    <mergeCell ref="F1722:G1722"/>
    <mergeCell ref="H1722:I1722"/>
    <mergeCell ref="D1683:E1683"/>
    <mergeCell ref="F1683:G1683"/>
    <mergeCell ref="H1683:I1683"/>
    <mergeCell ref="B1684:I1684"/>
    <mergeCell ref="D1707:E1707"/>
    <mergeCell ref="H1707:I1707"/>
    <mergeCell ref="D1717:G1717"/>
    <mergeCell ref="C1718:E1718"/>
    <mergeCell ref="G1718:I1718"/>
    <mergeCell ref="D1726:E1726"/>
    <mergeCell ref="F1726:G1726"/>
    <mergeCell ref="H1726:I1726"/>
    <mergeCell ref="D1727:E1727"/>
    <mergeCell ref="F1727:G1727"/>
    <mergeCell ref="H1727:I1727"/>
    <mergeCell ref="B1728:I1728"/>
    <mergeCell ref="D1751:E1751"/>
    <mergeCell ref="H1751:I1751"/>
    <mergeCell ref="D1723:E1723"/>
    <mergeCell ref="F1723:G1723"/>
    <mergeCell ref="H1723:I1723"/>
    <mergeCell ref="D1724:E1724"/>
    <mergeCell ref="F1724:G1724"/>
    <mergeCell ref="H1724:I1724"/>
    <mergeCell ref="D1725:E1725"/>
    <mergeCell ref="F1725:G1725"/>
    <mergeCell ref="H1725:I1725"/>
    <mergeCell ref="D1766:E1766"/>
    <mergeCell ref="F1766:G1766"/>
    <mergeCell ref="H1766:I1766"/>
    <mergeCell ref="D1767:E1767"/>
    <mergeCell ref="F1767:G1767"/>
    <mergeCell ref="H1767:I1767"/>
    <mergeCell ref="D1768:E1768"/>
    <mergeCell ref="F1768:G1768"/>
    <mergeCell ref="H1768:I1768"/>
    <mergeCell ref="D1761:G1761"/>
    <mergeCell ref="C1762:E1762"/>
    <mergeCell ref="G1762:I1762"/>
    <mergeCell ref="D1763:E1763"/>
    <mergeCell ref="H1763:I1763"/>
    <mergeCell ref="D1764:E1764"/>
    <mergeCell ref="H1764:I1764"/>
    <mergeCell ref="D1765:E1765"/>
    <mergeCell ref="F1765:G1765"/>
    <mergeCell ref="H1765:I1765"/>
    <mergeCell ref="B1772:I1772"/>
    <mergeCell ref="D1795:E1795"/>
    <mergeCell ref="H1795:I1795"/>
    <mergeCell ref="D1805:G1805"/>
    <mergeCell ref="C1806:E1806"/>
    <mergeCell ref="G1806:I1806"/>
    <mergeCell ref="D1807:E1807"/>
    <mergeCell ref="H1807:I1807"/>
    <mergeCell ref="D1808:E1808"/>
    <mergeCell ref="H1808:I1808"/>
    <mergeCell ref="D1769:E1769"/>
    <mergeCell ref="F1769:G1769"/>
    <mergeCell ref="H1769:I1769"/>
    <mergeCell ref="D1770:E1770"/>
    <mergeCell ref="F1770:G1770"/>
    <mergeCell ref="H1770:I1770"/>
    <mergeCell ref="D1771:E1771"/>
    <mergeCell ref="F1771:G1771"/>
    <mergeCell ref="H1771:I1771"/>
    <mergeCell ref="D1812:E1812"/>
    <mergeCell ref="F1812:G1812"/>
    <mergeCell ref="H1812:I1812"/>
    <mergeCell ref="D1813:E1813"/>
    <mergeCell ref="F1813:G1813"/>
    <mergeCell ref="H1813:I1813"/>
    <mergeCell ref="D1814:E1814"/>
    <mergeCell ref="F1814:G1814"/>
    <mergeCell ref="H1814:I1814"/>
    <mergeCell ref="D1809:E1809"/>
    <mergeCell ref="F1809:G1809"/>
    <mergeCell ref="H1809:I1809"/>
    <mergeCell ref="D1810:E1810"/>
    <mergeCell ref="F1810:G1810"/>
    <mergeCell ref="H1810:I1810"/>
    <mergeCell ref="D1811:E1811"/>
    <mergeCell ref="F1811:G1811"/>
    <mergeCell ref="H1811:I1811"/>
    <mergeCell ref="D1851:E1851"/>
    <mergeCell ref="H1851:I1851"/>
    <mergeCell ref="D1852:E1852"/>
    <mergeCell ref="H1852:I1852"/>
    <mergeCell ref="D1853:E1853"/>
    <mergeCell ref="F1853:G1853"/>
    <mergeCell ref="H1853:I1853"/>
    <mergeCell ref="D1854:E1854"/>
    <mergeCell ref="F1854:G1854"/>
    <mergeCell ref="H1854:I1854"/>
    <mergeCell ref="D1815:E1815"/>
    <mergeCell ref="F1815:G1815"/>
    <mergeCell ref="H1815:I1815"/>
    <mergeCell ref="B1816:I1816"/>
    <mergeCell ref="D1839:E1839"/>
    <mergeCell ref="H1839:I1839"/>
    <mergeCell ref="D1849:G1849"/>
    <mergeCell ref="C1850:E1850"/>
    <mergeCell ref="G1850:I1850"/>
    <mergeCell ref="D1858:E1858"/>
    <mergeCell ref="F1858:G1858"/>
    <mergeCell ref="H1858:I1858"/>
    <mergeCell ref="D1859:E1859"/>
    <mergeCell ref="F1859:G1859"/>
    <mergeCell ref="H1859:I1859"/>
    <mergeCell ref="B1860:I1860"/>
    <mergeCell ref="D1883:E1883"/>
    <mergeCell ref="H1883:I1883"/>
    <mergeCell ref="D1855:E1855"/>
    <mergeCell ref="F1855:G1855"/>
    <mergeCell ref="H1855:I1855"/>
    <mergeCell ref="D1856:E1856"/>
    <mergeCell ref="F1856:G1856"/>
    <mergeCell ref="H1856:I1856"/>
    <mergeCell ref="D1857:E1857"/>
    <mergeCell ref="F1857:G1857"/>
    <mergeCell ref="H1857:I1857"/>
    <mergeCell ref="D1898:E1898"/>
    <mergeCell ref="F1898:G1898"/>
    <mergeCell ref="H1898:I1898"/>
    <mergeCell ref="D1899:E1899"/>
    <mergeCell ref="F1899:G1899"/>
    <mergeCell ref="H1899:I1899"/>
    <mergeCell ref="D1900:E1900"/>
    <mergeCell ref="F1900:G1900"/>
    <mergeCell ref="H1900:I1900"/>
    <mergeCell ref="D1893:G1893"/>
    <mergeCell ref="C1894:E1894"/>
    <mergeCell ref="G1894:I1894"/>
    <mergeCell ref="D1895:E1895"/>
    <mergeCell ref="H1895:I1895"/>
    <mergeCell ref="D1896:E1896"/>
    <mergeCell ref="H1896:I1896"/>
    <mergeCell ref="D1897:E1897"/>
    <mergeCell ref="F1897:G1897"/>
    <mergeCell ref="H1897:I1897"/>
    <mergeCell ref="B1904:I1904"/>
    <mergeCell ref="D1927:E1927"/>
    <mergeCell ref="H1927:I1927"/>
    <mergeCell ref="D1937:G1937"/>
    <mergeCell ref="C1938:E1938"/>
    <mergeCell ref="G1938:I1938"/>
    <mergeCell ref="D1939:E1939"/>
    <mergeCell ref="H1939:I1939"/>
    <mergeCell ref="D1940:E1940"/>
    <mergeCell ref="H1940:I1940"/>
    <mergeCell ref="D1901:E1901"/>
    <mergeCell ref="F1901:G1901"/>
    <mergeCell ref="H1901:I1901"/>
    <mergeCell ref="D1902:E1902"/>
    <mergeCell ref="F1902:G1902"/>
    <mergeCell ref="H1902:I1902"/>
    <mergeCell ref="D1903:E1903"/>
    <mergeCell ref="F1903:G1903"/>
    <mergeCell ref="H1903:I1903"/>
    <mergeCell ref="D1944:E1944"/>
    <mergeCell ref="F1944:G1944"/>
    <mergeCell ref="H1944:I1944"/>
    <mergeCell ref="D1945:E1945"/>
    <mergeCell ref="F1945:G1945"/>
    <mergeCell ref="H1945:I1945"/>
    <mergeCell ref="D1946:E1946"/>
    <mergeCell ref="F1946:G1946"/>
    <mergeCell ref="H1946:I1946"/>
    <mergeCell ref="D1941:E1941"/>
    <mergeCell ref="F1941:G1941"/>
    <mergeCell ref="H1941:I1941"/>
    <mergeCell ref="D1942:E1942"/>
    <mergeCell ref="F1942:G1942"/>
    <mergeCell ref="H1942:I1942"/>
    <mergeCell ref="D1943:E1943"/>
    <mergeCell ref="F1943:G1943"/>
    <mergeCell ref="H1943:I1943"/>
    <mergeCell ref="D1983:E1983"/>
    <mergeCell ref="H1983:I1983"/>
    <mergeCell ref="D1984:E1984"/>
    <mergeCell ref="H1984:I1984"/>
    <mergeCell ref="D1985:E1985"/>
    <mergeCell ref="F1985:G1985"/>
    <mergeCell ref="H1985:I1985"/>
    <mergeCell ref="D1986:E1986"/>
    <mergeCell ref="F1986:G1986"/>
    <mergeCell ref="H1986:I1986"/>
    <mergeCell ref="D1947:E1947"/>
    <mergeCell ref="F1947:G1947"/>
    <mergeCell ref="H1947:I1947"/>
    <mergeCell ref="B1948:I1948"/>
    <mergeCell ref="D1971:E1971"/>
    <mergeCell ref="H1971:I1971"/>
    <mergeCell ref="D1981:G1981"/>
    <mergeCell ref="C1982:E1982"/>
    <mergeCell ref="G1982:I1982"/>
    <mergeCell ref="D1990:E1990"/>
    <mergeCell ref="F1990:G1990"/>
    <mergeCell ref="H1990:I1990"/>
    <mergeCell ref="D1991:E1991"/>
    <mergeCell ref="F1991:G1991"/>
    <mergeCell ref="H1991:I1991"/>
    <mergeCell ref="B1992:I1992"/>
    <mergeCell ref="D2015:E2015"/>
    <mergeCell ref="H2015:I2015"/>
    <mergeCell ref="D1987:E1987"/>
    <mergeCell ref="F1987:G1987"/>
    <mergeCell ref="H1987:I1987"/>
    <mergeCell ref="D1988:E1988"/>
    <mergeCell ref="F1988:G1988"/>
    <mergeCell ref="H1988:I1988"/>
    <mergeCell ref="D1989:E1989"/>
    <mergeCell ref="F1989:G1989"/>
    <mergeCell ref="H1989:I1989"/>
    <mergeCell ref="D2030:E2030"/>
    <mergeCell ref="F2030:G2030"/>
    <mergeCell ref="H2030:I2030"/>
    <mergeCell ref="D2031:E2031"/>
    <mergeCell ref="F2031:G2031"/>
    <mergeCell ref="H2031:I2031"/>
    <mergeCell ref="D2032:E2032"/>
    <mergeCell ref="F2032:G2032"/>
    <mergeCell ref="H2032:I2032"/>
    <mergeCell ref="D2025:G2025"/>
    <mergeCell ref="C2026:E2026"/>
    <mergeCell ref="G2026:I2026"/>
    <mergeCell ref="D2027:E2027"/>
    <mergeCell ref="H2027:I2027"/>
    <mergeCell ref="D2028:E2028"/>
    <mergeCell ref="H2028:I2028"/>
    <mergeCell ref="D2029:E2029"/>
    <mergeCell ref="F2029:G2029"/>
    <mergeCell ref="H2029:I2029"/>
    <mergeCell ref="B2036:I2036"/>
    <mergeCell ref="D2059:E2059"/>
    <mergeCell ref="H2059:I2059"/>
    <mergeCell ref="D2069:G2069"/>
    <mergeCell ref="C2070:E2070"/>
    <mergeCell ref="G2070:I2070"/>
    <mergeCell ref="D2071:E2071"/>
    <mergeCell ref="H2071:I2071"/>
    <mergeCell ref="D2072:E2072"/>
    <mergeCell ref="H2072:I2072"/>
    <mergeCell ref="D2033:E2033"/>
    <mergeCell ref="F2033:G2033"/>
    <mergeCell ref="H2033:I2033"/>
    <mergeCell ref="D2034:E2034"/>
    <mergeCell ref="F2034:G2034"/>
    <mergeCell ref="H2034:I2034"/>
    <mergeCell ref="D2035:E2035"/>
    <mergeCell ref="F2035:G2035"/>
    <mergeCell ref="H2035:I2035"/>
    <mergeCell ref="D2076:E2076"/>
    <mergeCell ref="F2076:G2076"/>
    <mergeCell ref="H2076:I2076"/>
    <mergeCell ref="D2077:E2077"/>
    <mergeCell ref="F2077:G2077"/>
    <mergeCell ref="H2077:I2077"/>
    <mergeCell ref="D2078:E2078"/>
    <mergeCell ref="F2078:G2078"/>
    <mergeCell ref="H2078:I2078"/>
    <mergeCell ref="D2073:E2073"/>
    <mergeCell ref="F2073:G2073"/>
    <mergeCell ref="H2073:I2073"/>
    <mergeCell ref="D2074:E2074"/>
    <mergeCell ref="F2074:G2074"/>
    <mergeCell ref="H2074:I2074"/>
    <mergeCell ref="D2075:E2075"/>
    <mergeCell ref="F2075:G2075"/>
    <mergeCell ref="H2075:I2075"/>
    <mergeCell ref="D2115:E2115"/>
    <mergeCell ref="H2115:I2115"/>
    <mergeCell ref="D2116:E2116"/>
    <mergeCell ref="H2116:I2116"/>
    <mergeCell ref="D2117:E2117"/>
    <mergeCell ref="F2117:G2117"/>
    <mergeCell ref="H2117:I2117"/>
    <mergeCell ref="D2118:E2118"/>
    <mergeCell ref="F2118:G2118"/>
    <mergeCell ref="H2118:I2118"/>
    <mergeCell ref="D2079:E2079"/>
    <mergeCell ref="F2079:G2079"/>
    <mergeCell ref="H2079:I2079"/>
    <mergeCell ref="B2080:I2080"/>
    <mergeCell ref="D2103:E2103"/>
    <mergeCell ref="H2103:I2103"/>
    <mergeCell ref="D2113:G2113"/>
    <mergeCell ref="C2114:E2114"/>
    <mergeCell ref="G2114:I2114"/>
    <mergeCell ref="D2122:E2122"/>
    <mergeCell ref="F2122:G2122"/>
    <mergeCell ref="H2122:I2122"/>
    <mergeCell ref="D2123:E2123"/>
    <mergeCell ref="F2123:G2123"/>
    <mergeCell ref="H2123:I2123"/>
    <mergeCell ref="B2124:I2124"/>
    <mergeCell ref="D2147:E2147"/>
    <mergeCell ref="H2147:I2147"/>
    <mergeCell ref="D2119:E2119"/>
    <mergeCell ref="F2119:G2119"/>
    <mergeCell ref="H2119:I2119"/>
    <mergeCell ref="D2120:E2120"/>
    <mergeCell ref="F2120:G2120"/>
    <mergeCell ref="H2120:I2120"/>
    <mergeCell ref="D2121:E2121"/>
    <mergeCell ref="F2121:G2121"/>
    <mergeCell ref="H2121:I2121"/>
    <mergeCell ref="D2162:E2162"/>
    <mergeCell ref="F2162:G2162"/>
    <mergeCell ref="H2162:I2162"/>
    <mergeCell ref="D2163:E2163"/>
    <mergeCell ref="F2163:G2163"/>
    <mergeCell ref="H2163:I2163"/>
    <mergeCell ref="D2164:E2164"/>
    <mergeCell ref="F2164:G2164"/>
    <mergeCell ref="H2164:I2164"/>
    <mergeCell ref="D2157:G2157"/>
    <mergeCell ref="C2158:E2158"/>
    <mergeCell ref="G2158:I2158"/>
    <mergeCell ref="D2159:E2159"/>
    <mergeCell ref="H2159:I2159"/>
    <mergeCell ref="D2160:E2160"/>
    <mergeCell ref="H2160:I2160"/>
    <mergeCell ref="D2161:E2161"/>
    <mergeCell ref="F2161:G2161"/>
    <mergeCell ref="H2161:I2161"/>
    <mergeCell ref="B2168:I2168"/>
    <mergeCell ref="D2191:E2191"/>
    <mergeCell ref="H2191:I2191"/>
    <mergeCell ref="D2201:G2201"/>
    <mergeCell ref="C2202:E2202"/>
    <mergeCell ref="G2202:I2202"/>
    <mergeCell ref="D2203:E2203"/>
    <mergeCell ref="H2203:I2203"/>
    <mergeCell ref="D2204:E2204"/>
    <mergeCell ref="H2204:I2204"/>
    <mergeCell ref="D2165:E2165"/>
    <mergeCell ref="F2165:G2165"/>
    <mergeCell ref="H2165:I2165"/>
    <mergeCell ref="D2166:E2166"/>
    <mergeCell ref="F2166:G2166"/>
    <mergeCell ref="H2166:I2166"/>
    <mergeCell ref="D2167:E2167"/>
    <mergeCell ref="F2167:G2167"/>
    <mergeCell ref="H2167:I2167"/>
    <mergeCell ref="D2208:E2208"/>
    <mergeCell ref="F2208:G2208"/>
    <mergeCell ref="H2208:I2208"/>
    <mergeCell ref="D2209:E2209"/>
    <mergeCell ref="F2209:G2209"/>
    <mergeCell ref="H2209:I2209"/>
    <mergeCell ref="D2210:E2210"/>
    <mergeCell ref="F2210:G2210"/>
    <mergeCell ref="H2210:I2210"/>
    <mergeCell ref="D2205:E2205"/>
    <mergeCell ref="F2205:G2205"/>
    <mergeCell ref="H2205:I2205"/>
    <mergeCell ref="D2206:E2206"/>
    <mergeCell ref="F2206:G2206"/>
    <mergeCell ref="H2206:I2206"/>
    <mergeCell ref="D2207:E2207"/>
    <mergeCell ref="F2207:G2207"/>
    <mergeCell ref="H2207:I2207"/>
    <mergeCell ref="D2247:E2247"/>
    <mergeCell ref="H2247:I2247"/>
    <mergeCell ref="D2248:E2248"/>
    <mergeCell ref="H2248:I2248"/>
    <mergeCell ref="D2249:E2249"/>
    <mergeCell ref="F2249:G2249"/>
    <mergeCell ref="H2249:I2249"/>
    <mergeCell ref="D2250:E2250"/>
    <mergeCell ref="F2250:G2250"/>
    <mergeCell ref="H2250:I2250"/>
    <mergeCell ref="D2211:E2211"/>
    <mergeCell ref="F2211:G2211"/>
    <mergeCell ref="H2211:I2211"/>
    <mergeCell ref="B2212:I2212"/>
    <mergeCell ref="D2235:E2235"/>
    <mergeCell ref="H2235:I2235"/>
    <mergeCell ref="D2245:G2245"/>
    <mergeCell ref="C2246:E2246"/>
    <mergeCell ref="G2246:I2246"/>
    <mergeCell ref="D2254:E2254"/>
    <mergeCell ref="F2254:G2254"/>
    <mergeCell ref="H2254:I2254"/>
    <mergeCell ref="D2255:E2255"/>
    <mergeCell ref="F2255:G2255"/>
    <mergeCell ref="H2255:I2255"/>
    <mergeCell ref="B2256:I2256"/>
    <mergeCell ref="D2279:E2279"/>
    <mergeCell ref="H2279:I2279"/>
    <mergeCell ref="D2251:E2251"/>
    <mergeCell ref="F2251:G2251"/>
    <mergeCell ref="H2251:I2251"/>
    <mergeCell ref="D2252:E2252"/>
    <mergeCell ref="F2252:G2252"/>
    <mergeCell ref="H2252:I2252"/>
    <mergeCell ref="D2253:E2253"/>
    <mergeCell ref="F2253:G2253"/>
    <mergeCell ref="H2253:I2253"/>
    <mergeCell ref="D2294:E2294"/>
    <mergeCell ref="F2294:G2294"/>
    <mergeCell ref="H2294:I2294"/>
    <mergeCell ref="D2295:E2295"/>
    <mergeCell ref="F2295:G2295"/>
    <mergeCell ref="H2295:I2295"/>
    <mergeCell ref="D2296:E2296"/>
    <mergeCell ref="F2296:G2296"/>
    <mergeCell ref="H2296:I2296"/>
    <mergeCell ref="D2289:G2289"/>
    <mergeCell ref="C2290:E2290"/>
    <mergeCell ref="G2290:I2290"/>
    <mergeCell ref="D2291:E2291"/>
    <mergeCell ref="H2291:I2291"/>
    <mergeCell ref="D2292:E2292"/>
    <mergeCell ref="H2292:I2292"/>
    <mergeCell ref="D2293:E2293"/>
    <mergeCell ref="F2293:G2293"/>
    <mergeCell ref="H2293:I2293"/>
    <mergeCell ref="B2300:I2300"/>
    <mergeCell ref="D2323:E2323"/>
    <mergeCell ref="H2323:I2323"/>
    <mergeCell ref="D2333:G2333"/>
    <mergeCell ref="C2334:E2334"/>
    <mergeCell ref="G2334:I2334"/>
    <mergeCell ref="D2335:E2335"/>
    <mergeCell ref="H2335:I2335"/>
    <mergeCell ref="D2336:E2336"/>
    <mergeCell ref="H2336:I2336"/>
    <mergeCell ref="D2297:E2297"/>
    <mergeCell ref="F2297:G2297"/>
    <mergeCell ref="H2297:I2297"/>
    <mergeCell ref="D2298:E2298"/>
    <mergeCell ref="F2298:G2298"/>
    <mergeCell ref="H2298:I2298"/>
    <mergeCell ref="D2299:E2299"/>
    <mergeCell ref="F2299:G2299"/>
    <mergeCell ref="H2299:I2299"/>
    <mergeCell ref="D2340:E2340"/>
    <mergeCell ref="F2340:G2340"/>
    <mergeCell ref="H2340:I2340"/>
    <mergeCell ref="D2341:E2341"/>
    <mergeCell ref="F2341:G2341"/>
    <mergeCell ref="H2341:I2341"/>
    <mergeCell ref="D2342:E2342"/>
    <mergeCell ref="F2342:G2342"/>
    <mergeCell ref="H2342:I2342"/>
    <mergeCell ref="D2337:E2337"/>
    <mergeCell ref="F2337:G2337"/>
    <mergeCell ref="H2337:I2337"/>
    <mergeCell ref="D2338:E2338"/>
    <mergeCell ref="F2338:G2338"/>
    <mergeCell ref="H2338:I2338"/>
    <mergeCell ref="D2339:E2339"/>
    <mergeCell ref="F2339:G2339"/>
    <mergeCell ref="H2339:I2339"/>
    <mergeCell ref="D2379:E2379"/>
    <mergeCell ref="H2379:I2379"/>
    <mergeCell ref="D2380:E2380"/>
    <mergeCell ref="H2380:I2380"/>
    <mergeCell ref="D2381:E2381"/>
    <mergeCell ref="F2381:G2381"/>
    <mergeCell ref="H2381:I2381"/>
    <mergeCell ref="D2382:E2382"/>
    <mergeCell ref="F2382:G2382"/>
    <mergeCell ref="H2382:I2382"/>
    <mergeCell ref="D2343:E2343"/>
    <mergeCell ref="F2343:G2343"/>
    <mergeCell ref="H2343:I2343"/>
    <mergeCell ref="B2344:I2344"/>
    <mergeCell ref="D2367:E2367"/>
    <mergeCell ref="H2367:I2367"/>
    <mergeCell ref="D2377:G2377"/>
    <mergeCell ref="C2378:E2378"/>
    <mergeCell ref="G2378:I2378"/>
    <mergeCell ref="D2386:E2386"/>
    <mergeCell ref="F2386:G2386"/>
    <mergeCell ref="H2386:I2386"/>
    <mergeCell ref="D2387:E2387"/>
    <mergeCell ref="F2387:G2387"/>
    <mergeCell ref="H2387:I2387"/>
    <mergeCell ref="B2388:I2388"/>
    <mergeCell ref="D2411:E2411"/>
    <mergeCell ref="H2411:I2411"/>
    <mergeCell ref="D2383:E2383"/>
    <mergeCell ref="F2383:G2383"/>
    <mergeCell ref="H2383:I2383"/>
    <mergeCell ref="D2384:E2384"/>
    <mergeCell ref="F2384:G2384"/>
    <mergeCell ref="H2384:I2384"/>
    <mergeCell ref="D2385:E2385"/>
    <mergeCell ref="F2385:G2385"/>
    <mergeCell ref="H2385:I2385"/>
    <mergeCell ref="D2426:E2426"/>
    <mergeCell ref="F2426:G2426"/>
    <mergeCell ref="H2426:I2426"/>
    <mergeCell ref="D2427:E2427"/>
    <mergeCell ref="F2427:G2427"/>
    <mergeCell ref="H2427:I2427"/>
    <mergeCell ref="D2428:E2428"/>
    <mergeCell ref="F2428:G2428"/>
    <mergeCell ref="H2428:I2428"/>
    <mergeCell ref="D2421:G2421"/>
    <mergeCell ref="C2422:E2422"/>
    <mergeCell ref="G2422:I2422"/>
    <mergeCell ref="D2423:E2423"/>
    <mergeCell ref="H2423:I2423"/>
    <mergeCell ref="D2424:E2424"/>
    <mergeCell ref="H2424:I2424"/>
    <mergeCell ref="D2425:E2425"/>
    <mergeCell ref="F2425:G2425"/>
    <mergeCell ref="H2425:I2425"/>
    <mergeCell ref="B2432:I2432"/>
    <mergeCell ref="D2455:E2455"/>
    <mergeCell ref="H2455:I2455"/>
    <mergeCell ref="D2465:G2465"/>
    <mergeCell ref="C2466:E2466"/>
    <mergeCell ref="G2466:I2466"/>
    <mergeCell ref="D2467:E2467"/>
    <mergeCell ref="H2467:I2467"/>
    <mergeCell ref="D2468:E2468"/>
    <mergeCell ref="H2468:I2468"/>
    <mergeCell ref="D2429:E2429"/>
    <mergeCell ref="F2429:G2429"/>
    <mergeCell ref="H2429:I2429"/>
    <mergeCell ref="D2430:E2430"/>
    <mergeCell ref="F2430:G2430"/>
    <mergeCell ref="H2430:I2430"/>
    <mergeCell ref="D2431:E2431"/>
    <mergeCell ref="F2431:G2431"/>
    <mergeCell ref="H2431:I2431"/>
    <mergeCell ref="D2472:E2472"/>
    <mergeCell ref="F2472:G2472"/>
    <mergeCell ref="H2472:I2472"/>
    <mergeCell ref="D2473:E2473"/>
    <mergeCell ref="F2473:G2473"/>
    <mergeCell ref="H2473:I2473"/>
    <mergeCell ref="D2474:E2474"/>
    <mergeCell ref="F2474:G2474"/>
    <mergeCell ref="H2474:I2474"/>
    <mergeCell ref="D2469:E2469"/>
    <mergeCell ref="F2469:G2469"/>
    <mergeCell ref="H2469:I2469"/>
    <mergeCell ref="D2470:E2470"/>
    <mergeCell ref="F2470:G2470"/>
    <mergeCell ref="H2470:I2470"/>
    <mergeCell ref="D2471:E2471"/>
    <mergeCell ref="F2471:G2471"/>
    <mergeCell ref="H2471:I2471"/>
    <mergeCell ref="D2511:E2511"/>
    <mergeCell ref="H2511:I2511"/>
    <mergeCell ref="D2512:E2512"/>
    <mergeCell ref="H2512:I2512"/>
    <mergeCell ref="D2513:E2513"/>
    <mergeCell ref="F2513:G2513"/>
    <mergeCell ref="H2513:I2513"/>
    <mergeCell ref="D2514:E2514"/>
    <mergeCell ref="F2514:G2514"/>
    <mergeCell ref="H2514:I2514"/>
    <mergeCell ref="D2475:E2475"/>
    <mergeCell ref="F2475:G2475"/>
    <mergeCell ref="H2475:I2475"/>
    <mergeCell ref="B2476:I2476"/>
    <mergeCell ref="D2499:E2499"/>
    <mergeCell ref="H2499:I2499"/>
    <mergeCell ref="D2509:G2509"/>
    <mergeCell ref="C2510:E2510"/>
    <mergeCell ref="G2510:I2510"/>
    <mergeCell ref="D2518:E2518"/>
    <mergeCell ref="F2518:G2518"/>
    <mergeCell ref="H2518:I2518"/>
    <mergeCell ref="D2519:E2519"/>
    <mergeCell ref="F2519:G2519"/>
    <mergeCell ref="H2519:I2519"/>
    <mergeCell ref="B2520:I2520"/>
    <mergeCell ref="D2543:E2543"/>
    <mergeCell ref="H2543:I2543"/>
    <mergeCell ref="D2515:E2515"/>
    <mergeCell ref="F2515:G2515"/>
    <mergeCell ref="H2515:I2515"/>
    <mergeCell ref="D2516:E2516"/>
    <mergeCell ref="F2516:G2516"/>
    <mergeCell ref="H2516:I2516"/>
    <mergeCell ref="D2517:E2517"/>
    <mergeCell ref="F2517:G2517"/>
    <mergeCell ref="H2517:I2517"/>
    <mergeCell ref="D2558:E2558"/>
    <mergeCell ref="F2558:G2558"/>
    <mergeCell ref="H2558:I2558"/>
    <mergeCell ref="D2559:E2559"/>
    <mergeCell ref="F2559:G2559"/>
    <mergeCell ref="H2559:I2559"/>
    <mergeCell ref="D2560:E2560"/>
    <mergeCell ref="F2560:G2560"/>
    <mergeCell ref="H2560:I2560"/>
    <mergeCell ref="D2553:G2553"/>
    <mergeCell ref="C2554:E2554"/>
    <mergeCell ref="G2554:I2554"/>
    <mergeCell ref="D2555:E2555"/>
    <mergeCell ref="H2555:I2555"/>
    <mergeCell ref="D2556:E2556"/>
    <mergeCell ref="H2556:I2556"/>
    <mergeCell ref="D2557:E2557"/>
    <mergeCell ref="F2557:G2557"/>
    <mergeCell ref="H2557:I2557"/>
    <mergeCell ref="H2587:I2587"/>
    <mergeCell ref="D2597:G2597"/>
    <mergeCell ref="C2598:E2598"/>
    <mergeCell ref="G2598:I2598"/>
    <mergeCell ref="D2599:E2599"/>
    <mergeCell ref="H2599:I2599"/>
    <mergeCell ref="D2600:E2600"/>
    <mergeCell ref="H2600:I2600"/>
    <mergeCell ref="D2561:E2561"/>
    <mergeCell ref="F2561:G2561"/>
    <mergeCell ref="H2561:I2561"/>
    <mergeCell ref="D2562:E2562"/>
    <mergeCell ref="F2562:G2562"/>
    <mergeCell ref="H2562:I2562"/>
    <mergeCell ref="D2563:E2563"/>
    <mergeCell ref="F2563:G2563"/>
    <mergeCell ref="H2563:I2563"/>
    <mergeCell ref="D2607:E2607"/>
    <mergeCell ref="F2607:G2607"/>
    <mergeCell ref="H2607:I2607"/>
    <mergeCell ref="B2608:I2608"/>
    <mergeCell ref="D2631:E2631"/>
    <mergeCell ref="H2631:I2631"/>
    <mergeCell ref="D710:E710"/>
    <mergeCell ref="D711:E711"/>
    <mergeCell ref="D712:E712"/>
    <mergeCell ref="D713:E713"/>
    <mergeCell ref="D714:E714"/>
    <mergeCell ref="D715:E715"/>
    <mergeCell ref="D2604:E2604"/>
    <mergeCell ref="F2604:G2604"/>
    <mergeCell ref="H2604:I2604"/>
    <mergeCell ref="D2605:E2605"/>
    <mergeCell ref="F2605:G2605"/>
    <mergeCell ref="H2605:I2605"/>
    <mergeCell ref="D2606:E2606"/>
    <mergeCell ref="F2606:G2606"/>
    <mergeCell ref="H2606:I2606"/>
    <mergeCell ref="D2601:E2601"/>
    <mergeCell ref="F2601:G2601"/>
    <mergeCell ref="H2601:I2601"/>
    <mergeCell ref="D2602:E2602"/>
    <mergeCell ref="F2602:G2602"/>
    <mergeCell ref="H2602:I2602"/>
    <mergeCell ref="D2603:E2603"/>
    <mergeCell ref="F2603:G2603"/>
    <mergeCell ref="H2603:I2603"/>
    <mergeCell ref="B2564:I2564"/>
    <mergeCell ref="D2587:E2587"/>
  </mergeCells>
  <phoneticPr fontId="3"/>
  <dataValidations count="1">
    <dataValidation type="list" allowBlank="1" showInputMessage="1" showErrorMessage="1" sqref="I14:J34 E14:E34 I58:J78 E58:E78 I1774:J1794 I718:J738 I1818:J1838 I146:J166 I1862:J1882 I190:J210 I1906:J1926 I234:J254 I1950:J1970 I278:J298 I1994:J2014 I322:J342 I2038:J2058 I366:J386 I2082:J2102 I410:J430 I2126:J2146 I454:J474 I2170:J2190 I498:J518 I2214:J2234 I542:J562 I2258:J2278 I586:J606 I2302:J2322 I630:J650 I2346:J2366 I674:J694 I2390:J2410 I762:J782 I2434:J2454 I806:J826 I2478:J2498 I850:J870 I2522:J2542 I894:J914 I2566:J2586 I938:J958 I2610:J2630 I982:J1002 I1026:J1046 I1070:J1090 I1114:J1134 I1158:J1178 I1202:J1222 I1246:J1266 I1290:J1310 I1334:J1354 I1378:J1398 I1422:J1442 I1466:J1486 I1510:J1530 I1554:J1574 I1598:J1618 I1642:J1662 I1686:J1706 I1730:J1750 I102:J122 E102:E122 E146:E166 E190:E210 E234:E254 E278:E298 E322:E342 E366:E386 E410:E430 E454:E474 E498:E518 E542:E562 E586:E606 E630:E650 E674:E694 E718:E738 E762:E782 E806:E826 E850:E870 E894:E914 E938:E958 E982:E1002 E1026:E1046 E1070:E1090 E1114:E1134 E1158:E1178 E1202:E1222 E1246:E1266 E1290:E1310 E1334:E1354 E1378:E1398 E1422:E1442 E1466:E1486 E1510:E1530 E1554:E1574 E1598:E1618 E1642:E1662 E1686:E1706 E1730:E1750 E1774:E1794 E1818:E1838 E1862:E1882 E1906:E1926 E1950:E1970 E1994:E2014 E2038:E2058 E2082:E2102 E2126:E2146 E2170:E2190 E2214:E2234 E2258:E2278 E2302:E2322 E2346:E2366 E2390:E2410 E2434:E2454 E2478:E2498 E2522:E2542 E2566:E2586 E2610:E2630">
      <formula1>"○,×"</formula1>
    </dataValidation>
  </dataValidations>
  <printOptions horizontalCentered="1"/>
  <pageMargins left="0.51181102362204722" right="0.19685039370078741" top="0.35433070866141736" bottom="0.23622047244094491" header="0.11811023622047245" footer="0.11811023622047245"/>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参加者名簿!$A$3:$A$101</xm:f>
          </x14:formula1>
          <xm:sqref>B14:B34 F14:F34 B58:B78 F58:F78 B102:B122 B146:B166 B190:B210 B234:B254 B278:B298 B322:B342 B366:B386 B410:B430 B454:B474 B498:B518 B542:B562 B586:B606 B630:B650 B674:B694 B718:B738 B762:B782 B806:B826 B850:B870 B894:B914 B938:B958 B982:B1002 B1026:B1046 B1070:B1090 B1114:B1134 B1158:B1178 B1202:B1222 B1246:B1266 B1290:B1310 B1334:B1354 B1378:B1398 B1422:B1442 B1466:B1486 B1510:B1530 B1554:B1574 B1598:B1618 B1642:B1662 B1686:B1706 B1730:B1750 B1774:B1794 B1818:B1838 B1862:B1882 B1906:B1926 B1950:B1970 B1994:B2014 B2038:B2058 B2082:B2102 B2126:B2146 B2170:B2190 B2214:B2234 B2258:B2278 B2302:B2322 B2346:B2366 B2390:B2410 B2434:B2454 B2478:B2498 B2522:B2542 B2566:B2586 B2610:B2630 F102:F122 F146:F166 F190:F210 F234:F254 F278:F298 F322:F342 F366:F386 F410:F430 F454:F474 F498:F518 F542:F562 F586:F606 F630:F650 F674:F694 F718:F738 F762:F782 F806:F826 F850:F870 F894:F914 F938:F958 F982:F1002 F1026:F1046 F1070:F1090 F1114:F1134 F1158:F1178 F1202:F1222 F1246:F1266 F1290:F1310 F1334:F1354 F1378:F1398 F1422:F1442 F1466:F1486 F1510:F1530 F1554:F1574 F1598:F1618 F1642:F1662 F1686:F1706 F1730:F1750 F1774:F1794 F1818:F1838 F1862:F1882 F1906:F1926 F1950:F1970 F1994:F2014 F2038:F2058 F2082:F2102 F2126:F2146 F2170:F2190 F2214:F2234 F2258:F2278 F2302:F2322 F2346:F2366 F2390:F2410 F2434:F2454 F2478:F2498 F2522:F2542 F2566:F2586 F2610:F2630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Y412"/>
  <sheetViews>
    <sheetView view="pageBreakPreview" zoomScale="96" zoomScaleNormal="70" zoomScaleSheetLayoutView="96" workbookViewId="0">
      <selection activeCell="I10" sqref="I10:I15"/>
    </sheetView>
  </sheetViews>
  <sheetFormatPr defaultColWidth="9" defaultRowHeight="13.5"/>
  <cols>
    <col min="1" max="1" width="6.7109375" style="315" customWidth="1"/>
    <col min="2" max="2" width="5.85546875" style="315" customWidth="1"/>
    <col min="3" max="3" width="7.28515625" style="319" customWidth="1"/>
    <col min="4" max="4" width="7.7109375" style="319" customWidth="1"/>
    <col min="5" max="5" width="8" style="319" customWidth="1"/>
    <col min="6" max="6" width="6.42578125" style="319" customWidth="1"/>
    <col min="7" max="8" width="7" style="319" customWidth="1"/>
    <col min="9" max="14" width="3.7109375" style="315" customWidth="1"/>
    <col min="15" max="15" width="9.140625" style="319" customWidth="1"/>
    <col min="16" max="16" width="12.42578125" style="319" customWidth="1"/>
    <col min="17" max="17" width="28.7109375" style="319" customWidth="1"/>
    <col min="18" max="18" width="26" style="319" customWidth="1"/>
    <col min="19" max="19" width="22.28515625" style="319" customWidth="1"/>
    <col min="20" max="26" width="7.5703125" style="319" customWidth="1"/>
    <col min="27" max="16384" width="9" style="319"/>
  </cols>
  <sheetData>
    <row r="1" spans="1:25" s="316" customFormat="1">
      <c r="A1" s="315"/>
      <c r="B1" s="315"/>
      <c r="I1" s="315">
        <v>7</v>
      </c>
      <c r="J1" s="315">
        <v>8</v>
      </c>
      <c r="K1" s="315">
        <v>9</v>
      </c>
      <c r="L1" s="315">
        <v>10</v>
      </c>
      <c r="M1" s="315">
        <v>11</v>
      </c>
      <c r="N1" s="315">
        <v>12</v>
      </c>
      <c r="O1" s="316">
        <v>3</v>
      </c>
      <c r="P1" s="316">
        <v>4</v>
      </c>
      <c r="Q1" s="316">
        <v>6</v>
      </c>
      <c r="R1" s="316">
        <v>8</v>
      </c>
    </row>
    <row r="2" spans="1:25" ht="14.25" customHeight="1">
      <c r="C2" s="317" t="s">
        <v>0</v>
      </c>
      <c r="D2" s="317"/>
      <c r="E2" s="317"/>
      <c r="F2" s="317"/>
      <c r="G2" s="317"/>
      <c r="H2" s="317"/>
      <c r="I2" s="318"/>
      <c r="J2" s="318"/>
      <c r="K2" s="318"/>
      <c r="L2" s="318"/>
      <c r="M2" s="318"/>
      <c r="N2" s="318"/>
      <c r="O2" s="317"/>
      <c r="R2" s="600" t="s">
        <v>748</v>
      </c>
      <c r="S2" s="317"/>
      <c r="T2" s="317"/>
      <c r="U2" s="317"/>
      <c r="V2" s="317"/>
      <c r="W2" s="317"/>
      <c r="X2" s="317"/>
    </row>
    <row r="3" spans="1:25" ht="13.5" customHeight="1">
      <c r="C3" s="599" t="s">
        <v>747</v>
      </c>
      <c r="D3" s="317"/>
      <c r="E3" s="317"/>
      <c r="F3" s="317"/>
      <c r="G3" s="317"/>
      <c r="H3" s="317"/>
      <c r="I3" s="318"/>
      <c r="J3" s="318"/>
      <c r="K3" s="318"/>
      <c r="L3" s="318"/>
      <c r="M3" s="318"/>
      <c r="N3" s="318"/>
      <c r="O3" s="317"/>
      <c r="R3" s="320" t="s">
        <v>746</v>
      </c>
      <c r="S3" s="317"/>
      <c r="T3" s="317"/>
      <c r="U3" s="317"/>
      <c r="V3" s="317"/>
      <c r="W3" s="317"/>
      <c r="X3" s="317"/>
    </row>
    <row r="4" spans="1:25" ht="21" customHeight="1">
      <c r="A4" s="691" t="s">
        <v>734</v>
      </c>
      <c r="D4" s="321"/>
      <c r="E4" s="321"/>
      <c r="F4" s="321"/>
      <c r="G4" s="322" t="s">
        <v>505</v>
      </c>
      <c r="H4" s="352">
        <f>作業日報!C1</f>
        <v>4</v>
      </c>
      <c r="I4" s="668" t="s">
        <v>1</v>
      </c>
      <c r="J4" s="668"/>
      <c r="K4" s="668"/>
      <c r="L4" s="668"/>
      <c r="M4" s="668"/>
      <c r="N4" s="668"/>
      <c r="O4" s="668"/>
      <c r="P4" s="668"/>
      <c r="Q4" s="668"/>
      <c r="R4" s="323" t="str">
        <f>作業日報!C2</f>
        <v>○○活動組織</v>
      </c>
      <c r="S4" s="694" t="s">
        <v>510</v>
      </c>
    </row>
    <row r="5" spans="1:25" ht="12" customHeight="1">
      <c r="A5" s="691"/>
      <c r="C5" s="1" t="s">
        <v>2</v>
      </c>
      <c r="D5" s="2"/>
      <c r="E5" s="2"/>
      <c r="F5" s="2"/>
      <c r="G5" s="2"/>
      <c r="H5" s="2"/>
      <c r="I5" s="187"/>
      <c r="J5" s="187"/>
      <c r="K5" s="187"/>
      <c r="L5" s="187"/>
      <c r="M5" s="187"/>
      <c r="N5" s="187"/>
      <c r="O5" s="1"/>
      <c r="P5" s="2"/>
      <c r="Q5" s="2"/>
      <c r="R5" s="2"/>
      <c r="S5" s="694"/>
    </row>
    <row r="6" spans="1:25" s="324" customFormat="1" ht="36" customHeight="1">
      <c r="A6" s="691"/>
      <c r="B6" s="315"/>
      <c r="C6" s="669" t="s">
        <v>742</v>
      </c>
      <c r="D6" s="670"/>
      <c r="E6" s="670"/>
      <c r="F6" s="670"/>
      <c r="G6" s="670"/>
      <c r="H6" s="670"/>
      <c r="I6" s="670"/>
      <c r="J6" s="670"/>
      <c r="K6" s="670"/>
      <c r="L6" s="670"/>
      <c r="M6" s="670"/>
      <c r="N6" s="670"/>
      <c r="O6" s="670"/>
      <c r="P6" s="670"/>
      <c r="Q6" s="670"/>
      <c r="R6" s="670"/>
      <c r="S6" s="693" t="s">
        <v>733</v>
      </c>
    </row>
    <row r="7" spans="1:25" ht="12.6" customHeight="1">
      <c r="A7" s="691"/>
      <c r="C7" s="671" t="s">
        <v>3</v>
      </c>
      <c r="D7" s="672"/>
      <c r="E7" s="673"/>
      <c r="F7" s="674" t="s">
        <v>4</v>
      </c>
      <c r="G7" s="675"/>
      <c r="H7" s="676"/>
      <c r="I7" s="677" t="s">
        <v>743</v>
      </c>
      <c r="J7" s="678"/>
      <c r="K7" s="678"/>
      <c r="L7" s="678"/>
      <c r="M7" s="678"/>
      <c r="N7" s="679"/>
      <c r="O7" s="674" t="s">
        <v>5</v>
      </c>
      <c r="P7" s="675"/>
      <c r="Q7" s="676"/>
      <c r="R7" s="686" t="s">
        <v>6</v>
      </c>
      <c r="S7" s="693"/>
      <c r="T7" s="325"/>
      <c r="U7" s="325"/>
      <c r="V7" s="325"/>
      <c r="W7" s="325"/>
      <c r="X7" s="325"/>
      <c r="Y7" s="325"/>
    </row>
    <row r="8" spans="1:25" ht="12.6" customHeight="1">
      <c r="A8" s="691"/>
      <c r="C8" s="686" t="s">
        <v>7</v>
      </c>
      <c r="D8" s="674" t="s">
        <v>8</v>
      </c>
      <c r="E8" s="676"/>
      <c r="F8" s="689" t="s">
        <v>9</v>
      </c>
      <c r="G8" s="686" t="s">
        <v>10</v>
      </c>
      <c r="H8" s="686" t="s">
        <v>11</v>
      </c>
      <c r="I8" s="680"/>
      <c r="J8" s="681"/>
      <c r="K8" s="681"/>
      <c r="L8" s="681"/>
      <c r="M8" s="681"/>
      <c r="N8" s="682"/>
      <c r="O8" s="689" t="s">
        <v>12</v>
      </c>
      <c r="P8" s="686" t="s">
        <v>740</v>
      </c>
      <c r="Q8" s="689" t="s">
        <v>13</v>
      </c>
      <c r="R8" s="687"/>
      <c r="S8" s="360" t="s">
        <v>507</v>
      </c>
      <c r="T8" s="325"/>
      <c r="U8" s="325"/>
      <c r="V8" s="325"/>
      <c r="W8" s="325"/>
      <c r="X8" s="325"/>
      <c r="Y8" s="325"/>
    </row>
    <row r="9" spans="1:25" ht="12.6" customHeight="1">
      <c r="A9" s="692"/>
      <c r="C9" s="688"/>
      <c r="D9" s="326" t="s">
        <v>15</v>
      </c>
      <c r="E9" s="326" t="s">
        <v>8</v>
      </c>
      <c r="F9" s="690"/>
      <c r="G9" s="688"/>
      <c r="H9" s="688"/>
      <c r="I9" s="683"/>
      <c r="J9" s="684"/>
      <c r="K9" s="684"/>
      <c r="L9" s="684"/>
      <c r="M9" s="684"/>
      <c r="N9" s="685"/>
      <c r="O9" s="690"/>
      <c r="P9" s="688"/>
      <c r="Q9" s="690"/>
      <c r="R9" s="688"/>
      <c r="S9" s="327"/>
      <c r="T9" s="325"/>
      <c r="U9" s="325"/>
      <c r="V9" s="325"/>
      <c r="W9" s="325"/>
      <c r="X9" s="325"/>
      <c r="Y9" s="325"/>
    </row>
    <row r="10" spans="1:25" ht="11.85" customHeight="1">
      <c r="A10" s="642">
        <v>1</v>
      </c>
      <c r="B10" s="328" t="str">
        <f>CONCATENATE(A10,"-",1)</f>
        <v>1-1</v>
      </c>
      <c r="C10" s="654" t="str">
        <f>IF(VLOOKUP($A10,作業日報!$J:$U,2,FALSE)=0,"",VLOOKUP($A10,作業日報!$J:$U,2,FALSE))</f>
        <v/>
      </c>
      <c r="D10" s="646" t="str">
        <f>IF(VLOOKUP($A10,作業日報!$J:$U,3,FALSE)=0,"",VLOOKUP($A10,作業日報!$J:$U,3,FALSE))</f>
        <v/>
      </c>
      <c r="E10" s="657" t="str">
        <f>IF(ISERROR(VLOOKUP($A10,作業日報!$J:$U,4,FALSE))=TRUE,"",VLOOKUP($A10,作業日報!$J:$U,4,FALSE))</f>
        <v/>
      </c>
      <c r="F10" s="660" t="str">
        <f>IF(VLOOKUP($A10,作業日報!$J:$U,5,FALSE)=0,"",VLOOKUP($A10,作業日報!$J:$U,5,FALSE))</f>
        <v/>
      </c>
      <c r="G10" s="660" t="str">
        <f>IF(VLOOKUP($A10,作業日報!$J:$U,6,FALSE)=0,"",VLOOKUP($A10,作業日報!$J:$U,6,FALSE))</f>
        <v/>
      </c>
      <c r="H10" s="665" t="str">
        <f>IF(F10="",IF(G10="","",G10),IF(G10="",F10,SUM(F10+G10)))</f>
        <v/>
      </c>
      <c r="I10" s="643">
        <v>1</v>
      </c>
      <c r="J10" s="643">
        <f>IF(VLOOKUP($A10,作業日報!$J:$U,J$1,FALSE)=0,"",VLOOKUP($A10,作業日報!$J:$U,J$1,FALSE))</f>
        <v>60</v>
      </c>
      <c r="K10" s="643" t="str">
        <f>IF(VLOOKUP($A10,作業日報!$J:$U,K$1,FALSE)=0,"",VLOOKUP($A10,作業日報!$J:$U,K$1,FALSE))</f>
        <v/>
      </c>
      <c r="L10" s="643" t="str">
        <f>IF(VLOOKUP($A10,作業日報!$J:$U,L$1,FALSE)=0,"",VLOOKUP($A10,作業日報!$J:$U,L$1,FALSE))</f>
        <v/>
      </c>
      <c r="M10" s="643" t="str">
        <f>IF(VLOOKUP($A10,作業日報!$J:$U,M$1,FALSE)=0,"",VLOOKUP($A10,作業日報!$J:$U,M$1,FALSE))</f>
        <v/>
      </c>
      <c r="N10" s="643" t="str">
        <f>IF(VLOOKUP($A10,作業日報!$J:$U,N$1,FALSE)=0,"",VLOOKUP($A10,作業日報!$J:$U,N$1,FALSE))</f>
        <v/>
      </c>
      <c r="O10" s="329" t="str">
        <f>IF($I10="","",(IFERROR(VLOOKUP($B10,作業日報!$A:$I,O$1,FALSE)," ")))</f>
        <v>農地維持</v>
      </c>
      <c r="P10" s="329" t="str">
        <f>IF($I10="","",(IFERROR(VLOOKUP($B10,作業日報!$A:$I,P$1,FALSE)," ")))</f>
        <v>点検</v>
      </c>
      <c r="Q10" s="329" t="str">
        <f>IF($I10="","",(IFERROR(VLOOKUP($B10,作業日報!$A:$I,Q$1,FALSE)," ")))</f>
        <v>1 点検</v>
      </c>
      <c r="R10" s="329" t="str">
        <f>IF(VLOOKUP($B10,作業日報!$A:$I,R$1,FALSE)=0,"",VLOOKUP($B10,作業日報!$A:$I,R$1,FALSE))</f>
        <v/>
      </c>
      <c r="S10" s="330" t="str">
        <f>IF(I10="","","○")</f>
        <v>○</v>
      </c>
      <c r="T10" s="331"/>
      <c r="U10" s="331"/>
      <c r="V10" s="331"/>
      <c r="W10" s="331"/>
      <c r="X10" s="331"/>
      <c r="Y10" s="331"/>
    </row>
    <row r="11" spans="1:25" ht="11.85" customHeight="1">
      <c r="A11" s="642"/>
      <c r="B11" s="328" t="str">
        <f>CONCATENATE(A10,"-",2)</f>
        <v>1-2</v>
      </c>
      <c r="C11" s="655"/>
      <c r="D11" s="647"/>
      <c r="E11" s="658"/>
      <c r="F11" s="661"/>
      <c r="G11" s="661"/>
      <c r="H11" s="666"/>
      <c r="I11" s="644"/>
      <c r="J11" s="644"/>
      <c r="K11" s="644"/>
      <c r="L11" s="644"/>
      <c r="M11" s="644"/>
      <c r="N11" s="644"/>
      <c r="O11" s="332" t="str">
        <f>IF($J10="","",(IFERROR(VLOOKUP($B11,作業日報!$A:$I,O$1,FALSE)," ")))</f>
        <v>共同</v>
      </c>
      <c r="P11" s="332" t="str">
        <f>IF($J10="","",(IFERROR(VLOOKUP($B11,作業日報!$A:$I,P$1,FALSE)," ")))</f>
        <v>増進活動</v>
      </c>
      <c r="Q11" s="332" t="str">
        <f>IF($J10="","",(IFERROR(VLOOKUP($B11,作業日報!$A:$I,Q$1,FALSE)," ")))</f>
        <v>60 広報活動・農的関係人口の拡大</v>
      </c>
      <c r="R11" s="353" t="str">
        <f>IF(VLOOKUP($B11,作業日報!$A:$I,R$1,FALSE)=0,"",VLOOKUP($B11,作業日報!$A:$I,R$1,FALSE))</f>
        <v/>
      </c>
      <c r="S11" s="330" t="str">
        <f>IF(S10="","","○")</f>
        <v>○</v>
      </c>
      <c r="T11" s="331"/>
      <c r="U11" s="331"/>
      <c r="V11" s="331"/>
      <c r="W11" s="331"/>
      <c r="X11" s="331"/>
      <c r="Y11" s="331"/>
    </row>
    <row r="12" spans="1:25" ht="11.85" customHeight="1">
      <c r="A12" s="642"/>
      <c r="B12" s="328" t="str">
        <f>CONCATENATE(A10,"-",3)</f>
        <v>1-3</v>
      </c>
      <c r="C12" s="655"/>
      <c r="D12" s="647"/>
      <c r="E12" s="658"/>
      <c r="F12" s="661"/>
      <c r="G12" s="661"/>
      <c r="H12" s="666"/>
      <c r="I12" s="644"/>
      <c r="J12" s="644"/>
      <c r="K12" s="644"/>
      <c r="L12" s="644"/>
      <c r="M12" s="644"/>
      <c r="N12" s="644"/>
      <c r="O12" s="332" t="str">
        <f>IF($K10="","",(IFERROR(VLOOKUP($B12,作業日報!$A:$I,O$1,FALSE)," ")))</f>
        <v/>
      </c>
      <c r="P12" s="332" t="str">
        <f>IF($K10="","",(IFERROR(VLOOKUP($B12,作業日報!$A:$I,P$1,FALSE)," ")))</f>
        <v/>
      </c>
      <c r="Q12" s="332" t="str">
        <f>IF($K10="","",(IFERROR(VLOOKUP($B12,作業日報!$A:$I,Q$1,FALSE)," ")))</f>
        <v/>
      </c>
      <c r="R12" s="353" t="str">
        <f>IF(VLOOKUP($B12,作業日報!$A:$I,R$1,FALSE)=0,"",VLOOKUP($B12,作業日報!$A:$I,R$1,FALSE))</f>
        <v/>
      </c>
      <c r="S12" s="330" t="str">
        <f t="shared" ref="S12:S15" si="0">IF(S11="","","○")</f>
        <v>○</v>
      </c>
      <c r="T12" s="331"/>
      <c r="U12" s="331"/>
      <c r="V12" s="331"/>
      <c r="W12" s="331"/>
      <c r="X12" s="331"/>
      <c r="Y12" s="331"/>
    </row>
    <row r="13" spans="1:25" ht="11.85" customHeight="1">
      <c r="A13" s="642"/>
      <c r="B13" s="328" t="str">
        <f>CONCATENATE(A10,"-",4)</f>
        <v>1-4</v>
      </c>
      <c r="C13" s="655"/>
      <c r="D13" s="647"/>
      <c r="E13" s="658"/>
      <c r="F13" s="661"/>
      <c r="G13" s="661"/>
      <c r="H13" s="666"/>
      <c r="I13" s="644"/>
      <c r="J13" s="644"/>
      <c r="K13" s="644"/>
      <c r="L13" s="644"/>
      <c r="M13" s="644"/>
      <c r="N13" s="644"/>
      <c r="O13" s="332" t="str">
        <f>IF($L10="","",(IFERROR(VLOOKUP($B13,作業日報!$A:$I,O$1,FALSE)," ")))</f>
        <v/>
      </c>
      <c r="P13" s="332" t="str">
        <f>IF($L10="","",(IFERROR(VLOOKUP($B13,作業日報!$A:$I,P$1,FALSE)," ")))</f>
        <v/>
      </c>
      <c r="Q13" s="332" t="str">
        <f>IF($L10="","",(IFERROR(VLOOKUP($B13,作業日報!$A:$I,Q$1,FALSE)," ")))</f>
        <v/>
      </c>
      <c r="R13" s="353" t="str">
        <f>IF(VLOOKUP($B13,作業日報!$A:$I,R$1,FALSE)=0,"",VLOOKUP($B13,作業日報!$A:$I,R$1,FALSE))</f>
        <v/>
      </c>
      <c r="S13" s="330" t="str">
        <f t="shared" si="0"/>
        <v>○</v>
      </c>
      <c r="T13" s="331"/>
      <c r="U13" s="331"/>
      <c r="V13" s="331"/>
      <c r="W13" s="331"/>
      <c r="X13" s="331"/>
      <c r="Y13" s="331"/>
    </row>
    <row r="14" spans="1:25" ht="11.85" customHeight="1">
      <c r="A14" s="642"/>
      <c r="B14" s="328" t="str">
        <f>CONCATENATE(A10,"-",5)</f>
        <v>1-5</v>
      </c>
      <c r="C14" s="655"/>
      <c r="D14" s="647"/>
      <c r="E14" s="658"/>
      <c r="F14" s="661"/>
      <c r="G14" s="661"/>
      <c r="H14" s="666"/>
      <c r="I14" s="644"/>
      <c r="J14" s="644"/>
      <c r="K14" s="644"/>
      <c r="L14" s="644"/>
      <c r="M14" s="644"/>
      <c r="N14" s="644"/>
      <c r="O14" s="332" t="str">
        <f>IF($M10="","",(IFERROR(VLOOKUP($B14,作業日報!$A:$I,O$1,FALSE)," ")))</f>
        <v/>
      </c>
      <c r="P14" s="332" t="str">
        <f>IF($M10="","",(IFERROR(VLOOKUP($B14,作業日報!$A:$I,P$1,FALSE)," ")))</f>
        <v/>
      </c>
      <c r="Q14" s="332" t="str">
        <f>IF($M10="","",(IFERROR(VLOOKUP($B14,作業日報!$A:$I,Q$1,FALSE)," ")))</f>
        <v/>
      </c>
      <c r="R14" s="353" t="str">
        <f>IF(VLOOKUP($B14,作業日報!$A:$I,R$1,FALSE)=0,"",VLOOKUP($B14,作業日報!$A:$I,R$1,FALSE))</f>
        <v/>
      </c>
      <c r="S14" s="330" t="str">
        <f t="shared" si="0"/>
        <v>○</v>
      </c>
      <c r="T14" s="331"/>
      <c r="U14" s="331"/>
      <c r="V14" s="331"/>
      <c r="W14" s="331"/>
      <c r="X14" s="331"/>
      <c r="Y14" s="331"/>
    </row>
    <row r="15" spans="1:25" ht="11.85" customHeight="1">
      <c r="A15" s="642"/>
      <c r="B15" s="328" t="str">
        <f>CONCATENATE(A10,"-",6)</f>
        <v>1-6</v>
      </c>
      <c r="C15" s="656"/>
      <c r="D15" s="648"/>
      <c r="E15" s="659"/>
      <c r="F15" s="662"/>
      <c r="G15" s="662"/>
      <c r="H15" s="667"/>
      <c r="I15" s="645"/>
      <c r="J15" s="645"/>
      <c r="K15" s="645"/>
      <c r="L15" s="645"/>
      <c r="M15" s="645"/>
      <c r="N15" s="645"/>
      <c r="O15" s="333" t="str">
        <f>IF($N10="","",(IFERROR(VLOOKUP($B15,作業日報!$A:$I,O$1,FALSE)," ")))</f>
        <v/>
      </c>
      <c r="P15" s="333" t="str">
        <f>IF($N10="","",(IFERROR(VLOOKUP($B15,作業日報!$A:$I,P$1,FALSE)," ")))</f>
        <v/>
      </c>
      <c r="Q15" s="333" t="str">
        <f>IF($N10="","",(IFERROR(VLOOKUP($B15,作業日報!$A:$I,Q$1,FALSE)," ")))</f>
        <v/>
      </c>
      <c r="R15" s="354" t="str">
        <f>IF(VLOOKUP($B15,作業日報!$A:$I,R$1,FALSE)=0,"",VLOOKUP($B15,作業日報!$A:$I,R$1,FALSE))</f>
        <v/>
      </c>
      <c r="S15" s="330" t="str">
        <f t="shared" si="0"/>
        <v>○</v>
      </c>
      <c r="T15" s="331"/>
      <c r="U15" s="331"/>
      <c r="V15" s="331"/>
      <c r="W15" s="331"/>
      <c r="X15" s="331"/>
      <c r="Y15" s="331"/>
    </row>
    <row r="16" spans="1:25" ht="11.85" customHeight="1">
      <c r="A16" s="642">
        <v>2</v>
      </c>
      <c r="B16" s="328" t="str">
        <f>CONCATENATE(A16,"-",1)</f>
        <v>2-1</v>
      </c>
      <c r="C16" s="654" t="str">
        <f>IF(VLOOKUP($A16,作業日報!$J:$U,2,FALSE)=0,"",VLOOKUP($A16,作業日報!$J:$U,2,FALSE))</f>
        <v/>
      </c>
      <c r="D16" s="646" t="str">
        <f>IF(VLOOKUP($A16,作業日報!$J:$U,3,FALSE)=0,"",VLOOKUP($A16,作業日報!$J:$U,3,FALSE))</f>
        <v/>
      </c>
      <c r="E16" s="657" t="str">
        <f>IF(ISERROR(VLOOKUP($A16,作業日報!$J:$U,4,FALSE))=TRUE,"",VLOOKUP($A16,作業日報!$J:$U,4,FALSE))</f>
        <v/>
      </c>
      <c r="F16" s="660" t="str">
        <f>IF(VLOOKUP($A16,作業日報!$J:$U,5,FALSE)=0,"",VLOOKUP($A16,作業日報!$J:$U,5,FALSE))</f>
        <v/>
      </c>
      <c r="G16" s="660" t="str">
        <f>IF(VLOOKUP($A16,作業日報!$J:$U,6,FALSE)=0,"",VLOOKUP($A16,作業日報!$J:$U,6,FALSE))</f>
        <v/>
      </c>
      <c r="H16" s="665" t="str">
        <f t="shared" ref="H16" si="1">IF(F16="",IF(G16="","",G16),IF(G16="",F16,SUM(F16+G16)))</f>
        <v/>
      </c>
      <c r="I16" s="643" t="str">
        <f>IF(VLOOKUP($A16,作業日報!$J:$U,I$1,FALSE)=0,"",VLOOKUP($A16,作業日報!$J:$U,I$1,FALSE))</f>
        <v/>
      </c>
      <c r="J16" s="643" t="str">
        <f>IF(VLOOKUP($A16,作業日報!$J:$U,J$1,FALSE)=0,"",VLOOKUP($A16,作業日報!$J:$U,J$1,FALSE))</f>
        <v/>
      </c>
      <c r="K16" s="643" t="str">
        <f>IF(VLOOKUP($A16,作業日報!$J:$U,K$1,FALSE)=0,"",VLOOKUP($A16,作業日報!$J:$U,K$1,FALSE))</f>
        <v/>
      </c>
      <c r="L16" s="643" t="str">
        <f>IF(VLOOKUP($A16,作業日報!$J:$U,L$1,FALSE)=0,"",VLOOKUP($A16,作業日報!$J:$U,L$1,FALSE))</f>
        <v/>
      </c>
      <c r="M16" s="643" t="str">
        <f>IF(VLOOKUP($A16,作業日報!$J:$U,M$1,FALSE)=0,"",VLOOKUP($A16,作業日報!$J:$U,M$1,FALSE))</f>
        <v/>
      </c>
      <c r="N16" s="643" t="str">
        <f>IF(VLOOKUP($A16,作業日報!$J:$U,N$1,FALSE)=0,"",VLOOKUP($A16,作業日報!$J:$U,N$1,FALSE))</f>
        <v/>
      </c>
      <c r="O16" s="329" t="str">
        <f>IF($I16="","",(IFERROR(VLOOKUP($B16,作業日報!$A:$I,O$1,FALSE)," ")))</f>
        <v/>
      </c>
      <c r="P16" s="329" t="str">
        <f>IF($I16="","",(IFERROR(VLOOKUP($B16,作業日報!$A:$I,P$1,FALSE)," ")))</f>
        <v/>
      </c>
      <c r="Q16" s="329" t="str">
        <f>IF($I16="","",(IFERROR(VLOOKUP($B16,作業日報!$A:$I,Q$1,FALSE)," ")))</f>
        <v/>
      </c>
      <c r="R16" s="329" t="str">
        <f>IF(VLOOKUP($B16,作業日報!$A:$I,R$1,FALSE)=0,"",VLOOKUP($B16,作業日報!$A:$I,R$1,FALSE))</f>
        <v/>
      </c>
      <c r="S16" s="330" t="str">
        <f t="shared" ref="S16" si="2">IF(I16="","","○")</f>
        <v/>
      </c>
      <c r="T16" s="331"/>
      <c r="U16" s="331"/>
      <c r="V16" s="331"/>
      <c r="W16" s="331"/>
      <c r="X16" s="331"/>
      <c r="Y16" s="331"/>
    </row>
    <row r="17" spans="1:25" ht="11.85" customHeight="1">
      <c r="A17" s="642"/>
      <c r="B17" s="328" t="str">
        <f>CONCATENATE(A16,"-",2)</f>
        <v>2-2</v>
      </c>
      <c r="C17" s="655"/>
      <c r="D17" s="647"/>
      <c r="E17" s="658"/>
      <c r="F17" s="661"/>
      <c r="G17" s="661"/>
      <c r="H17" s="666"/>
      <c r="I17" s="644"/>
      <c r="J17" s="644"/>
      <c r="K17" s="644"/>
      <c r="L17" s="644"/>
      <c r="M17" s="644"/>
      <c r="N17" s="644"/>
      <c r="O17" s="332" t="str">
        <f>IF($J16="","",(IFERROR(VLOOKUP($B17,作業日報!$A:$I,O$1,FALSE)," ")))</f>
        <v/>
      </c>
      <c r="P17" s="332" t="str">
        <f>IF($J16="","",(IFERROR(VLOOKUP($B17,作業日報!$A:$I,P$1,FALSE)," ")))</f>
        <v/>
      </c>
      <c r="Q17" s="332" t="str">
        <f>IF($J16="","",(IFERROR(VLOOKUP($B17,作業日報!$A:$I,Q$1,FALSE)," ")))</f>
        <v/>
      </c>
      <c r="R17" s="353" t="str">
        <f>IF(VLOOKUP($B17,作業日報!$A:$I,R$1,FALSE)=0,"",VLOOKUP($B17,作業日報!$A:$I,R$1,FALSE))</f>
        <v/>
      </c>
      <c r="S17" s="330" t="str">
        <f t="shared" ref="S17:S80" si="3">IF(S16="","","○")</f>
        <v/>
      </c>
      <c r="T17" s="331"/>
      <c r="U17" s="331"/>
      <c r="V17" s="331"/>
      <c r="W17" s="331"/>
      <c r="X17" s="331"/>
      <c r="Y17" s="331"/>
    </row>
    <row r="18" spans="1:25" ht="11.85" customHeight="1">
      <c r="A18" s="642"/>
      <c r="B18" s="328" t="str">
        <f>CONCATENATE(A16,"-",3)</f>
        <v>2-3</v>
      </c>
      <c r="C18" s="655"/>
      <c r="D18" s="647"/>
      <c r="E18" s="658"/>
      <c r="F18" s="661"/>
      <c r="G18" s="661"/>
      <c r="H18" s="666"/>
      <c r="I18" s="644"/>
      <c r="J18" s="644"/>
      <c r="K18" s="644"/>
      <c r="L18" s="644"/>
      <c r="M18" s="644"/>
      <c r="N18" s="644"/>
      <c r="O18" s="332" t="str">
        <f>IF($K16="","",(IFERROR(VLOOKUP($B18,作業日報!$A:$I,O$1,FALSE)," ")))</f>
        <v/>
      </c>
      <c r="P18" s="332" t="str">
        <f>IF($K16="","",(IFERROR(VLOOKUP($B18,作業日報!$A:$I,P$1,FALSE)," ")))</f>
        <v/>
      </c>
      <c r="Q18" s="332" t="str">
        <f>IF($K16="","",(IFERROR(VLOOKUP($B18,作業日報!$A:$I,Q$1,FALSE)," ")))</f>
        <v/>
      </c>
      <c r="R18" s="353" t="str">
        <f>IF(VLOOKUP($B18,作業日報!$A:$I,R$1,FALSE)=0,"",VLOOKUP($B18,作業日報!$A:$I,R$1,FALSE))</f>
        <v/>
      </c>
      <c r="S18" s="330" t="str">
        <f t="shared" si="3"/>
        <v/>
      </c>
      <c r="T18" s="331"/>
      <c r="U18" s="331"/>
      <c r="V18" s="331"/>
      <c r="W18" s="331"/>
      <c r="X18" s="331"/>
      <c r="Y18" s="331"/>
    </row>
    <row r="19" spans="1:25" ht="11.85" customHeight="1">
      <c r="A19" s="642"/>
      <c r="B19" s="328" t="str">
        <f>CONCATENATE(A16,"-",4)</f>
        <v>2-4</v>
      </c>
      <c r="C19" s="655"/>
      <c r="D19" s="647"/>
      <c r="E19" s="658"/>
      <c r="F19" s="661"/>
      <c r="G19" s="661"/>
      <c r="H19" s="666"/>
      <c r="I19" s="644"/>
      <c r="J19" s="644"/>
      <c r="K19" s="644"/>
      <c r="L19" s="644"/>
      <c r="M19" s="644"/>
      <c r="N19" s="644"/>
      <c r="O19" s="332" t="str">
        <f>IF($L16="","",(IFERROR(VLOOKUP($B19,作業日報!$A:$I,O$1,FALSE)," ")))</f>
        <v/>
      </c>
      <c r="P19" s="332" t="str">
        <f>IF($L16="","",(IFERROR(VLOOKUP($B19,作業日報!$A:$I,P$1,FALSE)," ")))</f>
        <v/>
      </c>
      <c r="Q19" s="332" t="str">
        <f>IF($L16="","",(IFERROR(VLOOKUP($B19,作業日報!$A:$I,Q$1,FALSE)," ")))</f>
        <v/>
      </c>
      <c r="R19" s="353" t="str">
        <f>IF(VLOOKUP($B19,作業日報!$A:$I,R$1,FALSE)=0,"",VLOOKUP($B19,作業日報!$A:$I,R$1,FALSE))</f>
        <v/>
      </c>
      <c r="S19" s="330" t="str">
        <f t="shared" si="3"/>
        <v/>
      </c>
      <c r="T19" s="331"/>
      <c r="U19" s="331"/>
      <c r="V19" s="331"/>
      <c r="W19" s="331"/>
      <c r="X19" s="331"/>
      <c r="Y19" s="331"/>
    </row>
    <row r="20" spans="1:25" ht="11.85" customHeight="1">
      <c r="A20" s="642"/>
      <c r="B20" s="328" t="str">
        <f>CONCATENATE(A16,"-",5)</f>
        <v>2-5</v>
      </c>
      <c r="C20" s="655"/>
      <c r="D20" s="647"/>
      <c r="E20" s="658"/>
      <c r="F20" s="661"/>
      <c r="G20" s="661"/>
      <c r="H20" s="666"/>
      <c r="I20" s="644"/>
      <c r="J20" s="644"/>
      <c r="K20" s="644"/>
      <c r="L20" s="644"/>
      <c r="M20" s="644"/>
      <c r="N20" s="644"/>
      <c r="O20" s="332" t="str">
        <f>IF($M16="","",(IFERROR(VLOOKUP($B20,作業日報!$A:$I,O$1,FALSE)," ")))</f>
        <v/>
      </c>
      <c r="P20" s="332" t="str">
        <f>IF($M16="","",(IFERROR(VLOOKUP($B20,作業日報!$A:$I,P$1,FALSE)," ")))</f>
        <v/>
      </c>
      <c r="Q20" s="332" t="str">
        <f>IF($M16="","",(IFERROR(VLOOKUP($B20,作業日報!$A:$I,Q$1,FALSE)," ")))</f>
        <v/>
      </c>
      <c r="R20" s="353" t="str">
        <f>IF(VLOOKUP($B20,作業日報!$A:$I,R$1,FALSE)=0,"",VLOOKUP($B20,作業日報!$A:$I,R$1,FALSE))</f>
        <v/>
      </c>
      <c r="S20" s="330" t="str">
        <f t="shared" si="3"/>
        <v/>
      </c>
      <c r="T20" s="331"/>
      <c r="U20" s="331"/>
      <c r="V20" s="331"/>
      <c r="W20" s="331"/>
      <c r="X20" s="331"/>
      <c r="Y20" s="331"/>
    </row>
    <row r="21" spans="1:25" ht="11.85" customHeight="1">
      <c r="A21" s="642"/>
      <c r="B21" s="328" t="str">
        <f>CONCATENATE(A16,"-",6)</f>
        <v>2-6</v>
      </c>
      <c r="C21" s="656"/>
      <c r="D21" s="648"/>
      <c r="E21" s="659"/>
      <c r="F21" s="662"/>
      <c r="G21" s="662"/>
      <c r="H21" s="667"/>
      <c r="I21" s="645"/>
      <c r="J21" s="645"/>
      <c r="K21" s="645"/>
      <c r="L21" s="645"/>
      <c r="M21" s="645"/>
      <c r="N21" s="645"/>
      <c r="O21" s="333" t="str">
        <f>IF($N16="","",(IFERROR(VLOOKUP($B21,作業日報!$A:$I,O$1,FALSE)," ")))</f>
        <v/>
      </c>
      <c r="P21" s="333" t="str">
        <f>IF($N16="","",(IFERROR(VLOOKUP($B21,作業日報!$A:$I,P$1,FALSE)," ")))</f>
        <v/>
      </c>
      <c r="Q21" s="333" t="str">
        <f>IF($N16="","",(IFERROR(VLOOKUP($B21,作業日報!$A:$I,Q$1,FALSE)," ")))</f>
        <v/>
      </c>
      <c r="R21" s="354" t="str">
        <f>IF(VLOOKUP($B21,作業日報!$A:$I,R$1,FALSE)=0,"",VLOOKUP($B21,作業日報!$A:$I,R$1,FALSE))</f>
        <v/>
      </c>
      <c r="S21" s="330" t="str">
        <f t="shared" si="3"/>
        <v/>
      </c>
      <c r="T21" s="331"/>
      <c r="U21" s="331"/>
      <c r="V21" s="331"/>
      <c r="W21" s="331"/>
      <c r="X21" s="331"/>
      <c r="Y21" s="331"/>
    </row>
    <row r="22" spans="1:25" ht="11.85" customHeight="1">
      <c r="A22" s="642">
        <v>3</v>
      </c>
      <c r="B22" s="328" t="str">
        <f>CONCATENATE(A22,"-",1)</f>
        <v>3-1</v>
      </c>
      <c r="C22" s="654" t="str">
        <f>IF(VLOOKUP($A22,作業日報!$J:$U,2,FALSE)=0,"",VLOOKUP($A22,作業日報!$J:$U,2,FALSE))</f>
        <v/>
      </c>
      <c r="D22" s="646" t="str">
        <f>IF(VLOOKUP($A22,作業日報!$J:$U,3,FALSE)=0,"",VLOOKUP($A22,作業日報!$J:$U,3,FALSE))</f>
        <v/>
      </c>
      <c r="E22" s="657" t="str">
        <f>IF(ISERROR(VLOOKUP($A22,作業日報!$J:$U,4,FALSE))=TRUE,"",VLOOKUP($A22,作業日報!$J:$U,4,FALSE))</f>
        <v/>
      </c>
      <c r="F22" s="660" t="str">
        <f>IF(VLOOKUP($A22,作業日報!$J:$U,5,FALSE)=0,"",VLOOKUP($A22,作業日報!$J:$U,5,FALSE))</f>
        <v/>
      </c>
      <c r="G22" s="660" t="str">
        <f>IF(VLOOKUP($A22,作業日報!$J:$U,6,FALSE)=0,"",VLOOKUP($A22,作業日報!$J:$U,6,FALSE))</f>
        <v/>
      </c>
      <c r="H22" s="665" t="str">
        <f t="shared" ref="H22" si="4">IF(F22="",IF(G22="","",G22),IF(G22="",F22,SUM(F22+G22)))</f>
        <v/>
      </c>
      <c r="I22" s="643" t="str">
        <f>IF(VLOOKUP($A22,作業日報!$J:$U,I$1,FALSE)=0,"",VLOOKUP($A22,作業日報!$J:$U,I$1,FALSE))</f>
        <v/>
      </c>
      <c r="J22" s="643" t="str">
        <f>IF(VLOOKUP($A22,作業日報!$J:$U,J$1,FALSE)=0,"",VLOOKUP($A22,作業日報!$J:$U,J$1,FALSE))</f>
        <v/>
      </c>
      <c r="K22" s="643" t="str">
        <f>IF(VLOOKUP($A22,作業日報!$J:$U,K$1,FALSE)=0,"",VLOOKUP($A22,作業日報!$J:$U,K$1,FALSE))</f>
        <v/>
      </c>
      <c r="L22" s="643" t="str">
        <f>IF(VLOOKUP($A22,作業日報!$J:$U,L$1,FALSE)=0,"",VLOOKUP($A22,作業日報!$J:$U,L$1,FALSE))</f>
        <v/>
      </c>
      <c r="M22" s="643" t="str">
        <f>IF(VLOOKUP($A22,作業日報!$J:$U,M$1,FALSE)=0,"",VLOOKUP($A22,作業日報!$J:$U,M$1,FALSE))</f>
        <v/>
      </c>
      <c r="N22" s="643" t="str">
        <f>IF(VLOOKUP($A22,作業日報!$J:$U,N$1,FALSE)=0,"",VLOOKUP($A22,作業日報!$J:$U,N$1,FALSE))</f>
        <v/>
      </c>
      <c r="O22" s="329" t="str">
        <f>IF($I22="","",(IFERROR(VLOOKUP($B22,作業日報!$A:$I,O$1,FALSE)," ")))</f>
        <v/>
      </c>
      <c r="P22" s="329" t="str">
        <f>IF($I22="","",(IFERROR(VLOOKUP($B22,作業日報!$A:$I,P$1,FALSE)," ")))</f>
        <v/>
      </c>
      <c r="Q22" s="329" t="str">
        <f>IF($I22="","",(IFERROR(VLOOKUP($B22,作業日報!$A:$I,Q$1,FALSE)," ")))</f>
        <v/>
      </c>
      <c r="R22" s="329" t="str">
        <f>IF(VLOOKUP($B22,作業日報!$A:$I,R$1,FALSE)=0,"",VLOOKUP($B22,作業日報!$A:$I,R$1,FALSE))</f>
        <v/>
      </c>
      <c r="S22" s="330" t="str">
        <f t="shared" ref="S22" si="5">IF(I22="","","○")</f>
        <v/>
      </c>
      <c r="T22" s="331"/>
      <c r="U22" s="331"/>
      <c r="V22" s="331"/>
      <c r="W22" s="331"/>
      <c r="X22" s="331"/>
      <c r="Y22" s="331"/>
    </row>
    <row r="23" spans="1:25" ht="11.85" customHeight="1">
      <c r="A23" s="642"/>
      <c r="B23" s="328" t="str">
        <f>CONCATENATE(A22,"-",2)</f>
        <v>3-2</v>
      </c>
      <c r="C23" s="655"/>
      <c r="D23" s="647"/>
      <c r="E23" s="658"/>
      <c r="F23" s="661"/>
      <c r="G23" s="661"/>
      <c r="H23" s="666"/>
      <c r="I23" s="644"/>
      <c r="J23" s="644"/>
      <c r="K23" s="644"/>
      <c r="L23" s="644"/>
      <c r="M23" s="644"/>
      <c r="N23" s="644"/>
      <c r="O23" s="332" t="str">
        <f>IF($J22="","",(IFERROR(VLOOKUP($B23,作業日報!$A:$I,O$1,FALSE)," ")))</f>
        <v/>
      </c>
      <c r="P23" s="332" t="str">
        <f>IF($J22="","",(IFERROR(VLOOKUP($B23,作業日報!$A:$I,P$1,FALSE)," ")))</f>
        <v/>
      </c>
      <c r="Q23" s="332" t="str">
        <f>IF($J22="","",(IFERROR(VLOOKUP($B23,作業日報!$A:$I,Q$1,FALSE)," ")))</f>
        <v/>
      </c>
      <c r="R23" s="353" t="str">
        <f>IF(VLOOKUP($B23,作業日報!$A:$I,R$1,FALSE)=0,"",VLOOKUP($B23,作業日報!$A:$I,R$1,FALSE))</f>
        <v/>
      </c>
      <c r="S23" s="330" t="str">
        <f t="shared" ref="S23" si="6">IF(S22="","","○")</f>
        <v/>
      </c>
      <c r="T23" s="331"/>
      <c r="U23" s="331"/>
      <c r="V23" s="331"/>
      <c r="W23" s="331"/>
      <c r="X23" s="331"/>
      <c r="Y23" s="331"/>
    </row>
    <row r="24" spans="1:25" ht="11.85" customHeight="1">
      <c r="A24" s="642"/>
      <c r="B24" s="328" t="str">
        <f>CONCATENATE(A22,"-",3)</f>
        <v>3-3</v>
      </c>
      <c r="C24" s="655"/>
      <c r="D24" s="647"/>
      <c r="E24" s="658"/>
      <c r="F24" s="661"/>
      <c r="G24" s="661"/>
      <c r="H24" s="666"/>
      <c r="I24" s="644"/>
      <c r="J24" s="644"/>
      <c r="K24" s="644"/>
      <c r="L24" s="644"/>
      <c r="M24" s="644"/>
      <c r="N24" s="644"/>
      <c r="O24" s="332" t="str">
        <f>IF($K22="","",(IFERROR(VLOOKUP($B24,作業日報!$A:$I,O$1,FALSE)," ")))</f>
        <v/>
      </c>
      <c r="P24" s="332" t="str">
        <f>IF($K22="","",(IFERROR(VLOOKUP($B24,作業日報!$A:$I,P$1,FALSE)," ")))</f>
        <v/>
      </c>
      <c r="Q24" s="332" t="str">
        <f>IF($K22="","",(IFERROR(VLOOKUP($B24,作業日報!$A:$I,Q$1,FALSE)," ")))</f>
        <v/>
      </c>
      <c r="R24" s="353" t="str">
        <f>IF(VLOOKUP($B24,作業日報!$A:$I,R$1,FALSE)=0,"",VLOOKUP($B24,作業日報!$A:$I,R$1,FALSE))</f>
        <v/>
      </c>
      <c r="S24" s="330" t="str">
        <f t="shared" si="3"/>
        <v/>
      </c>
      <c r="T24" s="331"/>
      <c r="U24" s="331"/>
      <c r="V24" s="331"/>
      <c r="W24" s="331"/>
      <c r="X24" s="331"/>
      <c r="Y24" s="331"/>
    </row>
    <row r="25" spans="1:25" ht="11.85" customHeight="1">
      <c r="A25" s="642"/>
      <c r="B25" s="328" t="str">
        <f>CONCATENATE(A22,"-",4)</f>
        <v>3-4</v>
      </c>
      <c r="C25" s="655"/>
      <c r="D25" s="647"/>
      <c r="E25" s="658"/>
      <c r="F25" s="661"/>
      <c r="G25" s="661"/>
      <c r="H25" s="666"/>
      <c r="I25" s="644"/>
      <c r="J25" s="644"/>
      <c r="K25" s="644"/>
      <c r="L25" s="644"/>
      <c r="M25" s="644"/>
      <c r="N25" s="644"/>
      <c r="O25" s="332" t="str">
        <f>IF($L22="","",(IFERROR(VLOOKUP($B25,作業日報!$A:$I,O$1,FALSE)," ")))</f>
        <v/>
      </c>
      <c r="P25" s="332" t="str">
        <f>IF($L22="","",(IFERROR(VLOOKUP($B25,作業日報!$A:$I,P$1,FALSE)," ")))</f>
        <v/>
      </c>
      <c r="Q25" s="332" t="str">
        <f>IF($L22="","",(IFERROR(VLOOKUP($B25,作業日報!$A:$I,Q$1,FALSE)," ")))</f>
        <v/>
      </c>
      <c r="R25" s="353" t="str">
        <f>IF(VLOOKUP($B25,作業日報!$A:$I,R$1,FALSE)=0,"",VLOOKUP($B25,作業日報!$A:$I,R$1,FALSE))</f>
        <v/>
      </c>
      <c r="S25" s="330" t="str">
        <f t="shared" si="3"/>
        <v/>
      </c>
      <c r="T25" s="331"/>
      <c r="U25" s="331"/>
      <c r="V25" s="331"/>
      <c r="W25" s="331"/>
      <c r="X25" s="331"/>
      <c r="Y25" s="331"/>
    </row>
    <row r="26" spans="1:25" ht="11.85" customHeight="1">
      <c r="A26" s="642"/>
      <c r="B26" s="328" t="str">
        <f>CONCATENATE(A22,"-",5)</f>
        <v>3-5</v>
      </c>
      <c r="C26" s="655"/>
      <c r="D26" s="647"/>
      <c r="E26" s="658"/>
      <c r="F26" s="661"/>
      <c r="G26" s="661"/>
      <c r="H26" s="666"/>
      <c r="I26" s="644"/>
      <c r="J26" s="644"/>
      <c r="K26" s="644"/>
      <c r="L26" s="644"/>
      <c r="M26" s="644"/>
      <c r="N26" s="644"/>
      <c r="O26" s="332" t="str">
        <f>IF($M22="","",(IFERROR(VLOOKUP($B26,作業日報!$A:$I,O$1,FALSE)," ")))</f>
        <v/>
      </c>
      <c r="P26" s="332" t="str">
        <f>IF($M22="","",(IFERROR(VLOOKUP($B26,作業日報!$A:$I,P$1,FALSE)," ")))</f>
        <v/>
      </c>
      <c r="Q26" s="332" t="str">
        <f>IF($M22="","",(IFERROR(VLOOKUP($B26,作業日報!$A:$I,Q$1,FALSE)," ")))</f>
        <v/>
      </c>
      <c r="R26" s="353" t="str">
        <f>IF(VLOOKUP($B26,作業日報!$A:$I,R$1,FALSE)=0,"",VLOOKUP($B26,作業日報!$A:$I,R$1,FALSE))</f>
        <v/>
      </c>
      <c r="S26" s="330" t="str">
        <f t="shared" si="3"/>
        <v/>
      </c>
      <c r="T26" s="331"/>
      <c r="U26" s="331"/>
      <c r="V26" s="331"/>
      <c r="W26" s="331"/>
      <c r="X26" s="331"/>
      <c r="Y26" s="331"/>
    </row>
    <row r="27" spans="1:25" ht="11.85" customHeight="1">
      <c r="A27" s="642"/>
      <c r="B27" s="328" t="str">
        <f>CONCATENATE(A22,"-",6)</f>
        <v>3-6</v>
      </c>
      <c r="C27" s="656"/>
      <c r="D27" s="648"/>
      <c r="E27" s="659"/>
      <c r="F27" s="662"/>
      <c r="G27" s="662"/>
      <c r="H27" s="667"/>
      <c r="I27" s="645"/>
      <c r="J27" s="645"/>
      <c r="K27" s="645"/>
      <c r="L27" s="645"/>
      <c r="M27" s="645"/>
      <c r="N27" s="645"/>
      <c r="O27" s="333" t="str">
        <f>IF($N22="","",(IFERROR(VLOOKUP($B27,作業日報!$A:$I,O$1,FALSE)," ")))</f>
        <v/>
      </c>
      <c r="P27" s="333" t="str">
        <f>IF($N22="","",(IFERROR(VLOOKUP($B27,作業日報!$A:$I,P$1,FALSE)," ")))</f>
        <v/>
      </c>
      <c r="Q27" s="333" t="str">
        <f>IF($N22="","",(IFERROR(VLOOKUP($B27,作業日報!$A:$I,Q$1,FALSE)," ")))</f>
        <v/>
      </c>
      <c r="R27" s="354" t="str">
        <f>IF(VLOOKUP($B27,作業日報!$A:$I,R$1,FALSE)=0,"",VLOOKUP($B27,作業日報!$A:$I,R$1,FALSE))</f>
        <v/>
      </c>
      <c r="S27" s="330" t="str">
        <f t="shared" si="3"/>
        <v/>
      </c>
      <c r="T27" s="331"/>
      <c r="U27" s="331"/>
      <c r="V27" s="331"/>
      <c r="W27" s="331"/>
      <c r="X27" s="331"/>
      <c r="Y27" s="331"/>
    </row>
    <row r="28" spans="1:25" ht="11.85" customHeight="1">
      <c r="A28" s="642">
        <v>4</v>
      </c>
      <c r="B28" s="328" t="str">
        <f>CONCATENATE(A28,"-",1)</f>
        <v>4-1</v>
      </c>
      <c r="C28" s="654" t="str">
        <f>IF(VLOOKUP($A28,作業日報!$J:$U,2,FALSE)=0,"",VLOOKUP($A28,作業日報!$J:$U,2,FALSE))</f>
        <v/>
      </c>
      <c r="D28" s="646" t="str">
        <f>IF(VLOOKUP($A28,作業日報!$J:$U,3,FALSE)=0,"",VLOOKUP($A28,作業日報!$J:$U,3,FALSE))</f>
        <v/>
      </c>
      <c r="E28" s="657" t="str">
        <f>IF(ISERROR(VLOOKUP($A28,作業日報!$J:$U,4,FALSE))=TRUE,"",VLOOKUP($A28,作業日報!$J:$U,4,FALSE))</f>
        <v/>
      </c>
      <c r="F28" s="660" t="str">
        <f>IF(VLOOKUP($A28,作業日報!$J:$U,5,FALSE)=0,"",VLOOKUP($A28,作業日報!$J:$U,5,FALSE))</f>
        <v/>
      </c>
      <c r="G28" s="660" t="str">
        <f>IF(VLOOKUP($A28,作業日報!$J:$U,6,FALSE)=0,"",VLOOKUP($A28,作業日報!$J:$U,6,FALSE))</f>
        <v/>
      </c>
      <c r="H28" s="665" t="str">
        <f t="shared" ref="H28" si="7">IF(F28="",IF(G28="","",G28),IF(G28="",F28,SUM(F28+G28)))</f>
        <v/>
      </c>
      <c r="I28" s="643" t="str">
        <f>IF(VLOOKUP($A28,作業日報!$J:$U,I$1,FALSE)=0,"",VLOOKUP($A28,作業日報!$J:$U,I$1,FALSE))</f>
        <v/>
      </c>
      <c r="J28" s="643" t="str">
        <f>IF(VLOOKUP($A28,作業日報!$J:$U,J$1,FALSE)=0,"",VLOOKUP($A28,作業日報!$J:$U,J$1,FALSE))</f>
        <v/>
      </c>
      <c r="K28" s="643" t="str">
        <f>IF(VLOOKUP($A28,作業日報!$J:$U,K$1,FALSE)=0,"",VLOOKUP($A28,作業日報!$J:$U,K$1,FALSE))</f>
        <v/>
      </c>
      <c r="L28" s="643" t="str">
        <f>IF(VLOOKUP($A28,作業日報!$J:$U,L$1,FALSE)=0,"",VLOOKUP($A28,作業日報!$J:$U,L$1,FALSE))</f>
        <v/>
      </c>
      <c r="M28" s="643" t="str">
        <f>IF(VLOOKUP($A28,作業日報!$J:$U,M$1,FALSE)=0,"",VLOOKUP($A28,作業日報!$J:$U,M$1,FALSE))</f>
        <v/>
      </c>
      <c r="N28" s="643" t="str">
        <f>IF(VLOOKUP($A28,作業日報!$J:$U,N$1,FALSE)=0,"",VLOOKUP($A28,作業日報!$J:$U,N$1,FALSE))</f>
        <v/>
      </c>
      <c r="O28" s="329" t="str">
        <f>IF($I28="","",(IFERROR(VLOOKUP($B28,作業日報!$A:$I,O$1,FALSE)," ")))</f>
        <v/>
      </c>
      <c r="P28" s="329" t="str">
        <f>IF($I28="","",(IFERROR(VLOOKUP($B28,作業日報!$A:$I,P$1,FALSE)," ")))</f>
        <v/>
      </c>
      <c r="Q28" s="329" t="str">
        <f>IF($I28="","",(IFERROR(VLOOKUP($B28,作業日報!$A:$I,Q$1,FALSE)," ")))</f>
        <v/>
      </c>
      <c r="R28" s="329" t="str">
        <f>IF(VLOOKUP($B28,作業日報!$A:$I,R$1,FALSE)=0,"",VLOOKUP($B28,作業日報!$A:$I,R$1,FALSE))</f>
        <v/>
      </c>
      <c r="S28" s="330" t="str">
        <f t="shared" ref="S28" si="8">IF(I28="","","○")</f>
        <v/>
      </c>
      <c r="T28" s="331"/>
      <c r="U28" s="331"/>
      <c r="V28" s="331"/>
      <c r="W28" s="331"/>
      <c r="X28" s="331"/>
      <c r="Y28" s="331"/>
    </row>
    <row r="29" spans="1:25" ht="11.85" customHeight="1">
      <c r="A29" s="642"/>
      <c r="B29" s="328" t="str">
        <f>CONCATENATE(A28,"-",2)</f>
        <v>4-2</v>
      </c>
      <c r="C29" s="655"/>
      <c r="D29" s="647"/>
      <c r="E29" s="658"/>
      <c r="F29" s="661"/>
      <c r="G29" s="661"/>
      <c r="H29" s="666"/>
      <c r="I29" s="644"/>
      <c r="J29" s="644"/>
      <c r="K29" s="644"/>
      <c r="L29" s="644"/>
      <c r="M29" s="644"/>
      <c r="N29" s="644"/>
      <c r="O29" s="332" t="str">
        <f>IF($J28="","",(IFERROR(VLOOKUP($B29,作業日報!$A:$I,O$1,FALSE)," ")))</f>
        <v/>
      </c>
      <c r="P29" s="332" t="str">
        <f>IF($J28="","",(IFERROR(VLOOKUP($B29,作業日報!$A:$I,P$1,FALSE)," ")))</f>
        <v/>
      </c>
      <c r="Q29" s="332" t="str">
        <f>IF($J28="","",(IFERROR(VLOOKUP($B29,作業日報!$A:$I,Q$1,FALSE)," ")))</f>
        <v/>
      </c>
      <c r="R29" s="353" t="str">
        <f>IF(VLOOKUP($B29,作業日報!$A:$I,R$1,FALSE)=0,"",VLOOKUP($B29,作業日報!$A:$I,R$1,FALSE))</f>
        <v/>
      </c>
      <c r="S29" s="330" t="str">
        <f t="shared" ref="S29" si="9">IF(S28="","","○")</f>
        <v/>
      </c>
      <c r="T29" s="331"/>
      <c r="U29" s="331"/>
      <c r="V29" s="331"/>
      <c r="W29" s="331"/>
      <c r="X29" s="331"/>
      <c r="Y29" s="331"/>
    </row>
    <row r="30" spans="1:25" ht="11.85" customHeight="1">
      <c r="A30" s="642"/>
      <c r="B30" s="328" t="str">
        <f>CONCATENATE(A28,"-",3)</f>
        <v>4-3</v>
      </c>
      <c r="C30" s="655"/>
      <c r="D30" s="647"/>
      <c r="E30" s="658"/>
      <c r="F30" s="661"/>
      <c r="G30" s="661"/>
      <c r="H30" s="666"/>
      <c r="I30" s="644"/>
      <c r="J30" s="644"/>
      <c r="K30" s="644"/>
      <c r="L30" s="644"/>
      <c r="M30" s="644"/>
      <c r="N30" s="644"/>
      <c r="O30" s="332" t="str">
        <f>IF($K28="","",(IFERROR(VLOOKUP($B30,作業日報!$A:$I,O$1,FALSE)," ")))</f>
        <v/>
      </c>
      <c r="P30" s="332" t="str">
        <f>IF($K28="","",(IFERROR(VLOOKUP($B30,作業日報!$A:$I,P$1,FALSE)," ")))</f>
        <v/>
      </c>
      <c r="Q30" s="332" t="str">
        <f>IF($K28="","",(IFERROR(VLOOKUP($B30,作業日報!$A:$I,Q$1,FALSE)," ")))</f>
        <v/>
      </c>
      <c r="R30" s="353" t="str">
        <f>IF(VLOOKUP($B30,作業日報!$A:$I,R$1,FALSE)=0,"",VLOOKUP($B30,作業日報!$A:$I,R$1,FALSE))</f>
        <v/>
      </c>
      <c r="S30" s="330" t="str">
        <f t="shared" si="3"/>
        <v/>
      </c>
      <c r="T30" s="331"/>
      <c r="U30" s="331"/>
      <c r="V30" s="331"/>
      <c r="W30" s="331"/>
      <c r="X30" s="331"/>
      <c r="Y30" s="331"/>
    </row>
    <row r="31" spans="1:25" ht="11.85" customHeight="1">
      <c r="A31" s="642"/>
      <c r="B31" s="328" t="str">
        <f>CONCATENATE(A28,"-",4)</f>
        <v>4-4</v>
      </c>
      <c r="C31" s="655"/>
      <c r="D31" s="647"/>
      <c r="E31" s="658"/>
      <c r="F31" s="661"/>
      <c r="G31" s="661"/>
      <c r="H31" s="666"/>
      <c r="I31" s="644"/>
      <c r="J31" s="644"/>
      <c r="K31" s="644"/>
      <c r="L31" s="644"/>
      <c r="M31" s="644"/>
      <c r="N31" s="644"/>
      <c r="O31" s="332" t="str">
        <f>IF($L28="","",(IFERROR(VLOOKUP($B31,作業日報!$A:$I,O$1,FALSE)," ")))</f>
        <v/>
      </c>
      <c r="P31" s="332" t="str">
        <f>IF($L28="","",(IFERROR(VLOOKUP($B31,作業日報!$A:$I,P$1,FALSE)," ")))</f>
        <v/>
      </c>
      <c r="Q31" s="332" t="str">
        <f>IF($L28="","",(IFERROR(VLOOKUP($B31,作業日報!$A:$I,Q$1,FALSE)," ")))</f>
        <v/>
      </c>
      <c r="R31" s="353" t="str">
        <f>IF(VLOOKUP($B31,作業日報!$A:$I,R$1,FALSE)=0,"",VLOOKUP($B31,作業日報!$A:$I,R$1,FALSE))</f>
        <v/>
      </c>
      <c r="S31" s="330" t="str">
        <f t="shared" si="3"/>
        <v/>
      </c>
      <c r="T31" s="331"/>
      <c r="U31" s="331"/>
      <c r="V31" s="331"/>
      <c r="W31" s="331"/>
      <c r="X31" s="331"/>
      <c r="Y31" s="331"/>
    </row>
    <row r="32" spans="1:25" ht="11.85" customHeight="1">
      <c r="A32" s="642"/>
      <c r="B32" s="328" t="str">
        <f>CONCATENATE(A28,"-",5)</f>
        <v>4-5</v>
      </c>
      <c r="C32" s="655"/>
      <c r="D32" s="647"/>
      <c r="E32" s="658"/>
      <c r="F32" s="661"/>
      <c r="G32" s="661"/>
      <c r="H32" s="666"/>
      <c r="I32" s="644"/>
      <c r="J32" s="644"/>
      <c r="K32" s="644"/>
      <c r="L32" s="644"/>
      <c r="M32" s="644"/>
      <c r="N32" s="644"/>
      <c r="O32" s="332" t="str">
        <f>IF($M28="","",(IFERROR(VLOOKUP($B32,作業日報!$A:$I,O$1,FALSE)," ")))</f>
        <v/>
      </c>
      <c r="P32" s="332" t="str">
        <f>IF($M28="","",(IFERROR(VLOOKUP($B32,作業日報!$A:$I,P$1,FALSE)," ")))</f>
        <v/>
      </c>
      <c r="Q32" s="332" t="str">
        <f>IF($M28="","",(IFERROR(VLOOKUP($B32,作業日報!$A:$I,Q$1,FALSE)," ")))</f>
        <v/>
      </c>
      <c r="R32" s="353" t="str">
        <f>IF(VLOOKUP($B32,作業日報!$A:$I,R$1,FALSE)=0,"",VLOOKUP($B32,作業日報!$A:$I,R$1,FALSE))</f>
        <v/>
      </c>
      <c r="S32" s="330" t="str">
        <f t="shared" si="3"/>
        <v/>
      </c>
      <c r="T32" s="331"/>
      <c r="U32" s="331"/>
      <c r="V32" s="331"/>
      <c r="W32" s="331"/>
      <c r="X32" s="331"/>
      <c r="Y32" s="331"/>
    </row>
    <row r="33" spans="1:25" ht="11.85" customHeight="1">
      <c r="A33" s="642"/>
      <c r="B33" s="328" t="str">
        <f>CONCATENATE(A28,"-",6)</f>
        <v>4-6</v>
      </c>
      <c r="C33" s="656"/>
      <c r="D33" s="648"/>
      <c r="E33" s="659"/>
      <c r="F33" s="662"/>
      <c r="G33" s="662"/>
      <c r="H33" s="667"/>
      <c r="I33" s="645"/>
      <c r="J33" s="645"/>
      <c r="K33" s="645"/>
      <c r="L33" s="645"/>
      <c r="M33" s="645"/>
      <c r="N33" s="645"/>
      <c r="O33" s="333" t="str">
        <f>IF($N28="","",(IFERROR(VLOOKUP($B33,作業日報!$A:$I,O$1,FALSE)," ")))</f>
        <v/>
      </c>
      <c r="P33" s="333" t="str">
        <f>IF($N28="","",(IFERROR(VLOOKUP($B33,作業日報!$A:$I,P$1,FALSE)," ")))</f>
        <v/>
      </c>
      <c r="Q33" s="333" t="str">
        <f>IF($N28="","",(IFERROR(VLOOKUP($B33,作業日報!$A:$I,Q$1,FALSE)," ")))</f>
        <v/>
      </c>
      <c r="R33" s="354" t="str">
        <f>IF(VLOOKUP($B33,作業日報!$A:$I,R$1,FALSE)=0,"",VLOOKUP($B33,作業日報!$A:$I,R$1,FALSE))</f>
        <v/>
      </c>
      <c r="S33" s="330" t="str">
        <f t="shared" si="3"/>
        <v/>
      </c>
      <c r="T33" s="331"/>
      <c r="U33" s="331"/>
      <c r="V33" s="331"/>
      <c r="W33" s="331"/>
      <c r="X33" s="331"/>
      <c r="Y33" s="331"/>
    </row>
    <row r="34" spans="1:25" ht="11.85" customHeight="1">
      <c r="A34" s="642">
        <v>5</v>
      </c>
      <c r="B34" s="328" t="str">
        <f>CONCATENATE(A34,"-",1)</f>
        <v>5-1</v>
      </c>
      <c r="C34" s="654" t="str">
        <f>IF(VLOOKUP($A34,作業日報!$J:$U,2,FALSE)=0,"",VLOOKUP($A34,作業日報!$J:$U,2,FALSE))</f>
        <v/>
      </c>
      <c r="D34" s="646" t="str">
        <f>IF(VLOOKUP($A34,作業日報!$J:$U,3,FALSE)=0,"",VLOOKUP($A34,作業日報!$J:$U,3,FALSE))</f>
        <v/>
      </c>
      <c r="E34" s="657" t="str">
        <f>IF(ISERROR(VLOOKUP($A34,作業日報!$J:$U,4,FALSE))=TRUE,"",VLOOKUP($A34,作業日報!$J:$U,4,FALSE))</f>
        <v/>
      </c>
      <c r="F34" s="660" t="str">
        <f>IF(VLOOKUP($A34,作業日報!$J:$U,5,FALSE)=0,"",VLOOKUP($A34,作業日報!$J:$U,5,FALSE))</f>
        <v/>
      </c>
      <c r="G34" s="660" t="str">
        <f>IF(VLOOKUP($A34,作業日報!$J:$U,6,FALSE)=0,"",VLOOKUP($A34,作業日報!$J:$U,6,FALSE))</f>
        <v/>
      </c>
      <c r="H34" s="665" t="str">
        <f t="shared" ref="H34" si="10">IF(F34="",IF(G34="","",G34),IF(G34="",F34,SUM(F34+G34)))</f>
        <v/>
      </c>
      <c r="I34" s="643" t="str">
        <f>IF(VLOOKUP($A34,作業日報!$J:$U,I$1,FALSE)=0,"",VLOOKUP($A34,作業日報!$J:$U,I$1,FALSE))</f>
        <v/>
      </c>
      <c r="J34" s="643" t="str">
        <f>IF(VLOOKUP($A34,作業日報!$J:$U,J$1,FALSE)=0,"",VLOOKUP($A34,作業日報!$J:$U,J$1,FALSE))</f>
        <v/>
      </c>
      <c r="K34" s="643" t="str">
        <f>IF(VLOOKUP($A34,作業日報!$J:$U,K$1,FALSE)=0,"",VLOOKUP($A34,作業日報!$J:$U,K$1,FALSE))</f>
        <v/>
      </c>
      <c r="L34" s="643" t="str">
        <f>IF(VLOOKUP($A34,作業日報!$J:$U,L$1,FALSE)=0,"",VLOOKUP($A34,作業日報!$J:$U,L$1,FALSE))</f>
        <v/>
      </c>
      <c r="M34" s="643" t="str">
        <f>IF(VLOOKUP($A34,作業日報!$J:$U,M$1,FALSE)=0,"",VLOOKUP($A34,作業日報!$J:$U,M$1,FALSE))</f>
        <v/>
      </c>
      <c r="N34" s="643" t="str">
        <f>IF(VLOOKUP($A34,作業日報!$J:$U,N$1,FALSE)=0,"",VLOOKUP($A34,作業日報!$J:$U,N$1,FALSE))</f>
        <v/>
      </c>
      <c r="O34" s="329" t="str">
        <f>IF($I34="","",(IFERROR(VLOOKUP($B34,作業日報!$A:$I,O$1,FALSE)," ")))</f>
        <v/>
      </c>
      <c r="P34" s="329" t="str">
        <f>IF($I34="","",(IFERROR(VLOOKUP($B34,作業日報!$A:$I,P$1,FALSE)," ")))</f>
        <v/>
      </c>
      <c r="Q34" s="329" t="str">
        <f>IF($I34="","",(IFERROR(VLOOKUP($B34,作業日報!$A:$I,Q$1,FALSE)," ")))</f>
        <v/>
      </c>
      <c r="R34" s="329" t="str">
        <f>IF(VLOOKUP($B34,作業日報!$A:$I,R$1,FALSE)=0,"",VLOOKUP($B34,作業日報!$A:$I,R$1,FALSE))</f>
        <v/>
      </c>
      <c r="S34" s="330" t="str">
        <f t="shared" ref="S34" si="11">IF(I34="","","○")</f>
        <v/>
      </c>
      <c r="T34" s="331"/>
      <c r="U34" s="331"/>
      <c r="V34" s="331"/>
      <c r="W34" s="331"/>
      <c r="X34" s="331"/>
      <c r="Y34" s="331"/>
    </row>
    <row r="35" spans="1:25" ht="11.85" customHeight="1">
      <c r="A35" s="642"/>
      <c r="B35" s="328" t="str">
        <f>CONCATENATE(A34,"-",2)</f>
        <v>5-2</v>
      </c>
      <c r="C35" s="655"/>
      <c r="D35" s="647"/>
      <c r="E35" s="658"/>
      <c r="F35" s="661"/>
      <c r="G35" s="661"/>
      <c r="H35" s="666"/>
      <c r="I35" s="644"/>
      <c r="J35" s="644"/>
      <c r="K35" s="644"/>
      <c r="L35" s="644"/>
      <c r="M35" s="644"/>
      <c r="N35" s="644"/>
      <c r="O35" s="332" t="str">
        <f>IF($J34="","",(IFERROR(VLOOKUP($B35,作業日報!$A:$I,O$1,FALSE)," ")))</f>
        <v/>
      </c>
      <c r="P35" s="332" t="str">
        <f>IF($J34="","",(IFERROR(VLOOKUP($B35,作業日報!$A:$I,P$1,FALSE)," ")))</f>
        <v/>
      </c>
      <c r="Q35" s="332" t="str">
        <f>IF($J34="","",(IFERROR(VLOOKUP($B35,作業日報!$A:$I,Q$1,FALSE)," ")))</f>
        <v/>
      </c>
      <c r="R35" s="353" t="str">
        <f>IF(VLOOKUP($B35,作業日報!$A:$I,R$1,FALSE)=0,"",VLOOKUP($B35,作業日報!$A:$I,R$1,FALSE))</f>
        <v/>
      </c>
      <c r="S35" s="330" t="str">
        <f t="shared" ref="S35" si="12">IF(S34="","","○")</f>
        <v/>
      </c>
      <c r="T35" s="331"/>
      <c r="U35" s="331"/>
      <c r="V35" s="331"/>
      <c r="W35" s="331"/>
      <c r="X35" s="331"/>
      <c r="Y35" s="331"/>
    </row>
    <row r="36" spans="1:25" ht="11.85" customHeight="1">
      <c r="A36" s="642"/>
      <c r="B36" s="328" t="str">
        <f>CONCATENATE(A34,"-",3)</f>
        <v>5-3</v>
      </c>
      <c r="C36" s="655"/>
      <c r="D36" s="647"/>
      <c r="E36" s="658"/>
      <c r="F36" s="661"/>
      <c r="G36" s="661"/>
      <c r="H36" s="666"/>
      <c r="I36" s="644"/>
      <c r="J36" s="644"/>
      <c r="K36" s="644"/>
      <c r="L36" s="644"/>
      <c r="M36" s="644"/>
      <c r="N36" s="644"/>
      <c r="O36" s="332" t="str">
        <f>IF($K34="","",(IFERROR(VLOOKUP($B36,作業日報!$A:$I,O$1,FALSE)," ")))</f>
        <v/>
      </c>
      <c r="P36" s="332" t="str">
        <f>IF($K34="","",(IFERROR(VLOOKUP($B36,作業日報!$A:$I,P$1,FALSE)," ")))</f>
        <v/>
      </c>
      <c r="Q36" s="332" t="str">
        <f>IF($K34="","",(IFERROR(VLOOKUP($B36,作業日報!$A:$I,Q$1,FALSE)," ")))</f>
        <v/>
      </c>
      <c r="R36" s="353" t="str">
        <f>IF(VLOOKUP($B36,作業日報!$A:$I,R$1,FALSE)=0,"",VLOOKUP($B36,作業日報!$A:$I,R$1,FALSE))</f>
        <v/>
      </c>
      <c r="S36" s="330" t="str">
        <f t="shared" si="3"/>
        <v/>
      </c>
      <c r="T36" s="331"/>
      <c r="U36" s="331"/>
      <c r="V36" s="331"/>
      <c r="W36" s="331"/>
      <c r="X36" s="331"/>
      <c r="Y36" s="331"/>
    </row>
    <row r="37" spans="1:25" ht="11.85" customHeight="1">
      <c r="A37" s="642"/>
      <c r="B37" s="328" t="str">
        <f>CONCATENATE(A34,"-",4)</f>
        <v>5-4</v>
      </c>
      <c r="C37" s="655"/>
      <c r="D37" s="647"/>
      <c r="E37" s="658"/>
      <c r="F37" s="661"/>
      <c r="G37" s="661"/>
      <c r="H37" s="666"/>
      <c r="I37" s="644"/>
      <c r="J37" s="644"/>
      <c r="K37" s="644"/>
      <c r="L37" s="644"/>
      <c r="M37" s="644"/>
      <c r="N37" s="644"/>
      <c r="O37" s="332" t="str">
        <f>IF($L34="","",(IFERROR(VLOOKUP($B37,作業日報!$A:$I,O$1,FALSE)," ")))</f>
        <v/>
      </c>
      <c r="P37" s="332" t="str">
        <f>IF($L34="","",(IFERROR(VLOOKUP($B37,作業日報!$A:$I,P$1,FALSE)," ")))</f>
        <v/>
      </c>
      <c r="Q37" s="332" t="str">
        <f>IF($L34="","",(IFERROR(VLOOKUP($B37,作業日報!$A:$I,Q$1,FALSE)," ")))</f>
        <v/>
      </c>
      <c r="R37" s="353" t="str">
        <f>IF(VLOOKUP($B37,作業日報!$A:$I,R$1,FALSE)=0,"",VLOOKUP($B37,作業日報!$A:$I,R$1,FALSE))</f>
        <v/>
      </c>
      <c r="S37" s="330" t="str">
        <f t="shared" si="3"/>
        <v/>
      </c>
      <c r="T37" s="331"/>
      <c r="U37" s="331"/>
      <c r="V37" s="331"/>
      <c r="W37" s="331"/>
      <c r="X37" s="331"/>
      <c r="Y37" s="331"/>
    </row>
    <row r="38" spans="1:25" ht="11.85" customHeight="1">
      <c r="A38" s="642"/>
      <c r="B38" s="328" t="str">
        <f>CONCATENATE(A34,"-",5)</f>
        <v>5-5</v>
      </c>
      <c r="C38" s="655"/>
      <c r="D38" s="647"/>
      <c r="E38" s="658"/>
      <c r="F38" s="661"/>
      <c r="G38" s="661"/>
      <c r="H38" s="666"/>
      <c r="I38" s="644"/>
      <c r="J38" s="644"/>
      <c r="K38" s="644"/>
      <c r="L38" s="644"/>
      <c r="M38" s="644"/>
      <c r="N38" s="644"/>
      <c r="O38" s="332" t="str">
        <f>IF($M34="","",(IFERROR(VLOOKUP($B38,作業日報!$A:$I,O$1,FALSE)," ")))</f>
        <v/>
      </c>
      <c r="P38" s="332" t="str">
        <f>IF($M34="","",(IFERROR(VLOOKUP($B38,作業日報!$A:$I,P$1,FALSE)," ")))</f>
        <v/>
      </c>
      <c r="Q38" s="332" t="str">
        <f>IF($M34="","",(IFERROR(VLOOKUP($B38,作業日報!$A:$I,Q$1,FALSE)," ")))</f>
        <v/>
      </c>
      <c r="R38" s="353" t="str">
        <f>IF(VLOOKUP($B38,作業日報!$A:$I,R$1,FALSE)=0,"",VLOOKUP($B38,作業日報!$A:$I,R$1,FALSE))</f>
        <v/>
      </c>
      <c r="S38" s="330" t="str">
        <f t="shared" si="3"/>
        <v/>
      </c>
      <c r="T38" s="331"/>
      <c r="U38" s="331"/>
      <c r="V38" s="331"/>
      <c r="W38" s="331"/>
      <c r="X38" s="331"/>
      <c r="Y38" s="331"/>
    </row>
    <row r="39" spans="1:25" ht="11.85" customHeight="1">
      <c r="A39" s="642"/>
      <c r="B39" s="328" t="str">
        <f>CONCATENATE(A34,"-",6)</f>
        <v>5-6</v>
      </c>
      <c r="C39" s="656"/>
      <c r="D39" s="648"/>
      <c r="E39" s="659"/>
      <c r="F39" s="662"/>
      <c r="G39" s="662"/>
      <c r="H39" s="667"/>
      <c r="I39" s="645"/>
      <c r="J39" s="645"/>
      <c r="K39" s="645"/>
      <c r="L39" s="645"/>
      <c r="M39" s="645"/>
      <c r="N39" s="645"/>
      <c r="O39" s="333" t="str">
        <f>IF($N34="","",(IFERROR(VLOOKUP($B39,作業日報!$A:$I,O$1,FALSE)," ")))</f>
        <v/>
      </c>
      <c r="P39" s="333" t="str">
        <f>IF($N34="","",(IFERROR(VLOOKUP($B39,作業日報!$A:$I,P$1,FALSE)," ")))</f>
        <v/>
      </c>
      <c r="Q39" s="333" t="str">
        <f>IF($N34="","",(IFERROR(VLOOKUP($B39,作業日報!$A:$I,Q$1,FALSE)," ")))</f>
        <v/>
      </c>
      <c r="R39" s="354" t="str">
        <f>IF(VLOOKUP($B39,作業日報!$A:$I,R$1,FALSE)=0,"",VLOOKUP($B39,作業日報!$A:$I,R$1,FALSE))</f>
        <v/>
      </c>
      <c r="S39" s="330" t="str">
        <f t="shared" si="3"/>
        <v/>
      </c>
      <c r="T39" s="331"/>
      <c r="U39" s="331"/>
      <c r="V39" s="331"/>
      <c r="W39" s="331"/>
      <c r="X39" s="331"/>
      <c r="Y39" s="331"/>
    </row>
    <row r="40" spans="1:25" ht="11.85" customHeight="1">
      <c r="A40" s="642">
        <v>6</v>
      </c>
      <c r="B40" s="328" t="str">
        <f>CONCATENATE(A40,"-",1)</f>
        <v>6-1</v>
      </c>
      <c r="C40" s="654" t="str">
        <f>IF(VLOOKUP($A40,作業日報!$J:$U,2,FALSE)=0,"",VLOOKUP($A40,作業日報!$J:$U,2,FALSE))</f>
        <v/>
      </c>
      <c r="D40" s="646" t="str">
        <f>IF(VLOOKUP($A40,作業日報!$J:$U,3,FALSE)=0,"",VLOOKUP($A40,作業日報!$J:$U,3,FALSE))</f>
        <v/>
      </c>
      <c r="E40" s="657" t="str">
        <f>IF(ISERROR(VLOOKUP($A40,作業日報!$J:$U,4,FALSE))=TRUE,"",VLOOKUP($A40,作業日報!$J:$U,4,FALSE))</f>
        <v/>
      </c>
      <c r="F40" s="660" t="str">
        <f>IF(VLOOKUP($A40,作業日報!$J:$U,5,FALSE)=0,"",VLOOKUP($A40,作業日報!$J:$U,5,FALSE))</f>
        <v/>
      </c>
      <c r="G40" s="660" t="str">
        <f>IF(VLOOKUP($A40,作業日報!$J:$U,6,FALSE)=0,"",VLOOKUP($A40,作業日報!$J:$U,6,FALSE))</f>
        <v/>
      </c>
      <c r="H40" s="665" t="str">
        <f t="shared" ref="H40" si="13">IF(F40="",IF(G40="","",G40),IF(G40="",F40,SUM(F40+G40)))</f>
        <v/>
      </c>
      <c r="I40" s="643" t="str">
        <f>IF(VLOOKUP($A40,作業日報!$J:$U,I$1,FALSE)=0,"",VLOOKUP($A40,作業日報!$J:$U,I$1,FALSE))</f>
        <v/>
      </c>
      <c r="J40" s="643" t="str">
        <f>IF(VLOOKUP($A40,作業日報!$J:$U,J$1,FALSE)=0,"",VLOOKUP($A40,作業日報!$J:$U,J$1,FALSE))</f>
        <v/>
      </c>
      <c r="K40" s="643" t="str">
        <f>IF(VLOOKUP($A40,作業日報!$J:$U,K$1,FALSE)=0,"",VLOOKUP($A40,作業日報!$J:$U,K$1,FALSE))</f>
        <v/>
      </c>
      <c r="L40" s="643" t="str">
        <f>IF(VLOOKUP($A40,作業日報!$J:$U,L$1,FALSE)=0,"",VLOOKUP($A40,作業日報!$J:$U,L$1,FALSE))</f>
        <v/>
      </c>
      <c r="M40" s="643" t="str">
        <f>IF(VLOOKUP($A40,作業日報!$J:$U,M$1,FALSE)=0,"",VLOOKUP($A40,作業日報!$J:$U,M$1,FALSE))</f>
        <v/>
      </c>
      <c r="N40" s="643" t="str">
        <f>IF(VLOOKUP($A40,作業日報!$J:$U,N$1,FALSE)=0,"",VLOOKUP($A40,作業日報!$J:$U,N$1,FALSE))</f>
        <v/>
      </c>
      <c r="O40" s="329" t="str">
        <f>IF($I40="","",(IFERROR(VLOOKUP($B40,作業日報!$A:$I,O$1,FALSE)," ")))</f>
        <v/>
      </c>
      <c r="P40" s="329" t="str">
        <f>IF($I40="","",(IFERROR(VLOOKUP($B40,作業日報!$A:$I,P$1,FALSE)," ")))</f>
        <v/>
      </c>
      <c r="Q40" s="329" t="str">
        <f>IF($I40="","",(IFERROR(VLOOKUP($B40,作業日報!$A:$I,Q$1,FALSE)," ")))</f>
        <v/>
      </c>
      <c r="R40" s="329" t="str">
        <f>IF(VLOOKUP($B40,作業日報!$A:$I,R$1,FALSE)=0,"",VLOOKUP($B40,作業日報!$A:$I,R$1,FALSE))</f>
        <v/>
      </c>
      <c r="S40" s="330" t="str">
        <f t="shared" ref="S40" si="14">IF(I40="","","○")</f>
        <v/>
      </c>
      <c r="T40" s="331"/>
      <c r="U40" s="331"/>
      <c r="V40" s="331"/>
      <c r="W40" s="331"/>
      <c r="X40" s="331"/>
      <c r="Y40" s="331"/>
    </row>
    <row r="41" spans="1:25" ht="11.85" customHeight="1">
      <c r="A41" s="642"/>
      <c r="B41" s="328" t="str">
        <f>CONCATENATE(A40,"-",2)</f>
        <v>6-2</v>
      </c>
      <c r="C41" s="655"/>
      <c r="D41" s="647"/>
      <c r="E41" s="658"/>
      <c r="F41" s="661"/>
      <c r="G41" s="661"/>
      <c r="H41" s="666"/>
      <c r="I41" s="644"/>
      <c r="J41" s="644"/>
      <c r="K41" s="644"/>
      <c r="L41" s="644"/>
      <c r="M41" s="644"/>
      <c r="N41" s="644"/>
      <c r="O41" s="332" t="str">
        <f>IF($J40="","",(IFERROR(VLOOKUP($B41,作業日報!$A:$I,O$1,FALSE)," ")))</f>
        <v/>
      </c>
      <c r="P41" s="332" t="str">
        <f>IF($J40="","",(IFERROR(VLOOKUP($B41,作業日報!$A:$I,P$1,FALSE)," ")))</f>
        <v/>
      </c>
      <c r="Q41" s="332" t="str">
        <f>IF($J40="","",(IFERROR(VLOOKUP($B41,作業日報!$A:$I,Q$1,FALSE)," ")))</f>
        <v/>
      </c>
      <c r="R41" s="353" t="str">
        <f>IF(VLOOKUP($B41,作業日報!$A:$I,R$1,FALSE)=0,"",VLOOKUP($B41,作業日報!$A:$I,R$1,FALSE))</f>
        <v/>
      </c>
      <c r="S41" s="330" t="str">
        <f t="shared" ref="S41" si="15">IF(S40="","","○")</f>
        <v/>
      </c>
      <c r="T41" s="331"/>
      <c r="U41" s="331"/>
      <c r="V41" s="331"/>
      <c r="W41" s="331"/>
      <c r="X41" s="331"/>
      <c r="Y41" s="331"/>
    </row>
    <row r="42" spans="1:25" ht="11.85" customHeight="1">
      <c r="A42" s="642"/>
      <c r="B42" s="328" t="str">
        <f>CONCATENATE(A40,"-",3)</f>
        <v>6-3</v>
      </c>
      <c r="C42" s="655"/>
      <c r="D42" s="647"/>
      <c r="E42" s="658"/>
      <c r="F42" s="661"/>
      <c r="G42" s="661"/>
      <c r="H42" s="666"/>
      <c r="I42" s="644"/>
      <c r="J42" s="644"/>
      <c r="K42" s="644"/>
      <c r="L42" s="644"/>
      <c r="M42" s="644"/>
      <c r="N42" s="644"/>
      <c r="O42" s="332" t="str">
        <f>IF($K40="","",(IFERROR(VLOOKUP($B42,作業日報!$A:$I,O$1,FALSE)," ")))</f>
        <v/>
      </c>
      <c r="P42" s="332" t="str">
        <f>IF($K40="","",(IFERROR(VLOOKUP($B42,作業日報!$A:$I,P$1,FALSE)," ")))</f>
        <v/>
      </c>
      <c r="Q42" s="332" t="str">
        <f>IF($K40="","",(IFERROR(VLOOKUP($B42,作業日報!$A:$I,Q$1,FALSE)," ")))</f>
        <v/>
      </c>
      <c r="R42" s="353" t="str">
        <f>IF(VLOOKUP($B42,作業日報!$A:$I,R$1,FALSE)=0,"",VLOOKUP($B42,作業日報!$A:$I,R$1,FALSE))</f>
        <v/>
      </c>
      <c r="S42" s="330" t="str">
        <f t="shared" si="3"/>
        <v/>
      </c>
      <c r="T42" s="331"/>
      <c r="U42" s="331"/>
      <c r="V42" s="331"/>
      <c r="W42" s="331"/>
      <c r="X42" s="331"/>
      <c r="Y42" s="331"/>
    </row>
    <row r="43" spans="1:25" ht="11.85" customHeight="1">
      <c r="A43" s="642"/>
      <c r="B43" s="328" t="str">
        <f>CONCATENATE(A40,"-",4)</f>
        <v>6-4</v>
      </c>
      <c r="C43" s="655"/>
      <c r="D43" s="647"/>
      <c r="E43" s="658"/>
      <c r="F43" s="661"/>
      <c r="G43" s="661"/>
      <c r="H43" s="666"/>
      <c r="I43" s="644"/>
      <c r="J43" s="644"/>
      <c r="K43" s="644"/>
      <c r="L43" s="644"/>
      <c r="M43" s="644"/>
      <c r="N43" s="644"/>
      <c r="O43" s="332" t="str">
        <f>IF($L40="","",(IFERROR(VLOOKUP($B43,作業日報!$A:$I,O$1,FALSE)," ")))</f>
        <v/>
      </c>
      <c r="P43" s="332" t="str">
        <f>IF($L40="","",(IFERROR(VLOOKUP($B43,作業日報!$A:$I,P$1,FALSE)," ")))</f>
        <v/>
      </c>
      <c r="Q43" s="332" t="str">
        <f>IF($L40="","",(IFERROR(VLOOKUP($B43,作業日報!$A:$I,Q$1,FALSE)," ")))</f>
        <v/>
      </c>
      <c r="R43" s="353" t="str">
        <f>IF(VLOOKUP($B43,作業日報!$A:$I,R$1,FALSE)=0,"",VLOOKUP($B43,作業日報!$A:$I,R$1,FALSE))</f>
        <v/>
      </c>
      <c r="S43" s="330" t="str">
        <f t="shared" si="3"/>
        <v/>
      </c>
      <c r="T43" s="331"/>
      <c r="U43" s="331"/>
      <c r="V43" s="331"/>
      <c r="W43" s="331"/>
      <c r="X43" s="331"/>
      <c r="Y43" s="331"/>
    </row>
    <row r="44" spans="1:25" ht="11.85" customHeight="1">
      <c r="A44" s="642"/>
      <c r="B44" s="328" t="str">
        <f>CONCATENATE(A40,"-",5)</f>
        <v>6-5</v>
      </c>
      <c r="C44" s="655"/>
      <c r="D44" s="647"/>
      <c r="E44" s="658"/>
      <c r="F44" s="661"/>
      <c r="G44" s="661"/>
      <c r="H44" s="666"/>
      <c r="I44" s="644"/>
      <c r="J44" s="644"/>
      <c r="K44" s="644"/>
      <c r="L44" s="644"/>
      <c r="M44" s="644"/>
      <c r="N44" s="644"/>
      <c r="O44" s="332" t="str">
        <f>IF($M40="","",(IFERROR(VLOOKUP($B44,作業日報!$A:$I,O$1,FALSE)," ")))</f>
        <v/>
      </c>
      <c r="P44" s="332" t="str">
        <f>IF($M40="","",(IFERROR(VLOOKUP($B44,作業日報!$A:$I,P$1,FALSE)," ")))</f>
        <v/>
      </c>
      <c r="Q44" s="332" t="str">
        <f>IF($M40="","",(IFERROR(VLOOKUP($B44,作業日報!$A:$I,Q$1,FALSE)," ")))</f>
        <v/>
      </c>
      <c r="R44" s="353" t="str">
        <f>IF(VLOOKUP($B44,作業日報!$A:$I,R$1,FALSE)=0,"",VLOOKUP($B44,作業日報!$A:$I,R$1,FALSE))</f>
        <v/>
      </c>
      <c r="S44" s="330" t="str">
        <f t="shared" si="3"/>
        <v/>
      </c>
      <c r="T44" s="331"/>
      <c r="U44" s="331"/>
      <c r="V44" s="331"/>
      <c r="W44" s="331"/>
      <c r="X44" s="331"/>
      <c r="Y44" s="331"/>
    </row>
    <row r="45" spans="1:25" ht="11.85" customHeight="1">
      <c r="A45" s="642"/>
      <c r="B45" s="328" t="str">
        <f>CONCATENATE(A40,"-",6)</f>
        <v>6-6</v>
      </c>
      <c r="C45" s="656"/>
      <c r="D45" s="648"/>
      <c r="E45" s="659"/>
      <c r="F45" s="662"/>
      <c r="G45" s="662"/>
      <c r="H45" s="667"/>
      <c r="I45" s="645"/>
      <c r="J45" s="645"/>
      <c r="K45" s="645"/>
      <c r="L45" s="645"/>
      <c r="M45" s="645"/>
      <c r="N45" s="645"/>
      <c r="O45" s="333" t="str">
        <f>IF($N40="","",(IFERROR(VLOOKUP($B45,作業日報!$A:$I,O$1,FALSE)," ")))</f>
        <v/>
      </c>
      <c r="P45" s="333" t="str">
        <f>IF($N40="","",(IFERROR(VLOOKUP($B45,作業日報!$A:$I,P$1,FALSE)," ")))</f>
        <v/>
      </c>
      <c r="Q45" s="333" t="str">
        <f>IF($N40="","",(IFERROR(VLOOKUP($B45,作業日報!$A:$I,Q$1,FALSE)," ")))</f>
        <v/>
      </c>
      <c r="R45" s="354" t="str">
        <f>IF(VLOOKUP($B45,作業日報!$A:$I,R$1,FALSE)=0,"",VLOOKUP($B45,作業日報!$A:$I,R$1,FALSE))</f>
        <v/>
      </c>
      <c r="S45" s="330" t="str">
        <f t="shared" si="3"/>
        <v/>
      </c>
      <c r="T45" s="331"/>
      <c r="U45" s="331"/>
      <c r="V45" s="331"/>
      <c r="W45" s="331"/>
      <c r="X45" s="331"/>
      <c r="Y45" s="331"/>
    </row>
    <row r="46" spans="1:25" ht="11.85" customHeight="1">
      <c r="A46" s="642">
        <v>7</v>
      </c>
      <c r="B46" s="328" t="str">
        <f>CONCATENATE(A46,"-",1)</f>
        <v>7-1</v>
      </c>
      <c r="C46" s="654" t="str">
        <f>IF(VLOOKUP($A46,作業日報!$J:$U,2,FALSE)=0,"",VLOOKUP($A46,作業日報!$J:$U,2,FALSE))</f>
        <v/>
      </c>
      <c r="D46" s="646" t="str">
        <f>IF(VLOOKUP($A46,作業日報!$J:$U,3,FALSE)=0,"",VLOOKUP($A46,作業日報!$J:$U,3,FALSE))</f>
        <v/>
      </c>
      <c r="E46" s="657" t="str">
        <f>IF(ISERROR(VLOOKUP($A46,作業日報!$J:$U,4,FALSE))=TRUE,"",VLOOKUP($A46,作業日報!$J:$U,4,FALSE))</f>
        <v/>
      </c>
      <c r="F46" s="660" t="str">
        <f>IF(VLOOKUP($A46,作業日報!$J:$U,5,FALSE)=0,"",VLOOKUP($A46,作業日報!$J:$U,5,FALSE))</f>
        <v/>
      </c>
      <c r="G46" s="660" t="str">
        <f>IF(VLOOKUP($A46,作業日報!$J:$U,6,FALSE)=0,"",VLOOKUP($A46,作業日報!$J:$U,6,FALSE))</f>
        <v/>
      </c>
      <c r="H46" s="665" t="str">
        <f t="shared" ref="H46" si="16">IF(F46="",IF(G46="","",G46),IF(G46="",F46,SUM(F46+G46)))</f>
        <v/>
      </c>
      <c r="I46" s="643" t="str">
        <f>IF(VLOOKUP($A46,作業日報!$J:$U,I$1,FALSE)=0,"",VLOOKUP($A46,作業日報!$J:$U,I$1,FALSE))</f>
        <v/>
      </c>
      <c r="J46" s="643" t="str">
        <f>IF(VLOOKUP($A46,作業日報!$J:$U,J$1,FALSE)=0,"",VLOOKUP($A46,作業日報!$J:$U,J$1,FALSE))</f>
        <v/>
      </c>
      <c r="K46" s="643" t="str">
        <f>IF(VLOOKUP($A46,作業日報!$J:$U,K$1,FALSE)=0,"",VLOOKUP($A46,作業日報!$J:$U,K$1,FALSE))</f>
        <v/>
      </c>
      <c r="L46" s="643" t="str">
        <f>IF(VLOOKUP($A46,作業日報!$J:$U,L$1,FALSE)=0,"",VLOOKUP($A46,作業日報!$J:$U,L$1,FALSE))</f>
        <v/>
      </c>
      <c r="M46" s="643" t="str">
        <f>IF(VLOOKUP($A46,作業日報!$J:$U,M$1,FALSE)=0,"",VLOOKUP($A46,作業日報!$J:$U,M$1,FALSE))</f>
        <v/>
      </c>
      <c r="N46" s="643" t="str">
        <f>IF(VLOOKUP($A46,作業日報!$J:$U,N$1,FALSE)=0,"",VLOOKUP($A46,作業日報!$J:$U,N$1,FALSE))</f>
        <v/>
      </c>
      <c r="O46" s="329" t="str">
        <f>IF($I46="","",(IFERROR(VLOOKUP($B46,作業日報!$A:$I,O$1,FALSE)," ")))</f>
        <v/>
      </c>
      <c r="P46" s="329" t="str">
        <f>IF($I46="","",(IFERROR(VLOOKUP($B46,作業日報!$A:$I,P$1,FALSE)," ")))</f>
        <v/>
      </c>
      <c r="Q46" s="329" t="str">
        <f>IF($I46="","",(IFERROR(VLOOKUP($B46,作業日報!$A:$I,Q$1,FALSE)," ")))</f>
        <v/>
      </c>
      <c r="R46" s="329" t="str">
        <f>IF(VLOOKUP($B46,作業日報!$A:$I,R$1,FALSE)=0,"",VLOOKUP($B46,作業日報!$A:$I,R$1,FALSE))</f>
        <v/>
      </c>
      <c r="S46" s="330" t="str">
        <f t="shared" ref="S46" si="17">IF(I46="","","○")</f>
        <v/>
      </c>
      <c r="T46" s="331"/>
      <c r="U46" s="331"/>
      <c r="V46" s="331"/>
      <c r="W46" s="331"/>
      <c r="X46" s="331"/>
      <c r="Y46" s="331"/>
    </row>
    <row r="47" spans="1:25" ht="11.85" customHeight="1">
      <c r="A47" s="642"/>
      <c r="B47" s="328" t="str">
        <f>CONCATENATE(A46,"-",2)</f>
        <v>7-2</v>
      </c>
      <c r="C47" s="655"/>
      <c r="D47" s="647"/>
      <c r="E47" s="658"/>
      <c r="F47" s="661"/>
      <c r="G47" s="661"/>
      <c r="H47" s="666"/>
      <c r="I47" s="644"/>
      <c r="J47" s="644"/>
      <c r="K47" s="644"/>
      <c r="L47" s="644"/>
      <c r="M47" s="644"/>
      <c r="N47" s="644"/>
      <c r="O47" s="332" t="str">
        <f>IF($J46="","",(IFERROR(VLOOKUP($B47,作業日報!$A:$I,O$1,FALSE)," ")))</f>
        <v/>
      </c>
      <c r="P47" s="332" t="str">
        <f>IF($J46="","",(IFERROR(VLOOKUP($B47,作業日報!$A:$I,P$1,FALSE)," ")))</f>
        <v/>
      </c>
      <c r="Q47" s="332" t="str">
        <f>IF($J46="","",(IFERROR(VLOOKUP($B47,作業日報!$A:$I,Q$1,FALSE)," ")))</f>
        <v/>
      </c>
      <c r="R47" s="353" t="str">
        <f>IF(VLOOKUP($B47,作業日報!$A:$I,R$1,FALSE)=0,"",VLOOKUP($B47,作業日報!$A:$I,R$1,FALSE))</f>
        <v/>
      </c>
      <c r="S47" s="330" t="str">
        <f t="shared" ref="S47" si="18">IF(S46="","","○")</f>
        <v/>
      </c>
      <c r="T47" s="331"/>
      <c r="U47" s="331"/>
      <c r="V47" s="331"/>
      <c r="W47" s="331"/>
      <c r="X47" s="331"/>
      <c r="Y47" s="331"/>
    </row>
    <row r="48" spans="1:25" ht="11.85" customHeight="1">
      <c r="A48" s="642"/>
      <c r="B48" s="328" t="str">
        <f>CONCATENATE(A46,"-",3)</f>
        <v>7-3</v>
      </c>
      <c r="C48" s="655"/>
      <c r="D48" s="647"/>
      <c r="E48" s="658"/>
      <c r="F48" s="661"/>
      <c r="G48" s="661"/>
      <c r="H48" s="666"/>
      <c r="I48" s="644"/>
      <c r="J48" s="644"/>
      <c r="K48" s="644"/>
      <c r="L48" s="644"/>
      <c r="M48" s="644"/>
      <c r="N48" s="644"/>
      <c r="O48" s="332" t="str">
        <f>IF($K46="","",(IFERROR(VLOOKUP($B48,作業日報!$A:$I,O$1,FALSE)," ")))</f>
        <v/>
      </c>
      <c r="P48" s="332" t="str">
        <f>IF($K46="","",(IFERROR(VLOOKUP($B48,作業日報!$A:$I,P$1,FALSE)," ")))</f>
        <v/>
      </c>
      <c r="Q48" s="332" t="str">
        <f>IF($K46="","",(IFERROR(VLOOKUP($B48,作業日報!$A:$I,Q$1,FALSE)," ")))</f>
        <v/>
      </c>
      <c r="R48" s="353" t="str">
        <f>IF(VLOOKUP($B48,作業日報!$A:$I,R$1,FALSE)=0,"",VLOOKUP($B48,作業日報!$A:$I,R$1,FALSE))</f>
        <v/>
      </c>
      <c r="S48" s="330" t="str">
        <f t="shared" si="3"/>
        <v/>
      </c>
      <c r="T48" s="331"/>
      <c r="U48" s="331"/>
      <c r="V48" s="331"/>
      <c r="W48" s="331"/>
      <c r="X48" s="331"/>
      <c r="Y48" s="331"/>
    </row>
    <row r="49" spans="1:25" ht="11.85" customHeight="1">
      <c r="A49" s="642"/>
      <c r="B49" s="328" t="str">
        <f>CONCATENATE(A46,"-",4)</f>
        <v>7-4</v>
      </c>
      <c r="C49" s="655"/>
      <c r="D49" s="647"/>
      <c r="E49" s="658"/>
      <c r="F49" s="661"/>
      <c r="G49" s="661"/>
      <c r="H49" s="666"/>
      <c r="I49" s="644"/>
      <c r="J49" s="644"/>
      <c r="K49" s="644"/>
      <c r="L49" s="644"/>
      <c r="M49" s="644"/>
      <c r="N49" s="644"/>
      <c r="O49" s="332" t="str">
        <f>IF($L46="","",(IFERROR(VLOOKUP($B49,作業日報!$A:$I,O$1,FALSE)," ")))</f>
        <v/>
      </c>
      <c r="P49" s="332" t="str">
        <f>IF($L46="","",(IFERROR(VLOOKUP($B49,作業日報!$A:$I,P$1,FALSE)," ")))</f>
        <v/>
      </c>
      <c r="Q49" s="332" t="str">
        <f>IF($L46="","",(IFERROR(VLOOKUP($B49,作業日報!$A:$I,Q$1,FALSE)," ")))</f>
        <v/>
      </c>
      <c r="R49" s="353" t="str">
        <f>IF(VLOOKUP($B49,作業日報!$A:$I,R$1,FALSE)=0,"",VLOOKUP($B49,作業日報!$A:$I,R$1,FALSE))</f>
        <v/>
      </c>
      <c r="S49" s="330" t="str">
        <f t="shared" si="3"/>
        <v/>
      </c>
      <c r="T49" s="331"/>
      <c r="U49" s="331"/>
      <c r="V49" s="331"/>
      <c r="W49" s="331"/>
      <c r="X49" s="331"/>
      <c r="Y49" s="331"/>
    </row>
    <row r="50" spans="1:25" ht="11.85" customHeight="1">
      <c r="A50" s="642"/>
      <c r="B50" s="328" t="str">
        <f>CONCATENATE(A46,"-",5)</f>
        <v>7-5</v>
      </c>
      <c r="C50" s="655"/>
      <c r="D50" s="647"/>
      <c r="E50" s="658"/>
      <c r="F50" s="661"/>
      <c r="G50" s="661"/>
      <c r="H50" s="666"/>
      <c r="I50" s="644"/>
      <c r="J50" s="644"/>
      <c r="K50" s="644"/>
      <c r="L50" s="644"/>
      <c r="M50" s="644"/>
      <c r="N50" s="644"/>
      <c r="O50" s="332" t="str">
        <f>IF($M46="","",(IFERROR(VLOOKUP($B50,作業日報!$A:$I,O$1,FALSE)," ")))</f>
        <v/>
      </c>
      <c r="P50" s="332" t="str">
        <f>IF($M46="","",(IFERROR(VLOOKUP($B50,作業日報!$A:$I,P$1,FALSE)," ")))</f>
        <v/>
      </c>
      <c r="Q50" s="332" t="str">
        <f>IF($M46="","",(IFERROR(VLOOKUP($B50,作業日報!$A:$I,Q$1,FALSE)," ")))</f>
        <v/>
      </c>
      <c r="R50" s="353" t="str">
        <f>IF(VLOOKUP($B50,作業日報!$A:$I,R$1,FALSE)=0,"",VLOOKUP($B50,作業日報!$A:$I,R$1,FALSE))</f>
        <v/>
      </c>
      <c r="S50" s="330" t="str">
        <f t="shared" si="3"/>
        <v/>
      </c>
      <c r="T50" s="331"/>
      <c r="U50" s="331"/>
      <c r="V50" s="331"/>
      <c r="W50" s="331"/>
      <c r="X50" s="331"/>
      <c r="Y50" s="331"/>
    </row>
    <row r="51" spans="1:25" ht="11.85" customHeight="1">
      <c r="A51" s="642"/>
      <c r="B51" s="328" t="str">
        <f>CONCATENATE(A46,"-",6)</f>
        <v>7-6</v>
      </c>
      <c r="C51" s="656"/>
      <c r="D51" s="648"/>
      <c r="E51" s="659"/>
      <c r="F51" s="662"/>
      <c r="G51" s="662"/>
      <c r="H51" s="667"/>
      <c r="I51" s="645"/>
      <c r="J51" s="645"/>
      <c r="K51" s="645"/>
      <c r="L51" s="645"/>
      <c r="M51" s="645"/>
      <c r="N51" s="645"/>
      <c r="O51" s="333" t="str">
        <f>IF($N46="","",(IFERROR(VLOOKUP($B51,作業日報!$A:$I,O$1,FALSE)," ")))</f>
        <v/>
      </c>
      <c r="P51" s="333" t="str">
        <f>IF($N46="","",(IFERROR(VLOOKUP($B51,作業日報!$A:$I,P$1,FALSE)," ")))</f>
        <v/>
      </c>
      <c r="Q51" s="333" t="str">
        <f>IF($N46="","",(IFERROR(VLOOKUP($B51,作業日報!$A:$I,Q$1,FALSE)," ")))</f>
        <v/>
      </c>
      <c r="R51" s="354" t="str">
        <f>IF(VLOOKUP($B51,作業日報!$A:$I,R$1,FALSE)=0,"",VLOOKUP($B51,作業日報!$A:$I,R$1,FALSE))</f>
        <v/>
      </c>
      <c r="S51" s="330" t="str">
        <f t="shared" si="3"/>
        <v/>
      </c>
      <c r="T51" s="331"/>
      <c r="U51" s="331"/>
      <c r="V51" s="331"/>
      <c r="W51" s="331"/>
      <c r="X51" s="331"/>
      <c r="Y51" s="331"/>
    </row>
    <row r="52" spans="1:25" ht="12" customHeight="1">
      <c r="A52" s="642">
        <v>8</v>
      </c>
      <c r="B52" s="328" t="str">
        <f>CONCATENATE(A52,"-",1)</f>
        <v>8-1</v>
      </c>
      <c r="C52" s="654" t="str">
        <f>IF(VLOOKUP($A52,作業日報!$J:$U,2,FALSE)=0,"",VLOOKUP($A52,作業日報!$J:$U,2,FALSE))</f>
        <v/>
      </c>
      <c r="D52" s="646" t="str">
        <f>IF(VLOOKUP($A52,作業日報!$J:$U,3,FALSE)=0,"",VLOOKUP($A52,作業日報!$J:$U,3,FALSE))</f>
        <v/>
      </c>
      <c r="E52" s="657" t="str">
        <f>IF(ISERROR(VLOOKUP($A52,作業日報!$J:$U,4,FALSE))=TRUE,"",VLOOKUP($A52,作業日報!$J:$U,4,FALSE))</f>
        <v/>
      </c>
      <c r="F52" s="660" t="str">
        <f>IF(VLOOKUP($A52,作業日報!$J:$U,5,FALSE)=0,"",VLOOKUP($A52,作業日報!$J:$U,5,FALSE))</f>
        <v/>
      </c>
      <c r="G52" s="660" t="str">
        <f>IF(VLOOKUP($A52,作業日報!$J:$U,6,FALSE)=0,"",VLOOKUP($A52,作業日報!$J:$U,6,FALSE))</f>
        <v/>
      </c>
      <c r="H52" s="665" t="str">
        <f t="shared" ref="H52" si="19">IF(F52="",IF(G52="","",G52),IF(G52="",F52,SUM(F52+G52)))</f>
        <v/>
      </c>
      <c r="I52" s="643" t="str">
        <f>IF(VLOOKUP($A52,作業日報!$J:$U,I$1,FALSE)=0,"",VLOOKUP($A52,作業日報!$J:$U,I$1,FALSE))</f>
        <v/>
      </c>
      <c r="J52" s="643" t="str">
        <f>IF(VLOOKUP($A52,作業日報!$J:$U,J$1,FALSE)=0,"",VLOOKUP($A52,作業日報!$J:$U,J$1,FALSE))</f>
        <v/>
      </c>
      <c r="K52" s="643" t="str">
        <f>IF(VLOOKUP($A52,作業日報!$J:$U,K$1,FALSE)=0,"",VLOOKUP($A52,作業日報!$J:$U,K$1,FALSE))</f>
        <v/>
      </c>
      <c r="L52" s="643" t="str">
        <f>IF(VLOOKUP($A52,作業日報!$J:$U,L$1,FALSE)=0,"",VLOOKUP($A52,作業日報!$J:$U,L$1,FALSE))</f>
        <v/>
      </c>
      <c r="M52" s="643" t="str">
        <f>IF(VLOOKUP($A52,作業日報!$J:$U,M$1,FALSE)=0,"",VLOOKUP($A52,作業日報!$J:$U,M$1,FALSE))</f>
        <v/>
      </c>
      <c r="N52" s="643" t="str">
        <f>IF(VLOOKUP($A52,作業日報!$J:$U,N$1,FALSE)=0,"",VLOOKUP($A52,作業日報!$J:$U,N$1,FALSE))</f>
        <v/>
      </c>
      <c r="O52" s="329" t="str">
        <f>IF($I52="","",(IFERROR(VLOOKUP($B52,作業日報!$A:$I,O$1,FALSE)," ")))</f>
        <v/>
      </c>
      <c r="P52" s="329" t="str">
        <f>IF($I52="","",(IFERROR(VLOOKUP($B52,作業日報!$A:$I,P$1,FALSE)," ")))</f>
        <v/>
      </c>
      <c r="Q52" s="329" t="str">
        <f>IF($I52="","",(IFERROR(VLOOKUP($B52,作業日報!$A:$I,Q$1,FALSE)," ")))</f>
        <v/>
      </c>
      <c r="R52" s="329" t="str">
        <f>IF(VLOOKUP($B52,作業日報!$A:$I,R$1,FALSE)=0,"",VLOOKUP($B52,作業日報!$A:$I,R$1,FALSE))</f>
        <v/>
      </c>
      <c r="S52" s="330" t="str">
        <f t="shared" ref="S52" si="20">IF(I52="","","○")</f>
        <v/>
      </c>
      <c r="T52" s="331"/>
      <c r="U52" s="331"/>
      <c r="V52" s="331"/>
      <c r="W52" s="331"/>
      <c r="X52" s="331"/>
      <c r="Y52" s="331"/>
    </row>
    <row r="53" spans="1:25" ht="12" customHeight="1">
      <c r="A53" s="642"/>
      <c r="B53" s="328" t="str">
        <f>CONCATENATE(A52,"-",2)</f>
        <v>8-2</v>
      </c>
      <c r="C53" s="655"/>
      <c r="D53" s="647"/>
      <c r="E53" s="658"/>
      <c r="F53" s="661"/>
      <c r="G53" s="661"/>
      <c r="H53" s="666"/>
      <c r="I53" s="644"/>
      <c r="J53" s="644"/>
      <c r="K53" s="644"/>
      <c r="L53" s="644"/>
      <c r="M53" s="644"/>
      <c r="N53" s="644"/>
      <c r="O53" s="332" t="str">
        <f>IF($J52="","",(IFERROR(VLOOKUP($B53,作業日報!$A:$I,O$1,FALSE)," ")))</f>
        <v/>
      </c>
      <c r="P53" s="332" t="str">
        <f>IF($J52="","",(IFERROR(VLOOKUP($B53,作業日報!$A:$I,P$1,FALSE)," ")))</f>
        <v/>
      </c>
      <c r="Q53" s="332" t="str">
        <f>IF($J52="","",(IFERROR(VLOOKUP($B53,作業日報!$A:$I,Q$1,FALSE)," ")))</f>
        <v/>
      </c>
      <c r="R53" s="353" t="str">
        <f>IF(VLOOKUP($B53,作業日報!$A:$I,R$1,FALSE)=0,"",VLOOKUP($B53,作業日報!$A:$I,R$1,FALSE))</f>
        <v/>
      </c>
      <c r="S53" s="330" t="str">
        <f t="shared" ref="S53" si="21">IF(S52="","","○")</f>
        <v/>
      </c>
      <c r="T53" s="331"/>
      <c r="U53" s="331"/>
      <c r="V53" s="331"/>
      <c r="W53" s="331"/>
      <c r="X53" s="331"/>
      <c r="Y53" s="331"/>
    </row>
    <row r="54" spans="1:25" ht="12" customHeight="1">
      <c r="A54" s="642"/>
      <c r="B54" s="328" t="str">
        <f>CONCATENATE(A52,"-",3)</f>
        <v>8-3</v>
      </c>
      <c r="C54" s="655"/>
      <c r="D54" s="647"/>
      <c r="E54" s="658"/>
      <c r="F54" s="661"/>
      <c r="G54" s="661"/>
      <c r="H54" s="666"/>
      <c r="I54" s="644"/>
      <c r="J54" s="644"/>
      <c r="K54" s="644"/>
      <c r="L54" s="644"/>
      <c r="M54" s="644"/>
      <c r="N54" s="644"/>
      <c r="O54" s="332" t="str">
        <f>IF($K52="","",(IFERROR(VLOOKUP($B54,作業日報!$A:$I,O$1,FALSE)," ")))</f>
        <v/>
      </c>
      <c r="P54" s="332" t="str">
        <f>IF($K52="","",(IFERROR(VLOOKUP($B54,作業日報!$A:$I,P$1,FALSE)," ")))</f>
        <v/>
      </c>
      <c r="Q54" s="332" t="str">
        <f>IF($K52="","",(IFERROR(VLOOKUP($B54,作業日報!$A:$I,Q$1,FALSE)," ")))</f>
        <v/>
      </c>
      <c r="R54" s="353" t="str">
        <f>IF(VLOOKUP($B54,作業日報!$A:$I,R$1,FALSE)=0,"",VLOOKUP($B54,作業日報!$A:$I,R$1,FALSE))</f>
        <v/>
      </c>
      <c r="S54" s="330" t="str">
        <f t="shared" si="3"/>
        <v/>
      </c>
      <c r="T54" s="331"/>
      <c r="U54" s="331"/>
      <c r="V54" s="331"/>
      <c r="W54" s="331"/>
      <c r="X54" s="331"/>
      <c r="Y54" s="331"/>
    </row>
    <row r="55" spans="1:25" ht="12" customHeight="1">
      <c r="A55" s="642"/>
      <c r="B55" s="328" t="str">
        <f>CONCATENATE(A52,"-",4)</f>
        <v>8-4</v>
      </c>
      <c r="C55" s="655"/>
      <c r="D55" s="647"/>
      <c r="E55" s="658"/>
      <c r="F55" s="661"/>
      <c r="G55" s="661"/>
      <c r="H55" s="666"/>
      <c r="I55" s="644"/>
      <c r="J55" s="644"/>
      <c r="K55" s="644"/>
      <c r="L55" s="644"/>
      <c r="M55" s="644"/>
      <c r="N55" s="644"/>
      <c r="O55" s="332" t="str">
        <f>IF($L52="","",(IFERROR(VLOOKUP($B55,作業日報!$A:$I,O$1,FALSE)," ")))</f>
        <v/>
      </c>
      <c r="P55" s="332" t="str">
        <f>IF($L52="","",(IFERROR(VLOOKUP($B55,作業日報!$A:$I,P$1,FALSE)," ")))</f>
        <v/>
      </c>
      <c r="Q55" s="332" t="str">
        <f>IF($L52="","",(IFERROR(VLOOKUP($B55,作業日報!$A:$I,Q$1,FALSE)," ")))</f>
        <v/>
      </c>
      <c r="R55" s="353" t="str">
        <f>IF(VLOOKUP($B55,作業日報!$A:$I,R$1,FALSE)=0,"",VLOOKUP($B55,作業日報!$A:$I,R$1,FALSE))</f>
        <v/>
      </c>
      <c r="S55" s="330" t="str">
        <f t="shared" si="3"/>
        <v/>
      </c>
      <c r="T55" s="331"/>
      <c r="U55" s="331"/>
      <c r="V55" s="331"/>
      <c r="W55" s="331"/>
      <c r="X55" s="331"/>
      <c r="Y55" s="331"/>
    </row>
    <row r="56" spans="1:25" ht="12" customHeight="1">
      <c r="A56" s="642"/>
      <c r="B56" s="328" t="str">
        <f>CONCATENATE(A52,"-",5)</f>
        <v>8-5</v>
      </c>
      <c r="C56" s="655"/>
      <c r="D56" s="647"/>
      <c r="E56" s="658"/>
      <c r="F56" s="661"/>
      <c r="G56" s="661"/>
      <c r="H56" s="666"/>
      <c r="I56" s="644"/>
      <c r="J56" s="644"/>
      <c r="K56" s="644"/>
      <c r="L56" s="644"/>
      <c r="M56" s="644"/>
      <c r="N56" s="644"/>
      <c r="O56" s="332" t="str">
        <f>IF($M52="","",(IFERROR(VLOOKUP($B56,作業日報!$A:$I,O$1,FALSE)," ")))</f>
        <v/>
      </c>
      <c r="P56" s="332" t="str">
        <f>IF($M52="","",(IFERROR(VLOOKUP($B56,作業日報!$A:$I,P$1,FALSE)," ")))</f>
        <v/>
      </c>
      <c r="Q56" s="332" t="str">
        <f>IF($M52="","",(IFERROR(VLOOKUP($B56,作業日報!$A:$I,Q$1,FALSE)," ")))</f>
        <v/>
      </c>
      <c r="R56" s="353" t="str">
        <f>IF(VLOOKUP($B56,作業日報!$A:$I,R$1,FALSE)=0,"",VLOOKUP($B56,作業日報!$A:$I,R$1,FALSE))</f>
        <v/>
      </c>
      <c r="S56" s="330" t="str">
        <f t="shared" si="3"/>
        <v/>
      </c>
      <c r="T56" s="331"/>
      <c r="U56" s="331"/>
      <c r="V56" s="331"/>
      <c r="W56" s="331"/>
      <c r="X56" s="331"/>
      <c r="Y56" s="331"/>
    </row>
    <row r="57" spans="1:25" ht="12" customHeight="1">
      <c r="A57" s="642"/>
      <c r="B57" s="328" t="str">
        <f>CONCATENATE(A52,"-",6)</f>
        <v>8-6</v>
      </c>
      <c r="C57" s="656"/>
      <c r="D57" s="648"/>
      <c r="E57" s="659"/>
      <c r="F57" s="662"/>
      <c r="G57" s="662"/>
      <c r="H57" s="667"/>
      <c r="I57" s="645"/>
      <c r="J57" s="645"/>
      <c r="K57" s="645"/>
      <c r="L57" s="645"/>
      <c r="M57" s="645"/>
      <c r="N57" s="645"/>
      <c r="O57" s="333" t="str">
        <f>IF($N52="","",(IFERROR(VLOOKUP($B57,作業日報!$A:$I,O$1,FALSE)," ")))</f>
        <v/>
      </c>
      <c r="P57" s="333" t="str">
        <f>IF($N52="","",(IFERROR(VLOOKUP($B57,作業日報!$A:$I,P$1,FALSE)," ")))</f>
        <v/>
      </c>
      <c r="Q57" s="333" t="str">
        <f>IF($N52="","",(IFERROR(VLOOKUP($B57,作業日報!$A:$I,Q$1,FALSE)," ")))</f>
        <v/>
      </c>
      <c r="R57" s="354" t="str">
        <f>IF(VLOOKUP($B57,作業日報!$A:$I,R$1,FALSE)=0,"",VLOOKUP($B57,作業日報!$A:$I,R$1,FALSE))</f>
        <v/>
      </c>
      <c r="S57" s="330" t="str">
        <f t="shared" si="3"/>
        <v/>
      </c>
      <c r="T57" s="331"/>
      <c r="U57" s="331"/>
      <c r="V57" s="331"/>
      <c r="W57" s="331"/>
      <c r="X57" s="331"/>
      <c r="Y57" s="331"/>
    </row>
    <row r="58" spans="1:25" ht="12" customHeight="1">
      <c r="A58" s="642">
        <v>9</v>
      </c>
      <c r="B58" s="328" t="str">
        <f>CONCATENATE(A58,"-",1)</f>
        <v>9-1</v>
      </c>
      <c r="C58" s="654" t="str">
        <f>IF(VLOOKUP($A58,作業日報!$J:$U,2,FALSE)=0,"",VLOOKUP($A58,作業日報!$J:$U,2,FALSE))</f>
        <v/>
      </c>
      <c r="D58" s="646" t="str">
        <f>IF(VLOOKUP($A58,作業日報!$J:$U,3,FALSE)=0,"",VLOOKUP($A58,作業日報!$J:$U,3,FALSE))</f>
        <v/>
      </c>
      <c r="E58" s="657" t="str">
        <f>IF(ISERROR(VLOOKUP($A58,作業日報!$J:$U,4,FALSE))=TRUE,"",VLOOKUP($A58,作業日報!$J:$U,4,FALSE))</f>
        <v/>
      </c>
      <c r="F58" s="660" t="str">
        <f>IF(VLOOKUP($A58,作業日報!$J:$U,5,FALSE)=0,"",VLOOKUP($A58,作業日報!$J:$U,5,FALSE))</f>
        <v/>
      </c>
      <c r="G58" s="660" t="str">
        <f>IF(VLOOKUP($A58,作業日報!$J:$U,6,FALSE)=0,"",VLOOKUP($A58,作業日報!$J:$U,6,FALSE))</f>
        <v/>
      </c>
      <c r="H58" s="665" t="str">
        <f t="shared" ref="H58" si="22">IF(F58="",IF(G58="","",G58),IF(G58="",F58,SUM(F58+G58)))</f>
        <v/>
      </c>
      <c r="I58" s="643" t="str">
        <f>IF(VLOOKUP($A58,作業日報!$J:$U,I$1,FALSE)=0,"",VLOOKUP($A58,作業日報!$J:$U,I$1,FALSE))</f>
        <v/>
      </c>
      <c r="J58" s="643" t="str">
        <f>IF(VLOOKUP($A58,作業日報!$J:$U,J$1,FALSE)=0,"",VLOOKUP($A58,作業日報!$J:$U,J$1,FALSE))</f>
        <v/>
      </c>
      <c r="K58" s="643" t="str">
        <f>IF(VLOOKUP($A58,作業日報!$J:$U,K$1,FALSE)=0,"",VLOOKUP($A58,作業日報!$J:$U,K$1,FALSE))</f>
        <v/>
      </c>
      <c r="L58" s="643" t="str">
        <f>IF(VLOOKUP($A58,作業日報!$J:$U,L$1,FALSE)=0,"",VLOOKUP($A58,作業日報!$J:$U,L$1,FALSE))</f>
        <v/>
      </c>
      <c r="M58" s="643" t="str">
        <f>IF(VLOOKUP($A58,作業日報!$J:$U,M$1,FALSE)=0,"",VLOOKUP($A58,作業日報!$J:$U,M$1,FALSE))</f>
        <v/>
      </c>
      <c r="N58" s="643" t="str">
        <f>IF(VLOOKUP($A58,作業日報!$J:$U,N$1,FALSE)=0,"",VLOOKUP($A58,作業日報!$J:$U,N$1,FALSE))</f>
        <v/>
      </c>
      <c r="O58" s="329" t="str">
        <f>IF($I58="","",(IFERROR(VLOOKUP($B58,作業日報!$A:$I,O$1,FALSE)," ")))</f>
        <v/>
      </c>
      <c r="P58" s="329" t="str">
        <f>IF($I58="","",(IFERROR(VLOOKUP($B58,作業日報!$A:$I,P$1,FALSE)," ")))</f>
        <v/>
      </c>
      <c r="Q58" s="329" t="str">
        <f>IF($I58="","",(IFERROR(VLOOKUP($B58,作業日報!$A:$I,Q$1,FALSE)," ")))</f>
        <v/>
      </c>
      <c r="R58" s="329" t="str">
        <f>IF(VLOOKUP($B58,作業日報!$A:$I,R$1,FALSE)=0,"",VLOOKUP($B58,作業日報!$A:$I,R$1,FALSE))</f>
        <v/>
      </c>
      <c r="S58" s="330" t="str">
        <f t="shared" ref="S58" si="23">IF(I58="","","○")</f>
        <v/>
      </c>
      <c r="T58" s="331"/>
      <c r="U58" s="331"/>
      <c r="V58" s="331"/>
      <c r="W58" s="331"/>
      <c r="X58" s="331"/>
      <c r="Y58" s="331"/>
    </row>
    <row r="59" spans="1:25" ht="12" customHeight="1">
      <c r="A59" s="642"/>
      <c r="B59" s="328" t="str">
        <f>CONCATENATE(A58,"-",2)</f>
        <v>9-2</v>
      </c>
      <c r="C59" s="655"/>
      <c r="D59" s="647"/>
      <c r="E59" s="658"/>
      <c r="F59" s="661"/>
      <c r="G59" s="661"/>
      <c r="H59" s="666"/>
      <c r="I59" s="644"/>
      <c r="J59" s="644"/>
      <c r="K59" s="644"/>
      <c r="L59" s="644"/>
      <c r="M59" s="644"/>
      <c r="N59" s="644"/>
      <c r="O59" s="332" t="str">
        <f>IF($J58="","",(IFERROR(VLOOKUP($B59,作業日報!$A:$I,O$1,FALSE)," ")))</f>
        <v/>
      </c>
      <c r="P59" s="332" t="str">
        <f>IF($J58="","",(IFERROR(VLOOKUP($B59,作業日報!$A:$I,P$1,FALSE)," ")))</f>
        <v/>
      </c>
      <c r="Q59" s="332" t="str">
        <f>IF($J58="","",(IFERROR(VLOOKUP($B59,作業日報!$A:$I,Q$1,FALSE)," ")))</f>
        <v/>
      </c>
      <c r="R59" s="353" t="str">
        <f>IF(VLOOKUP($B59,作業日報!$A:$I,R$1,FALSE)=0,"",VLOOKUP($B59,作業日報!$A:$I,R$1,FALSE))</f>
        <v/>
      </c>
      <c r="S59" s="330" t="str">
        <f t="shared" ref="S59" si="24">IF(S58="","","○")</f>
        <v/>
      </c>
      <c r="T59" s="331"/>
      <c r="U59" s="331"/>
      <c r="V59" s="331"/>
      <c r="W59" s="331"/>
      <c r="X59" s="331"/>
      <c r="Y59" s="331"/>
    </row>
    <row r="60" spans="1:25" ht="12" customHeight="1">
      <c r="A60" s="642"/>
      <c r="B60" s="328" t="str">
        <f>CONCATENATE(A58,"-",3)</f>
        <v>9-3</v>
      </c>
      <c r="C60" s="655"/>
      <c r="D60" s="647"/>
      <c r="E60" s="658"/>
      <c r="F60" s="661"/>
      <c r="G60" s="661"/>
      <c r="H60" s="666"/>
      <c r="I60" s="644"/>
      <c r="J60" s="644"/>
      <c r="K60" s="644"/>
      <c r="L60" s="644"/>
      <c r="M60" s="644"/>
      <c r="N60" s="644"/>
      <c r="O60" s="332" t="str">
        <f>IF($K58="","",(IFERROR(VLOOKUP($B60,作業日報!$A:$I,O$1,FALSE)," ")))</f>
        <v/>
      </c>
      <c r="P60" s="332" t="str">
        <f>IF($K58="","",(IFERROR(VLOOKUP($B60,作業日報!$A:$I,P$1,FALSE)," ")))</f>
        <v/>
      </c>
      <c r="Q60" s="332" t="str">
        <f>IF($K58="","",(IFERROR(VLOOKUP($B60,作業日報!$A:$I,Q$1,FALSE)," ")))</f>
        <v/>
      </c>
      <c r="R60" s="353" t="str">
        <f>IF(VLOOKUP($B60,作業日報!$A:$I,R$1,FALSE)=0,"",VLOOKUP($B60,作業日報!$A:$I,R$1,FALSE))</f>
        <v/>
      </c>
      <c r="S60" s="330" t="str">
        <f t="shared" si="3"/>
        <v/>
      </c>
      <c r="T60" s="331"/>
      <c r="U60" s="331"/>
      <c r="V60" s="331"/>
      <c r="W60" s="331"/>
      <c r="X60" s="331"/>
      <c r="Y60" s="331"/>
    </row>
    <row r="61" spans="1:25" ht="12" customHeight="1">
      <c r="A61" s="642"/>
      <c r="B61" s="328" t="str">
        <f>CONCATENATE(A58,"-",4)</f>
        <v>9-4</v>
      </c>
      <c r="C61" s="655"/>
      <c r="D61" s="647"/>
      <c r="E61" s="658"/>
      <c r="F61" s="661"/>
      <c r="G61" s="661"/>
      <c r="H61" s="666"/>
      <c r="I61" s="644"/>
      <c r="J61" s="644"/>
      <c r="K61" s="644"/>
      <c r="L61" s="644"/>
      <c r="M61" s="644"/>
      <c r="N61" s="644"/>
      <c r="O61" s="332" t="str">
        <f>IF($L58="","",(IFERROR(VLOOKUP($B61,作業日報!$A:$I,O$1,FALSE)," ")))</f>
        <v/>
      </c>
      <c r="P61" s="332" t="str">
        <f>IF($L58="","",(IFERROR(VLOOKUP($B61,作業日報!$A:$I,P$1,FALSE)," ")))</f>
        <v/>
      </c>
      <c r="Q61" s="332" t="str">
        <f>IF($L58="","",(IFERROR(VLOOKUP($B61,作業日報!$A:$I,Q$1,FALSE)," ")))</f>
        <v/>
      </c>
      <c r="R61" s="353" t="str">
        <f>IF(VLOOKUP($B61,作業日報!$A:$I,R$1,FALSE)=0,"",VLOOKUP($B61,作業日報!$A:$I,R$1,FALSE))</f>
        <v/>
      </c>
      <c r="S61" s="330" t="str">
        <f t="shared" si="3"/>
        <v/>
      </c>
      <c r="T61" s="331"/>
      <c r="U61" s="331"/>
      <c r="V61" s="331"/>
      <c r="W61" s="331"/>
      <c r="X61" s="331"/>
      <c r="Y61" s="331"/>
    </row>
    <row r="62" spans="1:25" ht="12" customHeight="1">
      <c r="A62" s="642"/>
      <c r="B62" s="328" t="str">
        <f>CONCATENATE(A58,"-",5)</f>
        <v>9-5</v>
      </c>
      <c r="C62" s="655"/>
      <c r="D62" s="647"/>
      <c r="E62" s="658"/>
      <c r="F62" s="661"/>
      <c r="G62" s="661"/>
      <c r="H62" s="666"/>
      <c r="I62" s="644"/>
      <c r="J62" s="644"/>
      <c r="K62" s="644"/>
      <c r="L62" s="644"/>
      <c r="M62" s="644"/>
      <c r="N62" s="644"/>
      <c r="O62" s="332" t="str">
        <f>IF($M58="","",(IFERROR(VLOOKUP($B62,作業日報!$A:$I,O$1,FALSE)," ")))</f>
        <v/>
      </c>
      <c r="P62" s="332" t="str">
        <f>IF($M58="","",(IFERROR(VLOOKUP($B62,作業日報!$A:$I,P$1,FALSE)," ")))</f>
        <v/>
      </c>
      <c r="Q62" s="332" t="str">
        <f>IF($M58="","",(IFERROR(VLOOKUP($B62,作業日報!$A:$I,Q$1,FALSE)," ")))</f>
        <v/>
      </c>
      <c r="R62" s="353" t="str">
        <f>IF(VLOOKUP($B62,作業日報!$A:$I,R$1,FALSE)=0,"",VLOOKUP($B62,作業日報!$A:$I,R$1,FALSE))</f>
        <v/>
      </c>
      <c r="S62" s="330" t="str">
        <f t="shared" si="3"/>
        <v/>
      </c>
      <c r="T62" s="331"/>
      <c r="U62" s="331"/>
      <c r="V62" s="331"/>
      <c r="W62" s="331"/>
      <c r="X62" s="331"/>
      <c r="Y62" s="331"/>
    </row>
    <row r="63" spans="1:25" ht="12" customHeight="1">
      <c r="A63" s="642"/>
      <c r="B63" s="328" t="str">
        <f>CONCATENATE(A58,"-",6)</f>
        <v>9-6</v>
      </c>
      <c r="C63" s="656"/>
      <c r="D63" s="648"/>
      <c r="E63" s="659"/>
      <c r="F63" s="662"/>
      <c r="G63" s="662"/>
      <c r="H63" s="667"/>
      <c r="I63" s="645"/>
      <c r="J63" s="645"/>
      <c r="K63" s="645"/>
      <c r="L63" s="645"/>
      <c r="M63" s="645"/>
      <c r="N63" s="645"/>
      <c r="O63" s="333" t="str">
        <f>IF($N58="","",(IFERROR(VLOOKUP($B63,作業日報!$A:$I,O$1,FALSE)," ")))</f>
        <v/>
      </c>
      <c r="P63" s="333" t="str">
        <f>IF($N58="","",(IFERROR(VLOOKUP($B63,作業日報!$A:$I,P$1,FALSE)," ")))</f>
        <v/>
      </c>
      <c r="Q63" s="333" t="str">
        <f>IF($N58="","",(IFERROR(VLOOKUP($B63,作業日報!$A:$I,Q$1,FALSE)," ")))</f>
        <v/>
      </c>
      <c r="R63" s="354" t="str">
        <f>IF(VLOOKUP($B63,作業日報!$A:$I,R$1,FALSE)=0,"",VLOOKUP($B63,作業日報!$A:$I,R$1,FALSE))</f>
        <v/>
      </c>
      <c r="S63" s="330" t="str">
        <f t="shared" si="3"/>
        <v/>
      </c>
      <c r="T63" s="331"/>
      <c r="U63" s="331"/>
      <c r="V63" s="331"/>
      <c r="W63" s="331"/>
      <c r="X63" s="331"/>
      <c r="Y63" s="331"/>
    </row>
    <row r="64" spans="1:25" ht="12" customHeight="1">
      <c r="A64" s="642">
        <v>10</v>
      </c>
      <c r="B64" s="328" t="str">
        <f>CONCATENATE(A64,"-",1)</f>
        <v>10-1</v>
      </c>
      <c r="C64" s="654" t="str">
        <f>IF(VLOOKUP($A64,作業日報!$J:$U,2,FALSE)=0,"",VLOOKUP($A64,作業日報!$J:$U,2,FALSE))</f>
        <v/>
      </c>
      <c r="D64" s="646" t="str">
        <f>IF(VLOOKUP($A64,作業日報!$J:$U,3,FALSE)=0,"",VLOOKUP($A64,作業日報!$J:$U,3,FALSE))</f>
        <v/>
      </c>
      <c r="E64" s="657" t="str">
        <f>IF(ISERROR(VLOOKUP($A64,作業日報!$J:$U,4,FALSE))=TRUE,"",VLOOKUP($A64,作業日報!$J:$U,4,FALSE))</f>
        <v/>
      </c>
      <c r="F64" s="660" t="str">
        <f>IF(VLOOKUP($A64,作業日報!$J:$U,5,FALSE)=0,"",VLOOKUP($A64,作業日報!$J:$U,5,FALSE))</f>
        <v/>
      </c>
      <c r="G64" s="660" t="str">
        <f>IF(VLOOKUP($A64,作業日報!$J:$U,6,FALSE)=0,"",VLOOKUP($A64,作業日報!$J:$U,6,FALSE))</f>
        <v/>
      </c>
      <c r="H64" s="665" t="str">
        <f t="shared" ref="H64" si="25">IF(F64="",IF(G64="","",G64),IF(G64="",F64,SUM(F64+G64)))</f>
        <v/>
      </c>
      <c r="I64" s="643" t="str">
        <f>IF(VLOOKUP($A64,作業日報!$J:$U,I$1,FALSE)=0,"",VLOOKUP($A64,作業日報!$J:$U,I$1,FALSE))</f>
        <v/>
      </c>
      <c r="J64" s="643" t="str">
        <f>IF(VLOOKUP($A64,作業日報!$J:$U,J$1,FALSE)=0,"",VLOOKUP($A64,作業日報!$J:$U,J$1,FALSE))</f>
        <v/>
      </c>
      <c r="K64" s="643" t="str">
        <f>IF(VLOOKUP($A64,作業日報!$J:$U,K$1,FALSE)=0,"",VLOOKUP($A64,作業日報!$J:$U,K$1,FALSE))</f>
        <v/>
      </c>
      <c r="L64" s="643" t="str">
        <f>IF(VLOOKUP($A64,作業日報!$J:$U,L$1,FALSE)=0,"",VLOOKUP($A64,作業日報!$J:$U,L$1,FALSE))</f>
        <v/>
      </c>
      <c r="M64" s="643" t="str">
        <f>IF(VLOOKUP($A64,作業日報!$J:$U,M$1,FALSE)=0,"",VLOOKUP($A64,作業日報!$J:$U,M$1,FALSE))</f>
        <v/>
      </c>
      <c r="N64" s="643" t="str">
        <f>IF(VLOOKUP($A64,作業日報!$J:$U,N$1,FALSE)=0,"",VLOOKUP($A64,作業日報!$J:$U,N$1,FALSE))</f>
        <v/>
      </c>
      <c r="O64" s="329" t="str">
        <f>IF($I64="","",(IFERROR(VLOOKUP($B64,作業日報!$A:$I,O$1,FALSE)," ")))</f>
        <v/>
      </c>
      <c r="P64" s="329" t="str">
        <f>IF($I64="","",(IFERROR(VLOOKUP($B64,作業日報!$A:$I,P$1,FALSE)," ")))</f>
        <v/>
      </c>
      <c r="Q64" s="329" t="str">
        <f>IF($I64="","",(IFERROR(VLOOKUP($B64,作業日報!$A:$I,Q$1,FALSE)," ")))</f>
        <v/>
      </c>
      <c r="R64" s="329" t="str">
        <f>IF(VLOOKUP($B64,作業日報!$A:$I,R$1,FALSE)=0,"",VLOOKUP($B64,作業日報!$A:$I,R$1,FALSE))</f>
        <v/>
      </c>
      <c r="S64" s="330" t="str">
        <f t="shared" ref="S64" si="26">IF(I64="","","○")</f>
        <v/>
      </c>
      <c r="T64" s="331"/>
      <c r="U64" s="331"/>
      <c r="V64" s="331"/>
      <c r="W64" s="331"/>
      <c r="X64" s="331"/>
      <c r="Y64" s="331"/>
    </row>
    <row r="65" spans="1:25" ht="12" customHeight="1">
      <c r="A65" s="642"/>
      <c r="B65" s="328" t="str">
        <f>CONCATENATE(A64,"-",2)</f>
        <v>10-2</v>
      </c>
      <c r="C65" s="655"/>
      <c r="D65" s="647"/>
      <c r="E65" s="658"/>
      <c r="F65" s="661"/>
      <c r="G65" s="661"/>
      <c r="H65" s="666"/>
      <c r="I65" s="644"/>
      <c r="J65" s="644"/>
      <c r="K65" s="644"/>
      <c r="L65" s="644"/>
      <c r="M65" s="644"/>
      <c r="N65" s="644"/>
      <c r="O65" s="332" t="str">
        <f>IF($J64="","",(IFERROR(VLOOKUP($B65,作業日報!$A:$I,O$1,FALSE)," ")))</f>
        <v/>
      </c>
      <c r="P65" s="332" t="str">
        <f>IF($J64="","",(IFERROR(VLOOKUP($B65,作業日報!$A:$I,P$1,FALSE)," ")))</f>
        <v/>
      </c>
      <c r="Q65" s="332" t="str">
        <f>IF($J64="","",(IFERROR(VLOOKUP($B65,作業日報!$A:$I,Q$1,FALSE)," ")))</f>
        <v/>
      </c>
      <c r="R65" s="353" t="str">
        <f>IF(VLOOKUP($B65,作業日報!$A:$I,R$1,FALSE)=0,"",VLOOKUP($B65,作業日報!$A:$I,R$1,FALSE))</f>
        <v/>
      </c>
      <c r="S65" s="330" t="str">
        <f t="shared" ref="S65" si="27">IF(S64="","","○")</f>
        <v/>
      </c>
      <c r="T65" s="331"/>
      <c r="U65" s="331"/>
      <c r="V65" s="331"/>
      <c r="W65" s="331"/>
      <c r="X65" s="331"/>
      <c r="Y65" s="331"/>
    </row>
    <row r="66" spans="1:25" ht="12" customHeight="1">
      <c r="A66" s="642"/>
      <c r="B66" s="328" t="str">
        <f>CONCATENATE(A64,"-",3)</f>
        <v>10-3</v>
      </c>
      <c r="C66" s="655"/>
      <c r="D66" s="647"/>
      <c r="E66" s="658"/>
      <c r="F66" s="661"/>
      <c r="G66" s="661"/>
      <c r="H66" s="666"/>
      <c r="I66" s="644"/>
      <c r="J66" s="644"/>
      <c r="K66" s="644"/>
      <c r="L66" s="644"/>
      <c r="M66" s="644"/>
      <c r="N66" s="644"/>
      <c r="O66" s="332" t="str">
        <f>IF($K64="","",(IFERROR(VLOOKUP($B66,作業日報!$A:$I,O$1,FALSE)," ")))</f>
        <v/>
      </c>
      <c r="P66" s="332" t="str">
        <f>IF($K64="","",(IFERROR(VLOOKUP($B66,作業日報!$A:$I,P$1,FALSE)," ")))</f>
        <v/>
      </c>
      <c r="Q66" s="332" t="str">
        <f>IF($K64="","",(IFERROR(VLOOKUP($B66,作業日報!$A:$I,Q$1,FALSE)," ")))</f>
        <v/>
      </c>
      <c r="R66" s="353" t="str">
        <f>IF(VLOOKUP($B66,作業日報!$A:$I,R$1,FALSE)=0,"",VLOOKUP($B66,作業日報!$A:$I,R$1,FALSE))</f>
        <v/>
      </c>
      <c r="S66" s="330" t="str">
        <f t="shared" si="3"/>
        <v/>
      </c>
      <c r="T66" s="331"/>
      <c r="U66" s="331"/>
      <c r="V66" s="331"/>
      <c r="W66" s="331"/>
      <c r="X66" s="331"/>
      <c r="Y66" s="331"/>
    </row>
    <row r="67" spans="1:25" ht="12" customHeight="1">
      <c r="A67" s="642"/>
      <c r="B67" s="328" t="str">
        <f>CONCATENATE(A64,"-",4)</f>
        <v>10-4</v>
      </c>
      <c r="C67" s="655"/>
      <c r="D67" s="647"/>
      <c r="E67" s="658"/>
      <c r="F67" s="661"/>
      <c r="G67" s="661"/>
      <c r="H67" s="666"/>
      <c r="I67" s="644"/>
      <c r="J67" s="644"/>
      <c r="K67" s="644"/>
      <c r="L67" s="644"/>
      <c r="M67" s="644"/>
      <c r="N67" s="644"/>
      <c r="O67" s="332" t="str">
        <f>IF($L64="","",(IFERROR(VLOOKUP($B67,作業日報!$A:$I,O$1,FALSE)," ")))</f>
        <v/>
      </c>
      <c r="P67" s="332" t="str">
        <f>IF($L64="","",(IFERROR(VLOOKUP($B67,作業日報!$A:$I,P$1,FALSE)," ")))</f>
        <v/>
      </c>
      <c r="Q67" s="332" t="str">
        <f>IF($L64="","",(IFERROR(VLOOKUP($B67,作業日報!$A:$I,Q$1,FALSE)," ")))</f>
        <v/>
      </c>
      <c r="R67" s="353" t="str">
        <f>IF(VLOOKUP($B67,作業日報!$A:$I,R$1,FALSE)=0,"",VLOOKUP($B67,作業日報!$A:$I,R$1,FALSE))</f>
        <v/>
      </c>
      <c r="S67" s="330" t="str">
        <f t="shared" si="3"/>
        <v/>
      </c>
      <c r="T67" s="331"/>
      <c r="U67" s="331"/>
      <c r="V67" s="331"/>
      <c r="W67" s="331"/>
      <c r="X67" s="331"/>
      <c r="Y67" s="331"/>
    </row>
    <row r="68" spans="1:25" ht="12" customHeight="1">
      <c r="A68" s="642"/>
      <c r="B68" s="328" t="str">
        <f>CONCATENATE(A64,"-",5)</f>
        <v>10-5</v>
      </c>
      <c r="C68" s="655"/>
      <c r="D68" s="647"/>
      <c r="E68" s="658"/>
      <c r="F68" s="661"/>
      <c r="G68" s="661"/>
      <c r="H68" s="666"/>
      <c r="I68" s="644"/>
      <c r="J68" s="644"/>
      <c r="K68" s="644"/>
      <c r="L68" s="644"/>
      <c r="M68" s="644"/>
      <c r="N68" s="644"/>
      <c r="O68" s="332" t="str">
        <f>IF($M64="","",(IFERROR(VLOOKUP($B68,作業日報!$A:$I,O$1,FALSE)," ")))</f>
        <v/>
      </c>
      <c r="P68" s="332" t="str">
        <f>IF($M64="","",(IFERROR(VLOOKUP($B68,作業日報!$A:$I,P$1,FALSE)," ")))</f>
        <v/>
      </c>
      <c r="Q68" s="332" t="str">
        <f>IF($M64="","",(IFERROR(VLOOKUP($B68,作業日報!$A:$I,Q$1,FALSE)," ")))</f>
        <v/>
      </c>
      <c r="R68" s="353" t="str">
        <f>IF(VLOOKUP($B68,作業日報!$A:$I,R$1,FALSE)=0,"",VLOOKUP($B68,作業日報!$A:$I,R$1,FALSE))</f>
        <v/>
      </c>
      <c r="S68" s="330" t="str">
        <f t="shared" si="3"/>
        <v/>
      </c>
      <c r="T68" s="331"/>
      <c r="U68" s="331"/>
      <c r="V68" s="331"/>
      <c r="W68" s="331"/>
      <c r="X68" s="331"/>
      <c r="Y68" s="331"/>
    </row>
    <row r="69" spans="1:25" ht="12" customHeight="1">
      <c r="A69" s="642"/>
      <c r="B69" s="328" t="str">
        <f>CONCATENATE(A64,"-",6)</f>
        <v>10-6</v>
      </c>
      <c r="C69" s="656"/>
      <c r="D69" s="648"/>
      <c r="E69" s="659"/>
      <c r="F69" s="662"/>
      <c r="G69" s="662"/>
      <c r="H69" s="667"/>
      <c r="I69" s="645"/>
      <c r="J69" s="645"/>
      <c r="K69" s="645"/>
      <c r="L69" s="645"/>
      <c r="M69" s="645"/>
      <c r="N69" s="645"/>
      <c r="O69" s="333" t="str">
        <f>IF($N64="","",(IFERROR(VLOOKUP($B69,作業日報!$A:$I,O$1,FALSE)," ")))</f>
        <v/>
      </c>
      <c r="P69" s="333" t="str">
        <f>IF($N64="","",(IFERROR(VLOOKUP($B69,作業日報!$A:$I,P$1,FALSE)," ")))</f>
        <v/>
      </c>
      <c r="Q69" s="333" t="str">
        <f>IF($N64="","",(IFERROR(VLOOKUP($B69,作業日報!$A:$I,Q$1,FALSE)," ")))</f>
        <v/>
      </c>
      <c r="R69" s="354" t="str">
        <f>IF(VLOOKUP($B69,作業日報!$A:$I,R$1,FALSE)=0,"",VLOOKUP($B69,作業日報!$A:$I,R$1,FALSE))</f>
        <v/>
      </c>
      <c r="S69" s="330" t="str">
        <f t="shared" si="3"/>
        <v/>
      </c>
      <c r="T69" s="331"/>
      <c r="U69" s="331"/>
      <c r="V69" s="331"/>
      <c r="W69" s="331"/>
      <c r="X69" s="331"/>
      <c r="Y69" s="331"/>
    </row>
    <row r="70" spans="1:25" ht="12" customHeight="1">
      <c r="A70" s="642">
        <v>11</v>
      </c>
      <c r="B70" s="328" t="str">
        <f>CONCATENATE(A70,"-",1)</f>
        <v>11-1</v>
      </c>
      <c r="C70" s="654" t="str">
        <f>IF(VLOOKUP($A70,作業日報!$J:$U,2,FALSE)=0,"",VLOOKUP($A70,作業日報!$J:$U,2,FALSE))</f>
        <v/>
      </c>
      <c r="D70" s="646" t="str">
        <f>IF(VLOOKUP($A70,作業日報!$J:$U,3,FALSE)=0,"",VLOOKUP($A70,作業日報!$J:$U,3,FALSE))</f>
        <v/>
      </c>
      <c r="E70" s="657" t="str">
        <f>IF(ISERROR(VLOOKUP($A70,作業日報!$J:$U,4,FALSE))=TRUE,"",VLOOKUP($A70,作業日報!$J:$U,4,FALSE))</f>
        <v/>
      </c>
      <c r="F70" s="660" t="str">
        <f>IF(VLOOKUP($A70,作業日報!$J:$U,5,FALSE)=0,"",VLOOKUP($A70,作業日報!$J:$U,5,FALSE))</f>
        <v/>
      </c>
      <c r="G70" s="660" t="str">
        <f>IF(VLOOKUP($A70,作業日報!$J:$U,6,FALSE)=0,"",VLOOKUP($A70,作業日報!$J:$U,6,FALSE))</f>
        <v/>
      </c>
      <c r="H70" s="665" t="str">
        <f t="shared" ref="H70" si="28">IF(F70="",IF(G70="","",G70),IF(G70="",F70,SUM(F70+G70)))</f>
        <v/>
      </c>
      <c r="I70" s="643" t="str">
        <f>IF(VLOOKUP($A70,作業日報!$J:$U,I$1,FALSE)=0,"",VLOOKUP($A70,作業日報!$J:$U,I$1,FALSE))</f>
        <v/>
      </c>
      <c r="J70" s="643" t="str">
        <f>IF(VLOOKUP($A70,作業日報!$J:$U,J$1,FALSE)=0,"",VLOOKUP($A70,作業日報!$J:$U,J$1,FALSE))</f>
        <v/>
      </c>
      <c r="K70" s="643" t="str">
        <f>IF(VLOOKUP($A70,作業日報!$J:$U,K$1,FALSE)=0,"",VLOOKUP($A70,作業日報!$J:$U,K$1,FALSE))</f>
        <v/>
      </c>
      <c r="L70" s="643" t="str">
        <f>IF(VLOOKUP($A70,作業日報!$J:$U,L$1,FALSE)=0,"",VLOOKUP($A70,作業日報!$J:$U,L$1,FALSE))</f>
        <v/>
      </c>
      <c r="M70" s="643" t="str">
        <f>IF(VLOOKUP($A70,作業日報!$J:$U,M$1,FALSE)=0,"",VLOOKUP($A70,作業日報!$J:$U,M$1,FALSE))</f>
        <v/>
      </c>
      <c r="N70" s="643" t="str">
        <f>IF(VLOOKUP($A70,作業日報!$J:$U,N$1,FALSE)=0,"",VLOOKUP($A70,作業日報!$J:$U,N$1,FALSE))</f>
        <v/>
      </c>
      <c r="O70" s="329" t="str">
        <f>IF($I70="","",(IFERROR(VLOOKUP($B70,作業日報!$A:$I,O$1,FALSE)," ")))</f>
        <v/>
      </c>
      <c r="P70" s="329" t="str">
        <f>IF($I70="","",(IFERROR(VLOOKUP($B70,作業日報!$A:$I,P$1,FALSE)," ")))</f>
        <v/>
      </c>
      <c r="Q70" s="329" t="str">
        <f>IF($I70="","",(IFERROR(VLOOKUP($B70,作業日報!$A:$I,Q$1,FALSE)," ")))</f>
        <v/>
      </c>
      <c r="R70" s="329" t="str">
        <f>IF(VLOOKUP($B70,作業日報!$A:$I,R$1,FALSE)=0,"",VLOOKUP($B70,作業日報!$A:$I,R$1,FALSE))</f>
        <v/>
      </c>
      <c r="S70" s="330" t="str">
        <f t="shared" ref="S70" si="29">IF(I70="","","○")</f>
        <v/>
      </c>
      <c r="T70" s="331"/>
      <c r="U70" s="331"/>
      <c r="V70" s="331"/>
      <c r="W70" s="331"/>
      <c r="X70" s="331"/>
      <c r="Y70" s="331"/>
    </row>
    <row r="71" spans="1:25" ht="12" customHeight="1">
      <c r="A71" s="642"/>
      <c r="B71" s="328" t="str">
        <f>CONCATENATE(A70,"-",2)</f>
        <v>11-2</v>
      </c>
      <c r="C71" s="655"/>
      <c r="D71" s="647"/>
      <c r="E71" s="658"/>
      <c r="F71" s="661"/>
      <c r="G71" s="661"/>
      <c r="H71" s="666"/>
      <c r="I71" s="644"/>
      <c r="J71" s="644"/>
      <c r="K71" s="644"/>
      <c r="L71" s="644"/>
      <c r="M71" s="644"/>
      <c r="N71" s="644"/>
      <c r="O71" s="332" t="str">
        <f>IF($J70="","",(IFERROR(VLOOKUP($B71,作業日報!$A:$I,O$1,FALSE)," ")))</f>
        <v/>
      </c>
      <c r="P71" s="332" t="str">
        <f>IF($J70="","",(IFERROR(VLOOKUP($B71,作業日報!$A:$I,P$1,FALSE)," ")))</f>
        <v/>
      </c>
      <c r="Q71" s="332" t="str">
        <f>IF($J70="","",(IFERROR(VLOOKUP($B71,作業日報!$A:$I,Q$1,FALSE)," ")))</f>
        <v/>
      </c>
      <c r="R71" s="353" t="str">
        <f>IF(VLOOKUP($B71,作業日報!$A:$I,R$1,FALSE)=0,"",VLOOKUP($B71,作業日報!$A:$I,R$1,FALSE))</f>
        <v/>
      </c>
      <c r="S71" s="330" t="str">
        <f t="shared" ref="S71" si="30">IF(S70="","","○")</f>
        <v/>
      </c>
      <c r="T71" s="331"/>
      <c r="U71" s="331"/>
      <c r="V71" s="331"/>
      <c r="W71" s="331"/>
      <c r="X71" s="331"/>
      <c r="Y71" s="331"/>
    </row>
    <row r="72" spans="1:25" ht="12" customHeight="1">
      <c r="A72" s="642"/>
      <c r="B72" s="328" t="str">
        <f>CONCATENATE(A70,"-",3)</f>
        <v>11-3</v>
      </c>
      <c r="C72" s="655"/>
      <c r="D72" s="647"/>
      <c r="E72" s="658"/>
      <c r="F72" s="661"/>
      <c r="G72" s="661"/>
      <c r="H72" s="666"/>
      <c r="I72" s="644"/>
      <c r="J72" s="644"/>
      <c r="K72" s="644"/>
      <c r="L72" s="644"/>
      <c r="M72" s="644"/>
      <c r="N72" s="644"/>
      <c r="O72" s="332" t="str">
        <f>IF($K70="","",(IFERROR(VLOOKUP($B72,作業日報!$A:$I,O$1,FALSE)," ")))</f>
        <v/>
      </c>
      <c r="P72" s="332" t="str">
        <f>IF($K70="","",(IFERROR(VLOOKUP($B72,作業日報!$A:$I,P$1,FALSE)," ")))</f>
        <v/>
      </c>
      <c r="Q72" s="332" t="str">
        <f>IF($K70="","",(IFERROR(VLOOKUP($B72,作業日報!$A:$I,Q$1,FALSE)," ")))</f>
        <v/>
      </c>
      <c r="R72" s="353" t="str">
        <f>IF(VLOOKUP($B72,作業日報!$A:$I,R$1,FALSE)=0,"",VLOOKUP($B72,作業日報!$A:$I,R$1,FALSE))</f>
        <v/>
      </c>
      <c r="S72" s="330" t="str">
        <f t="shared" si="3"/>
        <v/>
      </c>
      <c r="T72" s="331"/>
      <c r="U72" s="331"/>
      <c r="V72" s="331"/>
      <c r="W72" s="331"/>
      <c r="X72" s="331"/>
      <c r="Y72" s="331"/>
    </row>
    <row r="73" spans="1:25" ht="12" customHeight="1">
      <c r="A73" s="642"/>
      <c r="B73" s="328" t="str">
        <f>CONCATENATE(A70,"-",4)</f>
        <v>11-4</v>
      </c>
      <c r="C73" s="655"/>
      <c r="D73" s="647"/>
      <c r="E73" s="658"/>
      <c r="F73" s="661"/>
      <c r="G73" s="661"/>
      <c r="H73" s="666"/>
      <c r="I73" s="644"/>
      <c r="J73" s="644"/>
      <c r="K73" s="644"/>
      <c r="L73" s="644"/>
      <c r="M73" s="644"/>
      <c r="N73" s="644"/>
      <c r="O73" s="332" t="str">
        <f>IF($L70="","",(IFERROR(VLOOKUP($B73,作業日報!$A:$I,O$1,FALSE)," ")))</f>
        <v/>
      </c>
      <c r="P73" s="332" t="str">
        <f>IF($L70="","",(IFERROR(VLOOKUP($B73,作業日報!$A:$I,P$1,FALSE)," ")))</f>
        <v/>
      </c>
      <c r="Q73" s="332" t="str">
        <f>IF($L70="","",(IFERROR(VLOOKUP($B73,作業日報!$A:$I,Q$1,FALSE)," ")))</f>
        <v/>
      </c>
      <c r="R73" s="353" t="str">
        <f>IF(VLOOKUP($B73,作業日報!$A:$I,R$1,FALSE)=0,"",VLOOKUP($B73,作業日報!$A:$I,R$1,FALSE))</f>
        <v/>
      </c>
      <c r="S73" s="330" t="str">
        <f t="shared" si="3"/>
        <v/>
      </c>
      <c r="T73" s="331"/>
      <c r="U73" s="331"/>
      <c r="V73" s="331"/>
      <c r="W73" s="331"/>
      <c r="X73" s="331"/>
      <c r="Y73" s="331"/>
    </row>
    <row r="74" spans="1:25" ht="12" customHeight="1">
      <c r="A74" s="642"/>
      <c r="B74" s="328" t="str">
        <f>CONCATENATE(A70,"-",5)</f>
        <v>11-5</v>
      </c>
      <c r="C74" s="655"/>
      <c r="D74" s="647"/>
      <c r="E74" s="658"/>
      <c r="F74" s="661"/>
      <c r="G74" s="661"/>
      <c r="H74" s="666"/>
      <c r="I74" s="644"/>
      <c r="J74" s="644"/>
      <c r="K74" s="644"/>
      <c r="L74" s="644"/>
      <c r="M74" s="644"/>
      <c r="N74" s="644"/>
      <c r="O74" s="332" t="str">
        <f>IF($M70="","",(IFERROR(VLOOKUP($B74,作業日報!$A:$I,O$1,FALSE)," ")))</f>
        <v/>
      </c>
      <c r="P74" s="332" t="str">
        <f>IF($M70="","",(IFERROR(VLOOKUP($B74,作業日報!$A:$I,P$1,FALSE)," ")))</f>
        <v/>
      </c>
      <c r="Q74" s="332" t="str">
        <f>IF($M70="","",(IFERROR(VLOOKUP($B74,作業日報!$A:$I,Q$1,FALSE)," ")))</f>
        <v/>
      </c>
      <c r="R74" s="353" t="str">
        <f>IF(VLOOKUP($B74,作業日報!$A:$I,R$1,FALSE)=0,"",VLOOKUP($B74,作業日報!$A:$I,R$1,FALSE))</f>
        <v/>
      </c>
      <c r="S74" s="330" t="str">
        <f t="shared" si="3"/>
        <v/>
      </c>
      <c r="T74" s="331"/>
      <c r="U74" s="331"/>
      <c r="V74" s="331"/>
      <c r="W74" s="331"/>
      <c r="X74" s="331"/>
      <c r="Y74" s="331"/>
    </row>
    <row r="75" spans="1:25" ht="12" customHeight="1">
      <c r="A75" s="642"/>
      <c r="B75" s="328" t="str">
        <f>CONCATENATE(A70,"-",6)</f>
        <v>11-6</v>
      </c>
      <c r="C75" s="656"/>
      <c r="D75" s="648"/>
      <c r="E75" s="659"/>
      <c r="F75" s="662"/>
      <c r="G75" s="662"/>
      <c r="H75" s="667"/>
      <c r="I75" s="645"/>
      <c r="J75" s="645"/>
      <c r="K75" s="645"/>
      <c r="L75" s="645"/>
      <c r="M75" s="645"/>
      <c r="N75" s="645"/>
      <c r="O75" s="333" t="str">
        <f>IF($N70="","",(IFERROR(VLOOKUP($B75,作業日報!$A:$I,O$1,FALSE)," ")))</f>
        <v/>
      </c>
      <c r="P75" s="333" t="str">
        <f>IF($N70="","",(IFERROR(VLOOKUP($B75,作業日報!$A:$I,P$1,FALSE)," ")))</f>
        <v/>
      </c>
      <c r="Q75" s="333" t="str">
        <f>IF($N70="","",(IFERROR(VLOOKUP($B75,作業日報!$A:$I,Q$1,FALSE)," ")))</f>
        <v/>
      </c>
      <c r="R75" s="354" t="str">
        <f>IF(VLOOKUP($B75,作業日報!$A:$I,R$1,FALSE)=0,"",VLOOKUP($B75,作業日報!$A:$I,R$1,FALSE))</f>
        <v/>
      </c>
      <c r="S75" s="330" t="str">
        <f t="shared" si="3"/>
        <v/>
      </c>
      <c r="T75" s="331"/>
      <c r="U75" s="331"/>
      <c r="V75" s="331"/>
      <c r="W75" s="331"/>
      <c r="X75" s="331"/>
      <c r="Y75" s="331"/>
    </row>
    <row r="76" spans="1:25" ht="12" customHeight="1">
      <c r="A76" s="642">
        <v>12</v>
      </c>
      <c r="B76" s="328" t="str">
        <f>CONCATENATE(A76,"-",1)</f>
        <v>12-1</v>
      </c>
      <c r="C76" s="654" t="str">
        <f>IF(VLOOKUP($A76,作業日報!$J:$U,2,FALSE)=0,"",VLOOKUP($A76,作業日報!$J:$U,2,FALSE))</f>
        <v/>
      </c>
      <c r="D76" s="646" t="str">
        <f>IF(VLOOKUP($A76,作業日報!$J:$U,3,FALSE)=0,"",VLOOKUP($A76,作業日報!$J:$U,3,FALSE))</f>
        <v/>
      </c>
      <c r="E76" s="657" t="str">
        <f>IF(ISERROR(VLOOKUP($A76,作業日報!$J:$U,4,FALSE))=TRUE,"",VLOOKUP($A76,作業日報!$J:$U,4,FALSE))</f>
        <v/>
      </c>
      <c r="F76" s="660" t="str">
        <f>IF(VLOOKUP($A76,作業日報!$J:$U,5,FALSE)=0,"",VLOOKUP($A76,作業日報!$J:$U,5,FALSE))</f>
        <v/>
      </c>
      <c r="G76" s="660" t="str">
        <f>IF(VLOOKUP($A76,作業日報!$J:$U,6,FALSE)=0,"",VLOOKUP($A76,作業日報!$J:$U,6,FALSE))</f>
        <v/>
      </c>
      <c r="H76" s="665" t="str">
        <f t="shared" ref="H76" si="31">IF(F76="",IF(G76="","",G76),IF(G76="",F76,SUM(F76+G76)))</f>
        <v/>
      </c>
      <c r="I76" s="643" t="str">
        <f>IF(VLOOKUP($A76,作業日報!$J:$U,I$1,FALSE)=0,"",VLOOKUP($A76,作業日報!$J:$U,I$1,FALSE))</f>
        <v/>
      </c>
      <c r="J76" s="643" t="str">
        <f>IF(VLOOKUP($A76,作業日報!$J:$U,J$1,FALSE)=0,"",VLOOKUP($A76,作業日報!$J:$U,J$1,FALSE))</f>
        <v/>
      </c>
      <c r="K76" s="643" t="str">
        <f>IF(VLOOKUP($A76,作業日報!$J:$U,K$1,FALSE)=0,"",VLOOKUP($A76,作業日報!$J:$U,K$1,FALSE))</f>
        <v/>
      </c>
      <c r="L76" s="643" t="str">
        <f>IF(VLOOKUP($A76,作業日報!$J:$U,L$1,FALSE)=0,"",VLOOKUP($A76,作業日報!$J:$U,L$1,FALSE))</f>
        <v/>
      </c>
      <c r="M76" s="643" t="str">
        <f>IF(VLOOKUP($A76,作業日報!$J:$U,M$1,FALSE)=0,"",VLOOKUP($A76,作業日報!$J:$U,M$1,FALSE))</f>
        <v/>
      </c>
      <c r="N76" s="643" t="str">
        <f>IF(VLOOKUP($A76,作業日報!$J:$U,N$1,FALSE)=0,"",VLOOKUP($A76,作業日報!$J:$U,N$1,FALSE))</f>
        <v/>
      </c>
      <c r="O76" s="329" t="str">
        <f>IF($I76="","",(IFERROR(VLOOKUP($B76,作業日報!$A:$I,O$1,FALSE)," ")))</f>
        <v/>
      </c>
      <c r="P76" s="329" t="str">
        <f>IF($I76="","",(IFERROR(VLOOKUP($B76,作業日報!$A:$I,P$1,FALSE)," ")))</f>
        <v/>
      </c>
      <c r="Q76" s="329" t="str">
        <f>IF($I76="","",(IFERROR(VLOOKUP($B76,作業日報!$A:$I,Q$1,FALSE)," ")))</f>
        <v/>
      </c>
      <c r="R76" s="329" t="str">
        <f>IF(VLOOKUP($B76,作業日報!$A:$I,R$1,FALSE)=0,"",VLOOKUP($B76,作業日報!$A:$I,R$1,FALSE))</f>
        <v/>
      </c>
      <c r="S76" s="330" t="str">
        <f t="shared" ref="S76" si="32">IF(I76="","","○")</f>
        <v/>
      </c>
      <c r="T76" s="331"/>
      <c r="U76" s="331"/>
      <c r="V76" s="331"/>
      <c r="W76" s="331"/>
      <c r="X76" s="331"/>
      <c r="Y76" s="331"/>
    </row>
    <row r="77" spans="1:25" ht="12" customHeight="1">
      <c r="A77" s="642"/>
      <c r="B77" s="328" t="str">
        <f>CONCATENATE(A76,"-",2)</f>
        <v>12-2</v>
      </c>
      <c r="C77" s="655"/>
      <c r="D77" s="647"/>
      <c r="E77" s="658"/>
      <c r="F77" s="661"/>
      <c r="G77" s="661"/>
      <c r="H77" s="666"/>
      <c r="I77" s="644"/>
      <c r="J77" s="644"/>
      <c r="K77" s="644"/>
      <c r="L77" s="644"/>
      <c r="M77" s="644"/>
      <c r="N77" s="644"/>
      <c r="O77" s="332" t="str">
        <f>IF($J76="","",(IFERROR(VLOOKUP($B77,作業日報!$A:$I,O$1,FALSE)," ")))</f>
        <v/>
      </c>
      <c r="P77" s="332" t="str">
        <f>IF($J76="","",(IFERROR(VLOOKUP($B77,作業日報!$A:$I,P$1,FALSE)," ")))</f>
        <v/>
      </c>
      <c r="Q77" s="332" t="str">
        <f>IF($J76="","",(IFERROR(VLOOKUP($B77,作業日報!$A:$I,Q$1,FALSE)," ")))</f>
        <v/>
      </c>
      <c r="R77" s="353" t="str">
        <f>IF(VLOOKUP($B77,作業日報!$A:$I,R$1,FALSE)=0,"",VLOOKUP($B77,作業日報!$A:$I,R$1,FALSE))</f>
        <v/>
      </c>
      <c r="S77" s="330" t="str">
        <f t="shared" ref="S77" si="33">IF(S76="","","○")</f>
        <v/>
      </c>
      <c r="T77" s="331"/>
      <c r="U77" s="331"/>
      <c r="V77" s="331"/>
      <c r="W77" s="331"/>
      <c r="X77" s="331"/>
      <c r="Y77" s="331"/>
    </row>
    <row r="78" spans="1:25" ht="12" customHeight="1">
      <c r="A78" s="642"/>
      <c r="B78" s="328" t="str">
        <f>CONCATENATE(A76,"-",3)</f>
        <v>12-3</v>
      </c>
      <c r="C78" s="655"/>
      <c r="D78" s="647"/>
      <c r="E78" s="658"/>
      <c r="F78" s="661"/>
      <c r="G78" s="661"/>
      <c r="H78" s="666"/>
      <c r="I78" s="644"/>
      <c r="J78" s="644"/>
      <c r="K78" s="644"/>
      <c r="L78" s="644"/>
      <c r="M78" s="644"/>
      <c r="N78" s="644"/>
      <c r="O78" s="332" t="str">
        <f>IF($K76="","",(IFERROR(VLOOKUP($B78,作業日報!$A:$I,O$1,FALSE)," ")))</f>
        <v/>
      </c>
      <c r="P78" s="332" t="str">
        <f>IF($K76="","",(IFERROR(VLOOKUP($B78,作業日報!$A:$I,P$1,FALSE)," ")))</f>
        <v/>
      </c>
      <c r="Q78" s="332" t="str">
        <f>IF($K76="","",(IFERROR(VLOOKUP($B78,作業日報!$A:$I,Q$1,FALSE)," ")))</f>
        <v/>
      </c>
      <c r="R78" s="353" t="str">
        <f>IF(VLOOKUP($B78,作業日報!$A:$I,R$1,FALSE)=0,"",VLOOKUP($B78,作業日報!$A:$I,R$1,FALSE))</f>
        <v/>
      </c>
      <c r="S78" s="330" t="str">
        <f t="shared" si="3"/>
        <v/>
      </c>
      <c r="T78" s="331"/>
      <c r="U78" s="331"/>
      <c r="V78" s="331"/>
      <c r="W78" s="331"/>
      <c r="X78" s="331"/>
      <c r="Y78" s="331"/>
    </row>
    <row r="79" spans="1:25" ht="12" customHeight="1">
      <c r="A79" s="642"/>
      <c r="B79" s="328" t="str">
        <f>CONCATENATE(A76,"-",4)</f>
        <v>12-4</v>
      </c>
      <c r="C79" s="655"/>
      <c r="D79" s="647"/>
      <c r="E79" s="658"/>
      <c r="F79" s="661"/>
      <c r="G79" s="661"/>
      <c r="H79" s="666"/>
      <c r="I79" s="644"/>
      <c r="J79" s="644"/>
      <c r="K79" s="644"/>
      <c r="L79" s="644"/>
      <c r="M79" s="644"/>
      <c r="N79" s="644"/>
      <c r="O79" s="332" t="str">
        <f>IF($L76="","",(IFERROR(VLOOKUP($B79,作業日報!$A:$I,O$1,FALSE)," ")))</f>
        <v/>
      </c>
      <c r="P79" s="332" t="str">
        <f>IF($L76="","",(IFERROR(VLOOKUP($B79,作業日報!$A:$I,P$1,FALSE)," ")))</f>
        <v/>
      </c>
      <c r="Q79" s="332" t="str">
        <f>IF($L76="","",(IFERROR(VLOOKUP($B79,作業日報!$A:$I,Q$1,FALSE)," ")))</f>
        <v/>
      </c>
      <c r="R79" s="353" t="str">
        <f>IF(VLOOKUP($B79,作業日報!$A:$I,R$1,FALSE)=0,"",VLOOKUP($B79,作業日報!$A:$I,R$1,FALSE))</f>
        <v/>
      </c>
      <c r="S79" s="330" t="str">
        <f t="shared" si="3"/>
        <v/>
      </c>
      <c r="T79" s="331"/>
      <c r="U79" s="331"/>
      <c r="V79" s="331"/>
      <c r="W79" s="331"/>
      <c r="X79" s="331"/>
      <c r="Y79" s="331"/>
    </row>
    <row r="80" spans="1:25" ht="12" customHeight="1">
      <c r="A80" s="642"/>
      <c r="B80" s="328" t="str">
        <f>CONCATENATE(A76,"-",5)</f>
        <v>12-5</v>
      </c>
      <c r="C80" s="655"/>
      <c r="D80" s="647"/>
      <c r="E80" s="658"/>
      <c r="F80" s="661"/>
      <c r="G80" s="661"/>
      <c r="H80" s="666"/>
      <c r="I80" s="644"/>
      <c r="J80" s="644"/>
      <c r="K80" s="644"/>
      <c r="L80" s="644"/>
      <c r="M80" s="644"/>
      <c r="N80" s="644"/>
      <c r="O80" s="332" t="str">
        <f>IF($M76="","",(IFERROR(VLOOKUP($B80,作業日報!$A:$I,O$1,FALSE)," ")))</f>
        <v/>
      </c>
      <c r="P80" s="332" t="str">
        <f>IF($M76="","",(IFERROR(VLOOKUP($B80,作業日報!$A:$I,P$1,FALSE)," ")))</f>
        <v/>
      </c>
      <c r="Q80" s="332" t="str">
        <f>IF($M76="","",(IFERROR(VLOOKUP($B80,作業日報!$A:$I,Q$1,FALSE)," ")))</f>
        <v/>
      </c>
      <c r="R80" s="353" t="str">
        <f>IF(VLOOKUP($B80,作業日報!$A:$I,R$1,FALSE)=0,"",VLOOKUP($B80,作業日報!$A:$I,R$1,FALSE))</f>
        <v/>
      </c>
      <c r="S80" s="330" t="str">
        <f t="shared" si="3"/>
        <v/>
      </c>
      <c r="T80" s="331"/>
      <c r="U80" s="331"/>
      <c r="V80" s="331"/>
      <c r="W80" s="331"/>
      <c r="X80" s="331"/>
      <c r="Y80" s="331"/>
    </row>
    <row r="81" spans="1:25" ht="12" customHeight="1">
      <c r="A81" s="642"/>
      <c r="B81" s="328" t="str">
        <f>CONCATENATE(A76,"-",6)</f>
        <v>12-6</v>
      </c>
      <c r="C81" s="656"/>
      <c r="D81" s="648"/>
      <c r="E81" s="659"/>
      <c r="F81" s="662"/>
      <c r="G81" s="662"/>
      <c r="H81" s="667"/>
      <c r="I81" s="645"/>
      <c r="J81" s="645"/>
      <c r="K81" s="645"/>
      <c r="L81" s="645"/>
      <c r="M81" s="645"/>
      <c r="N81" s="645"/>
      <c r="O81" s="333" t="str">
        <f>IF($N76="","",(IFERROR(VLOOKUP($B81,作業日報!$A:$I,O$1,FALSE)," ")))</f>
        <v/>
      </c>
      <c r="P81" s="333" t="str">
        <f>IF($N76="","",(IFERROR(VLOOKUP($B81,作業日報!$A:$I,P$1,FALSE)," ")))</f>
        <v/>
      </c>
      <c r="Q81" s="333" t="str">
        <f>IF($N76="","",(IFERROR(VLOOKUP($B81,作業日報!$A:$I,Q$1,FALSE)," ")))</f>
        <v/>
      </c>
      <c r="R81" s="354" t="str">
        <f>IF(VLOOKUP($B81,作業日報!$A:$I,R$1,FALSE)=0,"",VLOOKUP($B81,作業日報!$A:$I,R$1,FALSE))</f>
        <v/>
      </c>
      <c r="S81" s="330" t="str">
        <f t="shared" ref="S81:S144" si="34">IF(S80="","","○")</f>
        <v/>
      </c>
      <c r="T81" s="331"/>
      <c r="U81" s="331"/>
      <c r="V81" s="331"/>
      <c r="W81" s="331"/>
      <c r="X81" s="331"/>
      <c r="Y81" s="331"/>
    </row>
    <row r="82" spans="1:25" ht="12" customHeight="1">
      <c r="A82" s="642">
        <v>13</v>
      </c>
      <c r="B82" s="328" t="str">
        <f>CONCATENATE(A82,"-",1)</f>
        <v>13-1</v>
      </c>
      <c r="C82" s="654" t="str">
        <f>IF(VLOOKUP($A82,作業日報!$J:$U,2,FALSE)=0,"",VLOOKUP($A82,作業日報!$J:$U,2,FALSE))</f>
        <v/>
      </c>
      <c r="D82" s="646" t="str">
        <f>IF(VLOOKUP($A82,作業日報!$J:$U,3,FALSE)=0,"",VLOOKUP($A82,作業日報!$J:$U,3,FALSE))</f>
        <v/>
      </c>
      <c r="E82" s="657" t="str">
        <f>IF(ISERROR(VLOOKUP($A82,作業日報!$J:$U,4,FALSE))=TRUE,"",VLOOKUP($A82,作業日報!$J:$U,4,FALSE))</f>
        <v/>
      </c>
      <c r="F82" s="660" t="str">
        <f>IF(VLOOKUP($A82,作業日報!$J:$U,5,FALSE)=0,"",VLOOKUP($A82,作業日報!$J:$U,5,FALSE))</f>
        <v/>
      </c>
      <c r="G82" s="660" t="str">
        <f>IF(VLOOKUP($A82,作業日報!$J:$U,6,FALSE)=0,"",VLOOKUP($A82,作業日報!$J:$U,6,FALSE))</f>
        <v/>
      </c>
      <c r="H82" s="665" t="str">
        <f t="shared" ref="H82" si="35">IF(F82="",IF(G82="","",G82),IF(G82="",F82,SUM(F82+G82)))</f>
        <v/>
      </c>
      <c r="I82" s="643" t="str">
        <f>IF(VLOOKUP($A82,作業日報!$J:$U,I$1,FALSE)=0,"",VLOOKUP($A82,作業日報!$J:$U,I$1,FALSE))</f>
        <v/>
      </c>
      <c r="J82" s="643" t="str">
        <f>IF(VLOOKUP($A82,作業日報!$J:$U,J$1,FALSE)=0,"",VLOOKUP($A82,作業日報!$J:$U,J$1,FALSE))</f>
        <v/>
      </c>
      <c r="K82" s="643" t="str">
        <f>IF(VLOOKUP($A82,作業日報!$J:$U,K$1,FALSE)=0,"",VLOOKUP($A82,作業日報!$J:$U,K$1,FALSE))</f>
        <v/>
      </c>
      <c r="L82" s="643" t="str">
        <f>IF(VLOOKUP($A82,作業日報!$J:$U,L$1,FALSE)=0,"",VLOOKUP($A82,作業日報!$J:$U,L$1,FALSE))</f>
        <v/>
      </c>
      <c r="M82" s="643" t="str">
        <f>IF(VLOOKUP($A82,作業日報!$J:$U,M$1,FALSE)=0,"",VLOOKUP($A82,作業日報!$J:$U,M$1,FALSE))</f>
        <v/>
      </c>
      <c r="N82" s="643" t="str">
        <f>IF(VLOOKUP($A82,作業日報!$J:$U,N$1,FALSE)=0,"",VLOOKUP($A82,作業日報!$J:$U,N$1,FALSE))</f>
        <v/>
      </c>
      <c r="O82" s="329" t="str">
        <f>IF($I82="","",(IFERROR(VLOOKUP($B82,作業日報!$A:$I,O$1,FALSE)," ")))</f>
        <v/>
      </c>
      <c r="P82" s="329" t="str">
        <f>IF($I82="","",(IFERROR(VLOOKUP($B82,作業日報!$A:$I,P$1,FALSE)," ")))</f>
        <v/>
      </c>
      <c r="Q82" s="329" t="str">
        <f>IF($I82="","",(IFERROR(VLOOKUP($B82,作業日報!$A:$I,Q$1,FALSE)," ")))</f>
        <v/>
      </c>
      <c r="R82" s="329" t="str">
        <f>IF(VLOOKUP($B82,作業日報!$A:$I,R$1,FALSE)=0,"",VLOOKUP($B82,作業日報!$A:$I,R$1,FALSE))</f>
        <v/>
      </c>
      <c r="S82" s="330" t="str">
        <f t="shared" ref="S82" si="36">IF(I82="","","○")</f>
        <v/>
      </c>
      <c r="T82" s="331"/>
      <c r="U82" s="331"/>
      <c r="V82" s="331"/>
      <c r="W82" s="331"/>
      <c r="X82" s="331"/>
      <c r="Y82" s="331"/>
    </row>
    <row r="83" spans="1:25" ht="12" customHeight="1">
      <c r="A83" s="642"/>
      <c r="B83" s="328" t="str">
        <f>CONCATENATE(A82,"-",2)</f>
        <v>13-2</v>
      </c>
      <c r="C83" s="655"/>
      <c r="D83" s="647"/>
      <c r="E83" s="658"/>
      <c r="F83" s="661"/>
      <c r="G83" s="661"/>
      <c r="H83" s="666"/>
      <c r="I83" s="644"/>
      <c r="J83" s="644"/>
      <c r="K83" s="644"/>
      <c r="L83" s="644"/>
      <c r="M83" s="644"/>
      <c r="N83" s="644"/>
      <c r="O83" s="332" t="str">
        <f>IF($J82="","",(IFERROR(VLOOKUP($B83,作業日報!$A:$I,O$1,FALSE)," ")))</f>
        <v/>
      </c>
      <c r="P83" s="332" t="str">
        <f>IF($J82="","",(IFERROR(VLOOKUP($B83,作業日報!$A:$I,P$1,FALSE)," ")))</f>
        <v/>
      </c>
      <c r="Q83" s="332" t="str">
        <f>IF($J82="","",(IFERROR(VLOOKUP($B83,作業日報!$A:$I,Q$1,FALSE)," ")))</f>
        <v/>
      </c>
      <c r="R83" s="353" t="str">
        <f>IF(VLOOKUP($B83,作業日報!$A:$I,R$1,FALSE)=0,"",VLOOKUP($B83,作業日報!$A:$I,R$1,FALSE))</f>
        <v/>
      </c>
      <c r="S83" s="330" t="str">
        <f t="shared" ref="S83" si="37">IF(S82="","","○")</f>
        <v/>
      </c>
      <c r="T83" s="331"/>
      <c r="U83" s="331"/>
      <c r="V83" s="331"/>
      <c r="W83" s="331"/>
      <c r="X83" s="331"/>
      <c r="Y83" s="331"/>
    </row>
    <row r="84" spans="1:25" ht="12" customHeight="1">
      <c r="A84" s="642"/>
      <c r="B84" s="328" t="str">
        <f>CONCATENATE(A82,"-",3)</f>
        <v>13-3</v>
      </c>
      <c r="C84" s="655"/>
      <c r="D84" s="647"/>
      <c r="E84" s="658"/>
      <c r="F84" s="661"/>
      <c r="G84" s="661"/>
      <c r="H84" s="666"/>
      <c r="I84" s="644"/>
      <c r="J84" s="644"/>
      <c r="K84" s="644"/>
      <c r="L84" s="644"/>
      <c r="M84" s="644"/>
      <c r="N84" s="644"/>
      <c r="O84" s="332" t="str">
        <f>IF($K82="","",(IFERROR(VLOOKUP($B84,作業日報!$A:$I,O$1,FALSE)," ")))</f>
        <v/>
      </c>
      <c r="P84" s="332" t="str">
        <f>IF($K82="","",(IFERROR(VLOOKUP($B84,作業日報!$A:$I,P$1,FALSE)," ")))</f>
        <v/>
      </c>
      <c r="Q84" s="332" t="str">
        <f>IF($K82="","",(IFERROR(VLOOKUP($B84,作業日報!$A:$I,Q$1,FALSE)," ")))</f>
        <v/>
      </c>
      <c r="R84" s="353" t="str">
        <f>IF(VLOOKUP($B84,作業日報!$A:$I,R$1,FALSE)=0,"",VLOOKUP($B84,作業日報!$A:$I,R$1,FALSE))</f>
        <v/>
      </c>
      <c r="S84" s="330" t="str">
        <f t="shared" si="34"/>
        <v/>
      </c>
      <c r="T84" s="331"/>
      <c r="U84" s="331"/>
      <c r="V84" s="331"/>
      <c r="W84" s="331"/>
      <c r="X84" s="331"/>
      <c r="Y84" s="331"/>
    </row>
    <row r="85" spans="1:25" ht="12" customHeight="1">
      <c r="A85" s="642"/>
      <c r="B85" s="328" t="str">
        <f>CONCATENATE(A82,"-",4)</f>
        <v>13-4</v>
      </c>
      <c r="C85" s="655"/>
      <c r="D85" s="647"/>
      <c r="E85" s="658"/>
      <c r="F85" s="661"/>
      <c r="G85" s="661"/>
      <c r="H85" s="666"/>
      <c r="I85" s="644"/>
      <c r="J85" s="644"/>
      <c r="K85" s="644"/>
      <c r="L85" s="644"/>
      <c r="M85" s="644"/>
      <c r="N85" s="644"/>
      <c r="O85" s="332" t="str">
        <f>IF($L82="","",(IFERROR(VLOOKUP($B85,作業日報!$A:$I,O$1,FALSE)," ")))</f>
        <v/>
      </c>
      <c r="P85" s="332" t="str">
        <f>IF($L82="","",(IFERROR(VLOOKUP($B85,作業日報!$A:$I,P$1,FALSE)," ")))</f>
        <v/>
      </c>
      <c r="Q85" s="332" t="str">
        <f>IF($L82="","",(IFERROR(VLOOKUP($B85,作業日報!$A:$I,Q$1,FALSE)," ")))</f>
        <v/>
      </c>
      <c r="R85" s="353" t="str">
        <f>IF(VLOOKUP($B85,作業日報!$A:$I,R$1,FALSE)=0,"",VLOOKUP($B85,作業日報!$A:$I,R$1,FALSE))</f>
        <v/>
      </c>
      <c r="S85" s="330" t="str">
        <f t="shared" si="34"/>
        <v/>
      </c>
      <c r="T85" s="331"/>
      <c r="U85" s="331"/>
      <c r="V85" s="331"/>
      <c r="W85" s="331"/>
      <c r="X85" s="331"/>
      <c r="Y85" s="331"/>
    </row>
    <row r="86" spans="1:25" ht="12" customHeight="1">
      <c r="A86" s="642"/>
      <c r="B86" s="328" t="str">
        <f>CONCATENATE(A82,"-",5)</f>
        <v>13-5</v>
      </c>
      <c r="C86" s="655"/>
      <c r="D86" s="647"/>
      <c r="E86" s="658"/>
      <c r="F86" s="661"/>
      <c r="G86" s="661"/>
      <c r="H86" s="666"/>
      <c r="I86" s="644"/>
      <c r="J86" s="644"/>
      <c r="K86" s="644"/>
      <c r="L86" s="644"/>
      <c r="M86" s="644"/>
      <c r="N86" s="644"/>
      <c r="O86" s="332" t="str">
        <f>IF($M82="","",(IFERROR(VLOOKUP($B86,作業日報!$A:$I,O$1,FALSE)," ")))</f>
        <v/>
      </c>
      <c r="P86" s="332" t="str">
        <f>IF($M82="","",(IFERROR(VLOOKUP($B86,作業日報!$A:$I,P$1,FALSE)," ")))</f>
        <v/>
      </c>
      <c r="Q86" s="332" t="str">
        <f>IF($M82="","",(IFERROR(VLOOKUP($B86,作業日報!$A:$I,Q$1,FALSE)," ")))</f>
        <v/>
      </c>
      <c r="R86" s="353" t="str">
        <f>IF(VLOOKUP($B86,作業日報!$A:$I,R$1,FALSE)=0,"",VLOOKUP($B86,作業日報!$A:$I,R$1,FALSE))</f>
        <v/>
      </c>
      <c r="S86" s="330" t="str">
        <f t="shared" si="34"/>
        <v/>
      </c>
      <c r="T86" s="331"/>
      <c r="U86" s="331"/>
      <c r="V86" s="331"/>
      <c r="W86" s="331"/>
      <c r="X86" s="331"/>
      <c r="Y86" s="331"/>
    </row>
    <row r="87" spans="1:25" ht="12" customHeight="1">
      <c r="A87" s="642"/>
      <c r="B87" s="328" t="str">
        <f>CONCATENATE(A82,"-",6)</f>
        <v>13-6</v>
      </c>
      <c r="C87" s="656"/>
      <c r="D87" s="648"/>
      <c r="E87" s="659"/>
      <c r="F87" s="662"/>
      <c r="G87" s="662"/>
      <c r="H87" s="667"/>
      <c r="I87" s="645"/>
      <c r="J87" s="645"/>
      <c r="K87" s="645"/>
      <c r="L87" s="645"/>
      <c r="M87" s="645"/>
      <c r="N87" s="645"/>
      <c r="O87" s="333" t="str">
        <f>IF($N82="","",(IFERROR(VLOOKUP($B87,作業日報!$A:$I,O$1,FALSE)," ")))</f>
        <v/>
      </c>
      <c r="P87" s="333" t="str">
        <f>IF($N82="","",(IFERROR(VLOOKUP($B87,作業日報!$A:$I,P$1,FALSE)," ")))</f>
        <v/>
      </c>
      <c r="Q87" s="333" t="str">
        <f>IF($N82="","",(IFERROR(VLOOKUP($B87,作業日報!$A:$I,Q$1,FALSE)," ")))</f>
        <v/>
      </c>
      <c r="R87" s="354" t="str">
        <f>IF(VLOOKUP($B87,作業日報!$A:$I,R$1,FALSE)=0,"",VLOOKUP($B87,作業日報!$A:$I,R$1,FALSE))</f>
        <v/>
      </c>
      <c r="S87" s="330" t="str">
        <f t="shared" si="34"/>
        <v/>
      </c>
      <c r="T87" s="331"/>
      <c r="U87" s="331"/>
      <c r="V87" s="331"/>
      <c r="W87" s="331"/>
      <c r="X87" s="331"/>
      <c r="Y87" s="331"/>
    </row>
    <row r="88" spans="1:25" ht="12" customHeight="1">
      <c r="A88" s="642">
        <v>14</v>
      </c>
      <c r="B88" s="328" t="str">
        <f>CONCATENATE(A88,"-",1)</f>
        <v>14-1</v>
      </c>
      <c r="C88" s="654" t="str">
        <f>IF(VLOOKUP($A88,作業日報!$J:$U,2,FALSE)=0,"",VLOOKUP($A88,作業日報!$J:$U,2,FALSE))</f>
        <v/>
      </c>
      <c r="D88" s="646" t="str">
        <f>IF(VLOOKUP($A88,作業日報!$J:$U,3,FALSE)=0,"",VLOOKUP($A88,作業日報!$J:$U,3,FALSE))</f>
        <v/>
      </c>
      <c r="E88" s="657" t="str">
        <f>IF(ISERROR(VLOOKUP($A88,作業日報!$J:$U,4,FALSE))=TRUE,"",VLOOKUP($A88,作業日報!$J:$U,4,FALSE))</f>
        <v/>
      </c>
      <c r="F88" s="660" t="str">
        <f>IF(VLOOKUP($A88,作業日報!$J:$U,5,FALSE)=0,"",VLOOKUP($A88,作業日報!$J:$U,5,FALSE))</f>
        <v/>
      </c>
      <c r="G88" s="660" t="str">
        <f>IF(VLOOKUP($A88,作業日報!$J:$U,6,FALSE)=0,"",VLOOKUP($A88,作業日報!$J:$U,6,FALSE))</f>
        <v/>
      </c>
      <c r="H88" s="665" t="str">
        <f t="shared" ref="H88" si="38">IF(F88="",IF(G88="","",G88),IF(G88="",F88,SUM(F88+G88)))</f>
        <v/>
      </c>
      <c r="I88" s="643" t="str">
        <f>IF(VLOOKUP($A88,作業日報!$J:$U,I$1,FALSE)=0,"",VLOOKUP($A88,作業日報!$J:$U,I$1,FALSE))</f>
        <v/>
      </c>
      <c r="J88" s="643" t="str">
        <f>IF(VLOOKUP($A88,作業日報!$J:$U,J$1,FALSE)=0,"",VLOOKUP($A88,作業日報!$J:$U,J$1,FALSE))</f>
        <v/>
      </c>
      <c r="K88" s="643" t="str">
        <f>IF(VLOOKUP($A88,作業日報!$J:$U,K$1,FALSE)=0,"",VLOOKUP($A88,作業日報!$J:$U,K$1,FALSE))</f>
        <v/>
      </c>
      <c r="L88" s="643" t="str">
        <f>IF(VLOOKUP($A88,作業日報!$J:$U,L$1,FALSE)=0,"",VLOOKUP($A88,作業日報!$J:$U,L$1,FALSE))</f>
        <v/>
      </c>
      <c r="M88" s="643" t="str">
        <f>IF(VLOOKUP($A88,作業日報!$J:$U,M$1,FALSE)=0,"",VLOOKUP($A88,作業日報!$J:$U,M$1,FALSE))</f>
        <v/>
      </c>
      <c r="N88" s="643" t="str">
        <f>IF(VLOOKUP($A88,作業日報!$J:$U,N$1,FALSE)=0,"",VLOOKUP($A88,作業日報!$J:$U,N$1,FALSE))</f>
        <v/>
      </c>
      <c r="O88" s="329" t="str">
        <f>IF($I88="","",(IFERROR(VLOOKUP($B88,作業日報!$A:$I,O$1,FALSE)," ")))</f>
        <v/>
      </c>
      <c r="P88" s="329" t="str">
        <f>IF($I88="","",(IFERROR(VLOOKUP($B88,作業日報!$A:$I,P$1,FALSE)," ")))</f>
        <v/>
      </c>
      <c r="Q88" s="329" t="str">
        <f>IF($I88="","",(IFERROR(VLOOKUP($B88,作業日報!$A:$I,Q$1,FALSE)," ")))</f>
        <v/>
      </c>
      <c r="R88" s="329" t="str">
        <f>IF(VLOOKUP($B88,作業日報!$A:$I,R$1,FALSE)=0,"",VLOOKUP($B88,作業日報!$A:$I,R$1,FALSE))</f>
        <v/>
      </c>
      <c r="S88" s="330" t="str">
        <f t="shared" ref="S88" si="39">IF(I88="","","○")</f>
        <v/>
      </c>
      <c r="T88" s="331"/>
      <c r="U88" s="331"/>
      <c r="V88" s="331"/>
      <c r="W88" s="331"/>
      <c r="X88" s="331"/>
      <c r="Y88" s="331"/>
    </row>
    <row r="89" spans="1:25" ht="12" customHeight="1">
      <c r="A89" s="642"/>
      <c r="B89" s="328" t="str">
        <f>CONCATENATE(A88,"-",2)</f>
        <v>14-2</v>
      </c>
      <c r="C89" s="655"/>
      <c r="D89" s="647"/>
      <c r="E89" s="658"/>
      <c r="F89" s="661"/>
      <c r="G89" s="661"/>
      <c r="H89" s="666"/>
      <c r="I89" s="644"/>
      <c r="J89" s="644"/>
      <c r="K89" s="644"/>
      <c r="L89" s="644"/>
      <c r="M89" s="644"/>
      <c r="N89" s="644"/>
      <c r="O89" s="332" t="str">
        <f>IF($J88="","",(IFERROR(VLOOKUP($B89,作業日報!$A:$I,O$1,FALSE)," ")))</f>
        <v/>
      </c>
      <c r="P89" s="332" t="str">
        <f>IF($J88="","",(IFERROR(VLOOKUP($B89,作業日報!$A:$I,P$1,FALSE)," ")))</f>
        <v/>
      </c>
      <c r="Q89" s="332" t="str">
        <f>IF($J88="","",(IFERROR(VLOOKUP($B89,作業日報!$A:$I,Q$1,FALSE)," ")))</f>
        <v/>
      </c>
      <c r="R89" s="353" t="str">
        <f>IF(VLOOKUP($B89,作業日報!$A:$I,R$1,FALSE)=0,"",VLOOKUP($B89,作業日報!$A:$I,R$1,FALSE))</f>
        <v/>
      </c>
      <c r="S89" s="330" t="str">
        <f t="shared" ref="S89" si="40">IF(S88="","","○")</f>
        <v/>
      </c>
      <c r="T89" s="331"/>
      <c r="U89" s="331"/>
      <c r="V89" s="331"/>
      <c r="W89" s="331"/>
      <c r="X89" s="331"/>
      <c r="Y89" s="331"/>
    </row>
    <row r="90" spans="1:25" ht="12" customHeight="1">
      <c r="A90" s="642"/>
      <c r="B90" s="328" t="str">
        <f>CONCATENATE(A88,"-",3)</f>
        <v>14-3</v>
      </c>
      <c r="C90" s="655"/>
      <c r="D90" s="647"/>
      <c r="E90" s="658"/>
      <c r="F90" s="661"/>
      <c r="G90" s="661"/>
      <c r="H90" s="666"/>
      <c r="I90" s="644"/>
      <c r="J90" s="644"/>
      <c r="K90" s="644"/>
      <c r="L90" s="644"/>
      <c r="M90" s="644"/>
      <c r="N90" s="644"/>
      <c r="O90" s="332" t="str">
        <f>IF($K88="","",(IFERROR(VLOOKUP($B90,作業日報!$A:$I,O$1,FALSE)," ")))</f>
        <v/>
      </c>
      <c r="P90" s="332" t="str">
        <f>IF($K88="","",(IFERROR(VLOOKUP($B90,作業日報!$A:$I,P$1,FALSE)," ")))</f>
        <v/>
      </c>
      <c r="Q90" s="332" t="str">
        <f>IF($K88="","",(IFERROR(VLOOKUP($B90,作業日報!$A:$I,Q$1,FALSE)," ")))</f>
        <v/>
      </c>
      <c r="R90" s="353" t="str">
        <f>IF(VLOOKUP($B90,作業日報!$A:$I,R$1,FALSE)=0,"",VLOOKUP($B90,作業日報!$A:$I,R$1,FALSE))</f>
        <v/>
      </c>
      <c r="S90" s="330" t="str">
        <f t="shared" si="34"/>
        <v/>
      </c>
      <c r="T90" s="331"/>
      <c r="U90" s="331"/>
      <c r="V90" s="331"/>
      <c r="W90" s="331"/>
      <c r="X90" s="331"/>
      <c r="Y90" s="331"/>
    </row>
    <row r="91" spans="1:25" ht="12" customHeight="1">
      <c r="A91" s="642"/>
      <c r="B91" s="328" t="str">
        <f>CONCATENATE(A88,"-",4)</f>
        <v>14-4</v>
      </c>
      <c r="C91" s="655"/>
      <c r="D91" s="647"/>
      <c r="E91" s="658"/>
      <c r="F91" s="661"/>
      <c r="G91" s="661"/>
      <c r="H91" s="666"/>
      <c r="I91" s="644"/>
      <c r="J91" s="644"/>
      <c r="K91" s="644"/>
      <c r="L91" s="644"/>
      <c r="M91" s="644"/>
      <c r="N91" s="644"/>
      <c r="O91" s="332" t="str">
        <f>IF($L88="","",(IFERROR(VLOOKUP($B91,作業日報!$A:$I,O$1,FALSE)," ")))</f>
        <v/>
      </c>
      <c r="P91" s="332" t="str">
        <f>IF($L88="","",(IFERROR(VLOOKUP($B91,作業日報!$A:$I,P$1,FALSE)," ")))</f>
        <v/>
      </c>
      <c r="Q91" s="332" t="str">
        <f>IF($L88="","",(IFERROR(VLOOKUP($B91,作業日報!$A:$I,Q$1,FALSE)," ")))</f>
        <v/>
      </c>
      <c r="R91" s="353" t="str">
        <f>IF(VLOOKUP($B91,作業日報!$A:$I,R$1,FALSE)=0,"",VLOOKUP($B91,作業日報!$A:$I,R$1,FALSE))</f>
        <v/>
      </c>
      <c r="S91" s="330" t="str">
        <f t="shared" si="34"/>
        <v/>
      </c>
      <c r="T91" s="331"/>
      <c r="U91" s="331"/>
      <c r="V91" s="331"/>
      <c r="W91" s="331"/>
      <c r="X91" s="331"/>
      <c r="Y91" s="331"/>
    </row>
    <row r="92" spans="1:25" ht="12" customHeight="1">
      <c r="A92" s="642"/>
      <c r="B92" s="328" t="str">
        <f>CONCATENATE(A88,"-",5)</f>
        <v>14-5</v>
      </c>
      <c r="C92" s="655"/>
      <c r="D92" s="647"/>
      <c r="E92" s="658"/>
      <c r="F92" s="661"/>
      <c r="G92" s="661"/>
      <c r="H92" s="666"/>
      <c r="I92" s="644"/>
      <c r="J92" s="644"/>
      <c r="K92" s="644"/>
      <c r="L92" s="644"/>
      <c r="M92" s="644"/>
      <c r="N92" s="644"/>
      <c r="O92" s="332" t="str">
        <f>IF($M88="","",(IFERROR(VLOOKUP($B92,作業日報!$A:$I,O$1,FALSE)," ")))</f>
        <v/>
      </c>
      <c r="P92" s="332" t="str">
        <f>IF($M88="","",(IFERROR(VLOOKUP($B92,作業日報!$A:$I,P$1,FALSE)," ")))</f>
        <v/>
      </c>
      <c r="Q92" s="332" t="str">
        <f>IF($M88="","",(IFERROR(VLOOKUP($B92,作業日報!$A:$I,Q$1,FALSE)," ")))</f>
        <v/>
      </c>
      <c r="R92" s="353" t="str">
        <f>IF(VLOOKUP($B92,作業日報!$A:$I,R$1,FALSE)=0,"",VLOOKUP($B92,作業日報!$A:$I,R$1,FALSE))</f>
        <v/>
      </c>
      <c r="S92" s="330" t="str">
        <f t="shared" si="34"/>
        <v/>
      </c>
      <c r="T92" s="331"/>
      <c r="U92" s="331"/>
      <c r="V92" s="331"/>
      <c r="W92" s="331"/>
      <c r="X92" s="331"/>
      <c r="Y92" s="331"/>
    </row>
    <row r="93" spans="1:25" ht="12" customHeight="1">
      <c r="A93" s="642"/>
      <c r="B93" s="328" t="str">
        <f>CONCATENATE(A88,"-",6)</f>
        <v>14-6</v>
      </c>
      <c r="C93" s="656"/>
      <c r="D93" s="648"/>
      <c r="E93" s="659"/>
      <c r="F93" s="662"/>
      <c r="G93" s="662"/>
      <c r="H93" s="667"/>
      <c r="I93" s="645"/>
      <c r="J93" s="645"/>
      <c r="K93" s="645"/>
      <c r="L93" s="645"/>
      <c r="M93" s="645"/>
      <c r="N93" s="645"/>
      <c r="O93" s="333" t="str">
        <f>IF($N88="","",(IFERROR(VLOOKUP($B93,作業日報!$A:$I,O$1,FALSE)," ")))</f>
        <v/>
      </c>
      <c r="P93" s="333" t="str">
        <f>IF($N88="","",(IFERROR(VLOOKUP($B93,作業日報!$A:$I,P$1,FALSE)," ")))</f>
        <v/>
      </c>
      <c r="Q93" s="333" t="str">
        <f>IF($N88="","",(IFERROR(VLOOKUP($B93,作業日報!$A:$I,Q$1,FALSE)," ")))</f>
        <v/>
      </c>
      <c r="R93" s="354" t="str">
        <f>IF(VLOOKUP($B93,作業日報!$A:$I,R$1,FALSE)=0,"",VLOOKUP($B93,作業日報!$A:$I,R$1,FALSE))</f>
        <v/>
      </c>
      <c r="S93" s="330" t="str">
        <f t="shared" si="34"/>
        <v/>
      </c>
      <c r="T93" s="331"/>
      <c r="U93" s="331"/>
      <c r="V93" s="331"/>
      <c r="W93" s="331"/>
      <c r="X93" s="331"/>
      <c r="Y93" s="331"/>
    </row>
    <row r="94" spans="1:25" ht="12" customHeight="1">
      <c r="A94" s="642">
        <v>15</v>
      </c>
      <c r="B94" s="328" t="str">
        <f>CONCATENATE(A94,"-",1)</f>
        <v>15-1</v>
      </c>
      <c r="C94" s="654" t="str">
        <f>IF(VLOOKUP($A94,作業日報!$J:$U,2,FALSE)=0,"",VLOOKUP($A94,作業日報!$J:$U,2,FALSE))</f>
        <v/>
      </c>
      <c r="D94" s="646" t="str">
        <f>IF(VLOOKUP($A94,作業日報!$J:$U,3,FALSE)=0,"",VLOOKUP($A94,作業日報!$J:$U,3,FALSE))</f>
        <v/>
      </c>
      <c r="E94" s="657" t="str">
        <f>IF(ISERROR(VLOOKUP($A94,作業日報!$J:$U,4,FALSE))=TRUE,"",VLOOKUP($A94,作業日報!$J:$U,4,FALSE))</f>
        <v/>
      </c>
      <c r="F94" s="660" t="str">
        <f>IF(VLOOKUP($A94,作業日報!$J:$U,5,FALSE)=0,"",VLOOKUP($A94,作業日報!$J:$U,5,FALSE))</f>
        <v/>
      </c>
      <c r="G94" s="660" t="str">
        <f>IF(VLOOKUP($A94,作業日報!$J:$U,6,FALSE)=0,"",VLOOKUP($A94,作業日報!$J:$U,6,FALSE))</f>
        <v/>
      </c>
      <c r="H94" s="665" t="str">
        <f t="shared" ref="H94" si="41">IF(F94="",IF(G94="","",G94),IF(G94="",F94,SUM(F94+G94)))</f>
        <v/>
      </c>
      <c r="I94" s="643" t="str">
        <f>IF(VLOOKUP($A94,作業日報!$J:$U,I$1,FALSE)=0,"",VLOOKUP($A94,作業日報!$J:$U,I$1,FALSE))</f>
        <v/>
      </c>
      <c r="J94" s="643" t="str">
        <f>IF(VLOOKUP($A94,作業日報!$J:$U,J$1,FALSE)=0,"",VLOOKUP($A94,作業日報!$J:$U,J$1,FALSE))</f>
        <v/>
      </c>
      <c r="K94" s="643" t="str">
        <f>IF(VLOOKUP($A94,作業日報!$J:$U,K$1,FALSE)=0,"",VLOOKUP($A94,作業日報!$J:$U,K$1,FALSE))</f>
        <v/>
      </c>
      <c r="L94" s="643" t="str">
        <f>IF(VLOOKUP($A94,作業日報!$J:$U,L$1,FALSE)=0,"",VLOOKUP($A94,作業日報!$J:$U,L$1,FALSE))</f>
        <v/>
      </c>
      <c r="M94" s="643" t="str">
        <f>IF(VLOOKUP($A94,作業日報!$J:$U,M$1,FALSE)=0,"",VLOOKUP($A94,作業日報!$J:$U,M$1,FALSE))</f>
        <v/>
      </c>
      <c r="N94" s="643" t="str">
        <f>IF(VLOOKUP($A94,作業日報!$J:$U,N$1,FALSE)=0,"",VLOOKUP($A94,作業日報!$J:$U,N$1,FALSE))</f>
        <v/>
      </c>
      <c r="O94" s="329" t="str">
        <f>IF($I94="","",(IFERROR(VLOOKUP($B94,作業日報!$A:$I,O$1,FALSE)," ")))</f>
        <v/>
      </c>
      <c r="P94" s="329" t="str">
        <f>IF($I94="","",(IFERROR(VLOOKUP($B94,作業日報!$A:$I,P$1,FALSE)," ")))</f>
        <v/>
      </c>
      <c r="Q94" s="329" t="str">
        <f>IF($I94="","",(IFERROR(VLOOKUP($B94,作業日報!$A:$I,Q$1,FALSE)," ")))</f>
        <v/>
      </c>
      <c r="R94" s="329" t="str">
        <f>IF(VLOOKUP($B94,作業日報!$A:$I,R$1,FALSE)=0,"",VLOOKUP($B94,作業日報!$A:$I,R$1,FALSE))</f>
        <v/>
      </c>
      <c r="S94" s="330" t="str">
        <f t="shared" ref="S94" si="42">IF(I94="","","○")</f>
        <v/>
      </c>
      <c r="T94" s="331"/>
      <c r="U94" s="331"/>
      <c r="V94" s="331"/>
      <c r="W94" s="331"/>
      <c r="X94" s="331"/>
      <c r="Y94" s="331"/>
    </row>
    <row r="95" spans="1:25" ht="12" customHeight="1">
      <c r="A95" s="642"/>
      <c r="B95" s="328" t="str">
        <f>CONCATENATE(A94,"-",2)</f>
        <v>15-2</v>
      </c>
      <c r="C95" s="655"/>
      <c r="D95" s="647"/>
      <c r="E95" s="658"/>
      <c r="F95" s="661"/>
      <c r="G95" s="661"/>
      <c r="H95" s="666"/>
      <c r="I95" s="644"/>
      <c r="J95" s="644"/>
      <c r="K95" s="644"/>
      <c r="L95" s="644"/>
      <c r="M95" s="644"/>
      <c r="N95" s="644"/>
      <c r="O95" s="332" t="str">
        <f>IF($J94="","",(IFERROR(VLOOKUP($B95,作業日報!$A:$I,O$1,FALSE)," ")))</f>
        <v/>
      </c>
      <c r="P95" s="332" t="str">
        <f>IF($J94="","",(IFERROR(VLOOKUP($B95,作業日報!$A:$I,P$1,FALSE)," ")))</f>
        <v/>
      </c>
      <c r="Q95" s="332" t="str">
        <f>IF($J94="","",(IFERROR(VLOOKUP($B95,作業日報!$A:$I,Q$1,FALSE)," ")))</f>
        <v/>
      </c>
      <c r="R95" s="353" t="str">
        <f>IF(VLOOKUP($B95,作業日報!$A:$I,R$1,FALSE)=0,"",VLOOKUP($B95,作業日報!$A:$I,R$1,FALSE))</f>
        <v/>
      </c>
      <c r="S95" s="330" t="str">
        <f t="shared" ref="S95" si="43">IF(S94="","","○")</f>
        <v/>
      </c>
      <c r="T95" s="331"/>
      <c r="U95" s="331"/>
      <c r="V95" s="331"/>
      <c r="W95" s="331"/>
      <c r="X95" s="331"/>
      <c r="Y95" s="331"/>
    </row>
    <row r="96" spans="1:25" ht="12" customHeight="1">
      <c r="A96" s="642"/>
      <c r="B96" s="328" t="str">
        <f>CONCATENATE(A94,"-",3)</f>
        <v>15-3</v>
      </c>
      <c r="C96" s="655"/>
      <c r="D96" s="647"/>
      <c r="E96" s="658"/>
      <c r="F96" s="661"/>
      <c r="G96" s="661"/>
      <c r="H96" s="666"/>
      <c r="I96" s="644"/>
      <c r="J96" s="644"/>
      <c r="K96" s="644"/>
      <c r="L96" s="644"/>
      <c r="M96" s="644"/>
      <c r="N96" s="644"/>
      <c r="O96" s="332" t="str">
        <f>IF($K94="","",(IFERROR(VLOOKUP($B96,作業日報!$A:$I,O$1,FALSE)," ")))</f>
        <v/>
      </c>
      <c r="P96" s="332" t="str">
        <f>IF($K94="","",(IFERROR(VLOOKUP($B96,作業日報!$A:$I,P$1,FALSE)," ")))</f>
        <v/>
      </c>
      <c r="Q96" s="332" t="str">
        <f>IF($K94="","",(IFERROR(VLOOKUP($B96,作業日報!$A:$I,Q$1,FALSE)," ")))</f>
        <v/>
      </c>
      <c r="R96" s="353" t="str">
        <f>IF(VLOOKUP($B96,作業日報!$A:$I,R$1,FALSE)=0,"",VLOOKUP($B96,作業日報!$A:$I,R$1,FALSE))</f>
        <v/>
      </c>
      <c r="S96" s="330" t="str">
        <f t="shared" si="34"/>
        <v/>
      </c>
      <c r="T96" s="331"/>
      <c r="U96" s="331"/>
      <c r="V96" s="331"/>
      <c r="W96" s="331"/>
      <c r="X96" s="331"/>
      <c r="Y96" s="331"/>
    </row>
    <row r="97" spans="1:25" ht="12" customHeight="1">
      <c r="A97" s="642"/>
      <c r="B97" s="328" t="str">
        <f>CONCATENATE(A94,"-",4)</f>
        <v>15-4</v>
      </c>
      <c r="C97" s="655"/>
      <c r="D97" s="647"/>
      <c r="E97" s="658"/>
      <c r="F97" s="661"/>
      <c r="G97" s="661"/>
      <c r="H97" s="666"/>
      <c r="I97" s="644"/>
      <c r="J97" s="644"/>
      <c r="K97" s="644"/>
      <c r="L97" s="644"/>
      <c r="M97" s="644"/>
      <c r="N97" s="644"/>
      <c r="O97" s="332" t="str">
        <f>IF($L94="","",(IFERROR(VLOOKUP($B97,作業日報!$A:$I,O$1,FALSE)," ")))</f>
        <v/>
      </c>
      <c r="P97" s="332" t="str">
        <f>IF($L94="","",(IFERROR(VLOOKUP($B97,作業日報!$A:$I,P$1,FALSE)," ")))</f>
        <v/>
      </c>
      <c r="Q97" s="332" t="str">
        <f>IF($L94="","",(IFERROR(VLOOKUP($B97,作業日報!$A:$I,Q$1,FALSE)," ")))</f>
        <v/>
      </c>
      <c r="R97" s="353" t="str">
        <f>IF(VLOOKUP($B97,作業日報!$A:$I,R$1,FALSE)=0,"",VLOOKUP($B97,作業日報!$A:$I,R$1,FALSE))</f>
        <v/>
      </c>
      <c r="S97" s="330" t="str">
        <f t="shared" si="34"/>
        <v/>
      </c>
      <c r="T97" s="331"/>
      <c r="U97" s="331"/>
      <c r="V97" s="331"/>
      <c r="W97" s="331"/>
      <c r="X97" s="331"/>
      <c r="Y97" s="331"/>
    </row>
    <row r="98" spans="1:25" ht="12" customHeight="1">
      <c r="A98" s="642"/>
      <c r="B98" s="328" t="str">
        <f>CONCATENATE(A94,"-",5)</f>
        <v>15-5</v>
      </c>
      <c r="C98" s="655"/>
      <c r="D98" s="647"/>
      <c r="E98" s="658"/>
      <c r="F98" s="661"/>
      <c r="G98" s="661"/>
      <c r="H98" s="666"/>
      <c r="I98" s="644"/>
      <c r="J98" s="644"/>
      <c r="K98" s="644"/>
      <c r="L98" s="644"/>
      <c r="M98" s="644"/>
      <c r="N98" s="644"/>
      <c r="O98" s="332" t="str">
        <f>IF($M94="","",(IFERROR(VLOOKUP($B98,作業日報!$A:$I,O$1,FALSE)," ")))</f>
        <v/>
      </c>
      <c r="P98" s="332" t="str">
        <f>IF($M94="","",(IFERROR(VLOOKUP($B98,作業日報!$A:$I,P$1,FALSE)," ")))</f>
        <v/>
      </c>
      <c r="Q98" s="332" t="str">
        <f>IF($M94="","",(IFERROR(VLOOKUP($B98,作業日報!$A:$I,Q$1,FALSE)," ")))</f>
        <v/>
      </c>
      <c r="R98" s="353" t="str">
        <f>IF(VLOOKUP($B98,作業日報!$A:$I,R$1,FALSE)=0,"",VLOOKUP($B98,作業日報!$A:$I,R$1,FALSE))</f>
        <v/>
      </c>
      <c r="S98" s="330" t="str">
        <f t="shared" si="34"/>
        <v/>
      </c>
      <c r="T98" s="331"/>
      <c r="U98" s="331"/>
      <c r="V98" s="331"/>
      <c r="W98" s="331"/>
      <c r="X98" s="331"/>
      <c r="Y98" s="331"/>
    </row>
    <row r="99" spans="1:25" ht="12" customHeight="1">
      <c r="A99" s="642"/>
      <c r="B99" s="328" t="str">
        <f>CONCATENATE(A94,"-",6)</f>
        <v>15-6</v>
      </c>
      <c r="C99" s="656"/>
      <c r="D99" s="648"/>
      <c r="E99" s="659"/>
      <c r="F99" s="662"/>
      <c r="G99" s="662"/>
      <c r="H99" s="667"/>
      <c r="I99" s="645"/>
      <c r="J99" s="645"/>
      <c r="K99" s="645"/>
      <c r="L99" s="645"/>
      <c r="M99" s="645"/>
      <c r="N99" s="645"/>
      <c r="O99" s="333" t="str">
        <f>IF($N94="","",(IFERROR(VLOOKUP($B99,作業日報!$A:$I,O$1,FALSE)," ")))</f>
        <v/>
      </c>
      <c r="P99" s="333" t="str">
        <f>IF($N94="","",(IFERROR(VLOOKUP($B99,作業日報!$A:$I,P$1,FALSE)," ")))</f>
        <v/>
      </c>
      <c r="Q99" s="333" t="str">
        <f>IF($N94="","",(IFERROR(VLOOKUP($B99,作業日報!$A:$I,Q$1,FALSE)," ")))</f>
        <v/>
      </c>
      <c r="R99" s="354" t="str">
        <f>IF(VLOOKUP($B99,作業日報!$A:$I,R$1,FALSE)=0,"",VLOOKUP($B99,作業日報!$A:$I,R$1,FALSE))</f>
        <v/>
      </c>
      <c r="S99" s="330" t="str">
        <f t="shared" si="34"/>
        <v/>
      </c>
      <c r="T99" s="331"/>
      <c r="U99" s="331"/>
      <c r="V99" s="331"/>
      <c r="W99" s="331"/>
      <c r="X99" s="331"/>
      <c r="Y99" s="331"/>
    </row>
    <row r="100" spans="1:25" ht="12" customHeight="1">
      <c r="A100" s="642">
        <v>16</v>
      </c>
      <c r="B100" s="328" t="str">
        <f>CONCATENATE(A100,"-",1)</f>
        <v>16-1</v>
      </c>
      <c r="C100" s="654" t="str">
        <f>IF(VLOOKUP($A100,作業日報!$J:$U,2,FALSE)=0,"",VLOOKUP($A100,作業日報!$J:$U,2,FALSE))</f>
        <v/>
      </c>
      <c r="D100" s="646" t="str">
        <f>IF(VLOOKUP($A100,作業日報!$J:$U,3,FALSE)=0,"",VLOOKUP($A100,作業日報!$J:$U,3,FALSE))</f>
        <v/>
      </c>
      <c r="E100" s="657" t="str">
        <f>IF(ISERROR(VLOOKUP($A100,作業日報!$J:$U,4,FALSE))=TRUE,"",VLOOKUP($A100,作業日報!$J:$U,4,FALSE))</f>
        <v/>
      </c>
      <c r="F100" s="660" t="str">
        <f>IF(VLOOKUP($A100,作業日報!$J:$U,5,FALSE)=0,"",VLOOKUP($A100,作業日報!$J:$U,5,FALSE))</f>
        <v/>
      </c>
      <c r="G100" s="660" t="str">
        <f>IF(VLOOKUP($A100,作業日報!$J:$U,6,FALSE)=0,"",VLOOKUP($A100,作業日報!$J:$U,6,FALSE))</f>
        <v/>
      </c>
      <c r="H100" s="665" t="str">
        <f t="shared" ref="H100" si="44">IF(F100="",IF(G100="","",G100),IF(G100="",F100,SUM(F100+G100)))</f>
        <v/>
      </c>
      <c r="I100" s="643" t="str">
        <f>IF(VLOOKUP($A100,作業日報!$J:$U,I$1,FALSE)=0,"",VLOOKUP($A100,作業日報!$J:$U,I$1,FALSE))</f>
        <v/>
      </c>
      <c r="J100" s="643" t="str">
        <f>IF(VLOOKUP($A100,作業日報!$J:$U,J$1,FALSE)=0,"",VLOOKUP($A100,作業日報!$J:$U,J$1,FALSE))</f>
        <v/>
      </c>
      <c r="K100" s="643" t="str">
        <f>IF(VLOOKUP($A100,作業日報!$J:$U,K$1,FALSE)=0,"",VLOOKUP($A100,作業日報!$J:$U,K$1,FALSE))</f>
        <v/>
      </c>
      <c r="L100" s="643" t="str">
        <f>IF(VLOOKUP($A100,作業日報!$J:$U,L$1,FALSE)=0,"",VLOOKUP($A100,作業日報!$J:$U,L$1,FALSE))</f>
        <v/>
      </c>
      <c r="M100" s="643" t="str">
        <f>IF(VLOOKUP($A100,作業日報!$J:$U,M$1,FALSE)=0,"",VLOOKUP($A100,作業日報!$J:$U,M$1,FALSE))</f>
        <v/>
      </c>
      <c r="N100" s="643" t="str">
        <f>IF(VLOOKUP($A100,作業日報!$J:$U,N$1,FALSE)=0,"",VLOOKUP($A100,作業日報!$J:$U,N$1,FALSE))</f>
        <v/>
      </c>
      <c r="O100" s="329" t="str">
        <f>IF($I100="","",(IFERROR(VLOOKUP($B100,作業日報!$A:$I,O$1,FALSE)," ")))</f>
        <v/>
      </c>
      <c r="P100" s="329" t="str">
        <f>IF($I100="","",(IFERROR(VLOOKUP($B100,作業日報!$A:$I,P$1,FALSE)," ")))</f>
        <v/>
      </c>
      <c r="Q100" s="329" t="str">
        <f>IF($I100="","",(IFERROR(VLOOKUP($B100,作業日報!$A:$I,Q$1,FALSE)," ")))</f>
        <v/>
      </c>
      <c r="R100" s="329" t="str">
        <f>IF(VLOOKUP($B100,作業日報!$A:$I,R$1,FALSE)=0,"",VLOOKUP($B100,作業日報!$A:$I,R$1,FALSE))</f>
        <v/>
      </c>
      <c r="S100" s="330" t="str">
        <f t="shared" ref="S100" si="45">IF(I100="","","○")</f>
        <v/>
      </c>
      <c r="T100" s="331"/>
      <c r="U100" s="331"/>
      <c r="V100" s="331"/>
      <c r="W100" s="331"/>
      <c r="X100" s="331"/>
      <c r="Y100" s="331"/>
    </row>
    <row r="101" spans="1:25" ht="12" customHeight="1">
      <c r="A101" s="642"/>
      <c r="B101" s="328" t="str">
        <f>CONCATENATE(A100,"-",2)</f>
        <v>16-2</v>
      </c>
      <c r="C101" s="655"/>
      <c r="D101" s="647"/>
      <c r="E101" s="658"/>
      <c r="F101" s="661"/>
      <c r="G101" s="661"/>
      <c r="H101" s="666"/>
      <c r="I101" s="644"/>
      <c r="J101" s="644"/>
      <c r="K101" s="644"/>
      <c r="L101" s="644"/>
      <c r="M101" s="644"/>
      <c r="N101" s="644"/>
      <c r="O101" s="332" t="str">
        <f>IF($J100="","",(IFERROR(VLOOKUP($B101,作業日報!$A:$I,O$1,FALSE)," ")))</f>
        <v/>
      </c>
      <c r="P101" s="332" t="str">
        <f>IF($J100="","",(IFERROR(VLOOKUP($B101,作業日報!$A:$I,P$1,FALSE)," ")))</f>
        <v/>
      </c>
      <c r="Q101" s="332" t="str">
        <f>IF($J100="","",(IFERROR(VLOOKUP($B101,作業日報!$A:$I,Q$1,FALSE)," ")))</f>
        <v/>
      </c>
      <c r="R101" s="353" t="str">
        <f>IF(VLOOKUP($B101,作業日報!$A:$I,R$1,FALSE)=0,"",VLOOKUP($B101,作業日報!$A:$I,R$1,FALSE))</f>
        <v/>
      </c>
      <c r="S101" s="330" t="str">
        <f t="shared" ref="S101" si="46">IF(S100="","","○")</f>
        <v/>
      </c>
      <c r="T101" s="331"/>
      <c r="U101" s="331"/>
      <c r="V101" s="331"/>
      <c r="W101" s="331"/>
      <c r="X101" s="331"/>
      <c r="Y101" s="331"/>
    </row>
    <row r="102" spans="1:25" ht="12" customHeight="1">
      <c r="A102" s="642"/>
      <c r="B102" s="328" t="str">
        <f>CONCATENATE(A100,"-",3)</f>
        <v>16-3</v>
      </c>
      <c r="C102" s="655"/>
      <c r="D102" s="647"/>
      <c r="E102" s="658"/>
      <c r="F102" s="661"/>
      <c r="G102" s="661"/>
      <c r="H102" s="666"/>
      <c r="I102" s="644"/>
      <c r="J102" s="644"/>
      <c r="K102" s="644"/>
      <c r="L102" s="644"/>
      <c r="M102" s="644"/>
      <c r="N102" s="644"/>
      <c r="O102" s="332" t="str">
        <f>IF($K100="","",(IFERROR(VLOOKUP($B102,作業日報!$A:$I,O$1,FALSE)," ")))</f>
        <v/>
      </c>
      <c r="P102" s="332" t="str">
        <f>IF($K100="","",(IFERROR(VLOOKUP($B102,作業日報!$A:$I,P$1,FALSE)," ")))</f>
        <v/>
      </c>
      <c r="Q102" s="332" t="str">
        <f>IF($K100="","",(IFERROR(VLOOKUP($B102,作業日報!$A:$I,Q$1,FALSE)," ")))</f>
        <v/>
      </c>
      <c r="R102" s="353" t="str">
        <f>IF(VLOOKUP($B102,作業日報!$A:$I,R$1,FALSE)=0,"",VLOOKUP($B102,作業日報!$A:$I,R$1,FALSE))</f>
        <v/>
      </c>
      <c r="S102" s="330" t="str">
        <f t="shared" si="34"/>
        <v/>
      </c>
      <c r="T102" s="331"/>
      <c r="U102" s="331"/>
      <c r="V102" s="331"/>
      <c r="W102" s="331"/>
      <c r="X102" s="331"/>
      <c r="Y102" s="331"/>
    </row>
    <row r="103" spans="1:25" ht="12" customHeight="1">
      <c r="A103" s="642"/>
      <c r="B103" s="328" t="str">
        <f>CONCATENATE(A100,"-",4)</f>
        <v>16-4</v>
      </c>
      <c r="C103" s="655"/>
      <c r="D103" s="647"/>
      <c r="E103" s="658"/>
      <c r="F103" s="661"/>
      <c r="G103" s="661"/>
      <c r="H103" s="666"/>
      <c r="I103" s="644"/>
      <c r="J103" s="644"/>
      <c r="K103" s="644"/>
      <c r="L103" s="644"/>
      <c r="M103" s="644"/>
      <c r="N103" s="644"/>
      <c r="O103" s="332" t="str">
        <f>IF($L100="","",(IFERROR(VLOOKUP($B103,作業日報!$A:$I,O$1,FALSE)," ")))</f>
        <v/>
      </c>
      <c r="P103" s="332" t="str">
        <f>IF($L100="","",(IFERROR(VLOOKUP($B103,作業日報!$A:$I,P$1,FALSE)," ")))</f>
        <v/>
      </c>
      <c r="Q103" s="332" t="str">
        <f>IF($L100="","",(IFERROR(VLOOKUP($B103,作業日報!$A:$I,Q$1,FALSE)," ")))</f>
        <v/>
      </c>
      <c r="R103" s="353" t="str">
        <f>IF(VLOOKUP($B103,作業日報!$A:$I,R$1,FALSE)=0,"",VLOOKUP($B103,作業日報!$A:$I,R$1,FALSE))</f>
        <v/>
      </c>
      <c r="S103" s="330" t="str">
        <f t="shared" si="34"/>
        <v/>
      </c>
      <c r="T103" s="331"/>
      <c r="U103" s="331"/>
      <c r="V103" s="331"/>
      <c r="W103" s="331"/>
      <c r="X103" s="331"/>
      <c r="Y103" s="331"/>
    </row>
    <row r="104" spans="1:25" ht="12" customHeight="1">
      <c r="A104" s="642"/>
      <c r="B104" s="328" t="str">
        <f>CONCATENATE(A100,"-",5)</f>
        <v>16-5</v>
      </c>
      <c r="C104" s="655"/>
      <c r="D104" s="647"/>
      <c r="E104" s="658"/>
      <c r="F104" s="661"/>
      <c r="G104" s="661"/>
      <c r="H104" s="666"/>
      <c r="I104" s="644"/>
      <c r="J104" s="644"/>
      <c r="K104" s="644"/>
      <c r="L104" s="644"/>
      <c r="M104" s="644"/>
      <c r="N104" s="644"/>
      <c r="O104" s="332" t="str">
        <f>IF($M100="","",(IFERROR(VLOOKUP($B104,作業日報!$A:$I,O$1,FALSE)," ")))</f>
        <v/>
      </c>
      <c r="P104" s="332" t="str">
        <f>IF($M100="","",(IFERROR(VLOOKUP($B104,作業日報!$A:$I,P$1,FALSE)," ")))</f>
        <v/>
      </c>
      <c r="Q104" s="332" t="str">
        <f>IF($M100="","",(IFERROR(VLOOKUP($B104,作業日報!$A:$I,Q$1,FALSE)," ")))</f>
        <v/>
      </c>
      <c r="R104" s="353" t="str">
        <f>IF(VLOOKUP($B104,作業日報!$A:$I,R$1,FALSE)=0,"",VLOOKUP($B104,作業日報!$A:$I,R$1,FALSE))</f>
        <v/>
      </c>
      <c r="S104" s="330" t="str">
        <f t="shared" si="34"/>
        <v/>
      </c>
      <c r="T104" s="331"/>
      <c r="U104" s="331"/>
      <c r="V104" s="331"/>
      <c r="W104" s="331"/>
      <c r="X104" s="331"/>
      <c r="Y104" s="331"/>
    </row>
    <row r="105" spans="1:25" ht="12" customHeight="1">
      <c r="A105" s="642"/>
      <c r="B105" s="328" t="str">
        <f>CONCATENATE(A100,"-",6)</f>
        <v>16-6</v>
      </c>
      <c r="C105" s="656"/>
      <c r="D105" s="648"/>
      <c r="E105" s="659"/>
      <c r="F105" s="662"/>
      <c r="G105" s="662"/>
      <c r="H105" s="667"/>
      <c r="I105" s="645"/>
      <c r="J105" s="645"/>
      <c r="K105" s="645"/>
      <c r="L105" s="645"/>
      <c r="M105" s="645"/>
      <c r="N105" s="645"/>
      <c r="O105" s="333" t="str">
        <f>IF($N100="","",(IFERROR(VLOOKUP($B105,作業日報!$A:$I,O$1,FALSE)," ")))</f>
        <v/>
      </c>
      <c r="P105" s="333" t="str">
        <f>IF($N100="","",(IFERROR(VLOOKUP($B105,作業日報!$A:$I,P$1,FALSE)," ")))</f>
        <v/>
      </c>
      <c r="Q105" s="333" t="str">
        <f>IF($N100="","",(IFERROR(VLOOKUP($B105,作業日報!$A:$I,Q$1,FALSE)," ")))</f>
        <v/>
      </c>
      <c r="R105" s="354" t="str">
        <f>IF(VLOOKUP($B105,作業日報!$A:$I,R$1,FALSE)=0,"",VLOOKUP($B105,作業日報!$A:$I,R$1,FALSE))</f>
        <v/>
      </c>
      <c r="S105" s="330" t="str">
        <f t="shared" si="34"/>
        <v/>
      </c>
      <c r="T105" s="331"/>
      <c r="U105" s="331"/>
      <c r="V105" s="331"/>
      <c r="W105" s="331"/>
      <c r="X105" s="331"/>
      <c r="Y105" s="331"/>
    </row>
    <row r="106" spans="1:25" ht="12" customHeight="1">
      <c r="A106" s="642">
        <v>17</v>
      </c>
      <c r="B106" s="328" t="str">
        <f>CONCATENATE(A106,"-",1)</f>
        <v>17-1</v>
      </c>
      <c r="C106" s="654" t="str">
        <f>IF(VLOOKUP($A106,作業日報!$J:$U,2,FALSE)=0,"",VLOOKUP($A106,作業日報!$J:$U,2,FALSE))</f>
        <v/>
      </c>
      <c r="D106" s="646" t="str">
        <f>IF(VLOOKUP($A106,作業日報!$J:$U,3,FALSE)=0,"",VLOOKUP($A106,作業日報!$J:$U,3,FALSE))</f>
        <v/>
      </c>
      <c r="E106" s="657" t="str">
        <f>IF(ISERROR(VLOOKUP($A106,作業日報!$J:$U,4,FALSE))=TRUE,"",VLOOKUP($A106,作業日報!$J:$U,4,FALSE))</f>
        <v/>
      </c>
      <c r="F106" s="660" t="str">
        <f>IF(VLOOKUP($A106,作業日報!$J:$U,5,FALSE)=0,"",VLOOKUP($A106,作業日報!$J:$U,5,FALSE))</f>
        <v/>
      </c>
      <c r="G106" s="660" t="str">
        <f>IF(VLOOKUP($A106,作業日報!$J:$U,6,FALSE)=0,"",VLOOKUP($A106,作業日報!$J:$U,6,FALSE))</f>
        <v/>
      </c>
      <c r="H106" s="665" t="str">
        <f t="shared" ref="H106" si="47">IF(F106="",IF(G106="","",G106),IF(G106="",F106,SUM(F106+G106)))</f>
        <v/>
      </c>
      <c r="I106" s="643" t="str">
        <f>IF(VLOOKUP($A106,作業日報!$J:$U,I$1,FALSE)=0,"",VLOOKUP($A106,作業日報!$J:$U,I$1,FALSE))</f>
        <v/>
      </c>
      <c r="J106" s="643" t="str">
        <f>IF(VLOOKUP($A106,作業日報!$J:$U,J$1,FALSE)=0,"",VLOOKUP($A106,作業日報!$J:$U,J$1,FALSE))</f>
        <v/>
      </c>
      <c r="K106" s="643" t="str">
        <f>IF(VLOOKUP($A106,作業日報!$J:$U,K$1,FALSE)=0,"",VLOOKUP($A106,作業日報!$J:$U,K$1,FALSE))</f>
        <v/>
      </c>
      <c r="L106" s="643" t="str">
        <f>IF(VLOOKUP($A106,作業日報!$J:$U,L$1,FALSE)=0,"",VLOOKUP($A106,作業日報!$J:$U,L$1,FALSE))</f>
        <v/>
      </c>
      <c r="M106" s="643" t="str">
        <f>IF(VLOOKUP($A106,作業日報!$J:$U,M$1,FALSE)=0,"",VLOOKUP($A106,作業日報!$J:$U,M$1,FALSE))</f>
        <v/>
      </c>
      <c r="N106" s="643" t="str">
        <f>IF(VLOOKUP($A106,作業日報!$J:$U,N$1,FALSE)=0,"",VLOOKUP($A106,作業日報!$J:$U,N$1,FALSE))</f>
        <v/>
      </c>
      <c r="O106" s="329" t="str">
        <f>IF($I106="","",(IFERROR(VLOOKUP($B106,作業日報!$A:$I,O$1,FALSE)," ")))</f>
        <v/>
      </c>
      <c r="P106" s="329" t="str">
        <f>IF($I106="","",(IFERROR(VLOOKUP($B106,作業日報!$A:$I,P$1,FALSE)," ")))</f>
        <v/>
      </c>
      <c r="Q106" s="329" t="str">
        <f>IF($I106="","",(IFERROR(VLOOKUP($B106,作業日報!$A:$I,Q$1,FALSE)," ")))</f>
        <v/>
      </c>
      <c r="R106" s="329" t="str">
        <f>IF(VLOOKUP($B106,作業日報!$A:$I,R$1,FALSE)=0,"",VLOOKUP($B106,作業日報!$A:$I,R$1,FALSE))</f>
        <v/>
      </c>
      <c r="S106" s="330" t="str">
        <f t="shared" ref="S106" si="48">IF(I106="","","○")</f>
        <v/>
      </c>
      <c r="T106" s="331"/>
      <c r="U106" s="331"/>
      <c r="V106" s="331"/>
      <c r="W106" s="331"/>
      <c r="X106" s="331"/>
      <c r="Y106" s="331"/>
    </row>
    <row r="107" spans="1:25" ht="12" customHeight="1">
      <c r="A107" s="642"/>
      <c r="B107" s="328" t="str">
        <f>CONCATENATE(A106,"-",2)</f>
        <v>17-2</v>
      </c>
      <c r="C107" s="655"/>
      <c r="D107" s="647"/>
      <c r="E107" s="658"/>
      <c r="F107" s="661"/>
      <c r="G107" s="661"/>
      <c r="H107" s="666"/>
      <c r="I107" s="644"/>
      <c r="J107" s="644"/>
      <c r="K107" s="644"/>
      <c r="L107" s="644"/>
      <c r="M107" s="644"/>
      <c r="N107" s="644"/>
      <c r="O107" s="332" t="str">
        <f>IF($J106="","",(IFERROR(VLOOKUP($B107,作業日報!$A:$I,O$1,FALSE)," ")))</f>
        <v/>
      </c>
      <c r="P107" s="332" t="str">
        <f>IF($J106="","",(IFERROR(VLOOKUP($B107,作業日報!$A:$I,P$1,FALSE)," ")))</f>
        <v/>
      </c>
      <c r="Q107" s="332" t="str">
        <f>IF($J106="","",(IFERROR(VLOOKUP($B107,作業日報!$A:$I,Q$1,FALSE)," ")))</f>
        <v/>
      </c>
      <c r="R107" s="353" t="str">
        <f>IF(VLOOKUP($B107,作業日報!$A:$I,R$1,FALSE)=0,"",VLOOKUP($B107,作業日報!$A:$I,R$1,FALSE))</f>
        <v/>
      </c>
      <c r="S107" s="330" t="str">
        <f t="shared" ref="S107" si="49">IF(S106="","","○")</f>
        <v/>
      </c>
      <c r="T107" s="331"/>
      <c r="U107" s="331"/>
      <c r="V107" s="331"/>
      <c r="W107" s="331"/>
      <c r="X107" s="331"/>
      <c r="Y107" s="331"/>
    </row>
    <row r="108" spans="1:25" ht="12" customHeight="1">
      <c r="A108" s="642"/>
      <c r="B108" s="328" t="str">
        <f>CONCATENATE(A106,"-",3)</f>
        <v>17-3</v>
      </c>
      <c r="C108" s="655"/>
      <c r="D108" s="647"/>
      <c r="E108" s="658"/>
      <c r="F108" s="661"/>
      <c r="G108" s="661"/>
      <c r="H108" s="666"/>
      <c r="I108" s="644"/>
      <c r="J108" s="644"/>
      <c r="K108" s="644"/>
      <c r="L108" s="644"/>
      <c r="M108" s="644"/>
      <c r="N108" s="644"/>
      <c r="O108" s="332" t="str">
        <f>IF($K106="","",(IFERROR(VLOOKUP($B108,作業日報!$A:$I,O$1,FALSE)," ")))</f>
        <v/>
      </c>
      <c r="P108" s="332" t="str">
        <f>IF($K106="","",(IFERROR(VLOOKUP($B108,作業日報!$A:$I,P$1,FALSE)," ")))</f>
        <v/>
      </c>
      <c r="Q108" s="332" t="str">
        <f>IF($K106="","",(IFERROR(VLOOKUP($B108,作業日報!$A:$I,Q$1,FALSE)," ")))</f>
        <v/>
      </c>
      <c r="R108" s="353" t="str">
        <f>IF(VLOOKUP($B108,作業日報!$A:$I,R$1,FALSE)=0,"",VLOOKUP($B108,作業日報!$A:$I,R$1,FALSE))</f>
        <v/>
      </c>
      <c r="S108" s="330" t="str">
        <f t="shared" si="34"/>
        <v/>
      </c>
      <c r="T108" s="331"/>
      <c r="U108" s="331"/>
      <c r="V108" s="331"/>
      <c r="W108" s="331"/>
      <c r="X108" s="331"/>
      <c r="Y108" s="331"/>
    </row>
    <row r="109" spans="1:25" ht="12" customHeight="1">
      <c r="A109" s="642"/>
      <c r="B109" s="328" t="str">
        <f>CONCATENATE(A106,"-",4)</f>
        <v>17-4</v>
      </c>
      <c r="C109" s="655"/>
      <c r="D109" s="647"/>
      <c r="E109" s="658"/>
      <c r="F109" s="661"/>
      <c r="G109" s="661"/>
      <c r="H109" s="666"/>
      <c r="I109" s="644"/>
      <c r="J109" s="644"/>
      <c r="K109" s="644"/>
      <c r="L109" s="644"/>
      <c r="M109" s="644"/>
      <c r="N109" s="644"/>
      <c r="O109" s="332" t="str">
        <f>IF($L106="","",(IFERROR(VLOOKUP($B109,作業日報!$A:$I,O$1,FALSE)," ")))</f>
        <v/>
      </c>
      <c r="P109" s="332" t="str">
        <f>IF($L106="","",(IFERROR(VLOOKUP($B109,作業日報!$A:$I,P$1,FALSE)," ")))</f>
        <v/>
      </c>
      <c r="Q109" s="332" t="str">
        <f>IF($L106="","",(IFERROR(VLOOKUP($B109,作業日報!$A:$I,Q$1,FALSE)," ")))</f>
        <v/>
      </c>
      <c r="R109" s="353" t="str">
        <f>IF(VLOOKUP($B109,作業日報!$A:$I,R$1,FALSE)=0,"",VLOOKUP($B109,作業日報!$A:$I,R$1,FALSE))</f>
        <v/>
      </c>
      <c r="S109" s="330" t="str">
        <f t="shared" si="34"/>
        <v/>
      </c>
      <c r="T109" s="331"/>
      <c r="U109" s="331"/>
      <c r="V109" s="331"/>
      <c r="W109" s="331"/>
      <c r="X109" s="331"/>
      <c r="Y109" s="331"/>
    </row>
    <row r="110" spans="1:25" ht="12" customHeight="1">
      <c r="A110" s="642"/>
      <c r="B110" s="328" t="str">
        <f>CONCATENATE(A106,"-",5)</f>
        <v>17-5</v>
      </c>
      <c r="C110" s="655"/>
      <c r="D110" s="647"/>
      <c r="E110" s="658"/>
      <c r="F110" s="661"/>
      <c r="G110" s="661"/>
      <c r="H110" s="666"/>
      <c r="I110" s="644"/>
      <c r="J110" s="644"/>
      <c r="K110" s="644"/>
      <c r="L110" s="644"/>
      <c r="M110" s="644"/>
      <c r="N110" s="644"/>
      <c r="O110" s="332" t="str">
        <f>IF($M106="","",(IFERROR(VLOOKUP($B110,作業日報!$A:$I,O$1,FALSE)," ")))</f>
        <v/>
      </c>
      <c r="P110" s="332" t="str">
        <f>IF($M106="","",(IFERROR(VLOOKUP($B110,作業日報!$A:$I,P$1,FALSE)," ")))</f>
        <v/>
      </c>
      <c r="Q110" s="332" t="str">
        <f>IF($M106="","",(IFERROR(VLOOKUP($B110,作業日報!$A:$I,Q$1,FALSE)," ")))</f>
        <v/>
      </c>
      <c r="R110" s="353" t="str">
        <f>IF(VLOOKUP($B110,作業日報!$A:$I,R$1,FALSE)=0,"",VLOOKUP($B110,作業日報!$A:$I,R$1,FALSE))</f>
        <v/>
      </c>
      <c r="S110" s="330" t="str">
        <f t="shared" si="34"/>
        <v/>
      </c>
      <c r="T110" s="331"/>
      <c r="U110" s="331"/>
      <c r="V110" s="331"/>
      <c r="W110" s="331"/>
      <c r="X110" s="331"/>
      <c r="Y110" s="331"/>
    </row>
    <row r="111" spans="1:25" ht="12" customHeight="1">
      <c r="A111" s="642"/>
      <c r="B111" s="328" t="str">
        <f>CONCATENATE(A106,"-",6)</f>
        <v>17-6</v>
      </c>
      <c r="C111" s="656"/>
      <c r="D111" s="648"/>
      <c r="E111" s="659"/>
      <c r="F111" s="662"/>
      <c r="G111" s="662"/>
      <c r="H111" s="667"/>
      <c r="I111" s="645"/>
      <c r="J111" s="645"/>
      <c r="K111" s="645"/>
      <c r="L111" s="645"/>
      <c r="M111" s="645"/>
      <c r="N111" s="645"/>
      <c r="O111" s="333" t="str">
        <f>IF($N106="","",(IFERROR(VLOOKUP($B111,作業日報!$A:$I,O$1,FALSE)," ")))</f>
        <v/>
      </c>
      <c r="P111" s="333" t="str">
        <f>IF($N106="","",(IFERROR(VLOOKUP($B111,作業日報!$A:$I,P$1,FALSE)," ")))</f>
        <v/>
      </c>
      <c r="Q111" s="333" t="str">
        <f>IF($N106="","",(IFERROR(VLOOKUP($B111,作業日報!$A:$I,Q$1,FALSE)," ")))</f>
        <v/>
      </c>
      <c r="R111" s="354" t="str">
        <f>IF(VLOOKUP($B111,作業日報!$A:$I,R$1,FALSE)=0,"",VLOOKUP($B111,作業日報!$A:$I,R$1,FALSE))</f>
        <v/>
      </c>
      <c r="S111" s="330" t="str">
        <f t="shared" si="34"/>
        <v/>
      </c>
      <c r="T111" s="331"/>
      <c r="U111" s="331"/>
      <c r="V111" s="331"/>
      <c r="W111" s="331"/>
      <c r="X111" s="331"/>
      <c r="Y111" s="331"/>
    </row>
    <row r="112" spans="1:25" ht="12" customHeight="1">
      <c r="A112" s="642">
        <v>18</v>
      </c>
      <c r="B112" s="328" t="str">
        <f>CONCATENATE(A112,"-",1)</f>
        <v>18-1</v>
      </c>
      <c r="C112" s="654" t="str">
        <f>IF(VLOOKUP($A112,作業日報!$J:$U,2,FALSE)=0,"",VLOOKUP($A112,作業日報!$J:$U,2,FALSE))</f>
        <v/>
      </c>
      <c r="D112" s="646" t="str">
        <f>IF(VLOOKUP($A112,作業日報!$J:$U,3,FALSE)=0,"",VLOOKUP($A112,作業日報!$J:$U,3,FALSE))</f>
        <v/>
      </c>
      <c r="E112" s="657" t="str">
        <f>IF(ISERROR(VLOOKUP($A112,作業日報!$J:$U,4,FALSE))=TRUE,"",VLOOKUP($A112,作業日報!$J:$U,4,FALSE))</f>
        <v/>
      </c>
      <c r="F112" s="660" t="str">
        <f>IF(VLOOKUP($A112,作業日報!$J:$U,5,FALSE)=0,"",VLOOKUP($A112,作業日報!$J:$U,5,FALSE))</f>
        <v/>
      </c>
      <c r="G112" s="660" t="str">
        <f>IF(VLOOKUP($A112,作業日報!$J:$U,6,FALSE)=0,"",VLOOKUP($A112,作業日報!$J:$U,6,FALSE))</f>
        <v/>
      </c>
      <c r="H112" s="665" t="str">
        <f t="shared" ref="H112" si="50">IF(F112="",IF(G112="","",G112),IF(G112="",F112,SUM(F112+G112)))</f>
        <v/>
      </c>
      <c r="I112" s="643" t="str">
        <f>IF(VLOOKUP($A112,作業日報!$J:$U,I$1,FALSE)=0,"",VLOOKUP($A112,作業日報!$J:$U,I$1,FALSE))</f>
        <v/>
      </c>
      <c r="J112" s="643" t="str">
        <f>IF(VLOOKUP($A112,作業日報!$J:$U,J$1,FALSE)=0,"",VLOOKUP($A112,作業日報!$J:$U,J$1,FALSE))</f>
        <v/>
      </c>
      <c r="K112" s="643" t="str">
        <f>IF(VLOOKUP($A112,作業日報!$J:$U,K$1,FALSE)=0,"",VLOOKUP($A112,作業日報!$J:$U,K$1,FALSE))</f>
        <v/>
      </c>
      <c r="L112" s="643" t="str">
        <f>IF(VLOOKUP($A112,作業日報!$J:$U,L$1,FALSE)=0,"",VLOOKUP($A112,作業日報!$J:$U,L$1,FALSE))</f>
        <v/>
      </c>
      <c r="M112" s="643" t="str">
        <f>IF(VLOOKUP($A112,作業日報!$J:$U,M$1,FALSE)=0,"",VLOOKUP($A112,作業日報!$J:$U,M$1,FALSE))</f>
        <v/>
      </c>
      <c r="N112" s="643" t="str">
        <f>IF(VLOOKUP($A112,作業日報!$J:$U,N$1,FALSE)=0,"",VLOOKUP($A112,作業日報!$J:$U,N$1,FALSE))</f>
        <v/>
      </c>
      <c r="O112" s="329" t="str">
        <f>IF($I112="","",(IFERROR(VLOOKUP($B112,作業日報!$A:$I,O$1,FALSE)," ")))</f>
        <v/>
      </c>
      <c r="P112" s="329" t="str">
        <f>IF($I112="","",(IFERROR(VLOOKUP($B112,作業日報!$A:$I,P$1,FALSE)," ")))</f>
        <v/>
      </c>
      <c r="Q112" s="329" t="str">
        <f>IF($I112="","",(IFERROR(VLOOKUP($B112,作業日報!$A:$I,Q$1,FALSE)," ")))</f>
        <v/>
      </c>
      <c r="R112" s="329" t="str">
        <f>IF(VLOOKUP($B112,作業日報!$A:$I,R$1,FALSE)=0,"",VLOOKUP($B112,作業日報!$A:$I,R$1,FALSE))</f>
        <v/>
      </c>
      <c r="S112" s="330" t="str">
        <f t="shared" ref="S112" si="51">IF(I112="","","○")</f>
        <v/>
      </c>
      <c r="T112" s="331"/>
      <c r="U112" s="331"/>
      <c r="V112" s="331"/>
      <c r="W112" s="331"/>
      <c r="X112" s="331"/>
      <c r="Y112" s="331"/>
    </row>
    <row r="113" spans="1:25" ht="12" customHeight="1">
      <c r="A113" s="642"/>
      <c r="B113" s="328" t="str">
        <f>CONCATENATE(A112,"-",2)</f>
        <v>18-2</v>
      </c>
      <c r="C113" s="655"/>
      <c r="D113" s="647"/>
      <c r="E113" s="658"/>
      <c r="F113" s="661"/>
      <c r="G113" s="661"/>
      <c r="H113" s="666"/>
      <c r="I113" s="644"/>
      <c r="J113" s="644"/>
      <c r="K113" s="644"/>
      <c r="L113" s="644"/>
      <c r="M113" s="644"/>
      <c r="N113" s="644"/>
      <c r="O113" s="332" t="str">
        <f>IF($J112="","",(IFERROR(VLOOKUP($B113,作業日報!$A:$I,O$1,FALSE)," ")))</f>
        <v/>
      </c>
      <c r="P113" s="332" t="str">
        <f>IF($J112="","",(IFERROR(VLOOKUP($B113,作業日報!$A:$I,P$1,FALSE)," ")))</f>
        <v/>
      </c>
      <c r="Q113" s="332" t="str">
        <f>IF($J112="","",(IFERROR(VLOOKUP($B113,作業日報!$A:$I,Q$1,FALSE)," ")))</f>
        <v/>
      </c>
      <c r="R113" s="353" t="str">
        <f>IF(VLOOKUP($B113,作業日報!$A:$I,R$1,FALSE)=0,"",VLOOKUP($B113,作業日報!$A:$I,R$1,FALSE))</f>
        <v/>
      </c>
      <c r="S113" s="330" t="str">
        <f t="shared" ref="S113" si="52">IF(S112="","","○")</f>
        <v/>
      </c>
      <c r="T113" s="331"/>
      <c r="U113" s="331"/>
      <c r="V113" s="331"/>
      <c r="W113" s="331"/>
      <c r="X113" s="331"/>
      <c r="Y113" s="331"/>
    </row>
    <row r="114" spans="1:25" ht="12" customHeight="1">
      <c r="A114" s="642"/>
      <c r="B114" s="328" t="str">
        <f>CONCATENATE(A112,"-",3)</f>
        <v>18-3</v>
      </c>
      <c r="C114" s="655"/>
      <c r="D114" s="647"/>
      <c r="E114" s="658"/>
      <c r="F114" s="661"/>
      <c r="G114" s="661"/>
      <c r="H114" s="666"/>
      <c r="I114" s="644"/>
      <c r="J114" s="644"/>
      <c r="K114" s="644"/>
      <c r="L114" s="644"/>
      <c r="M114" s="644"/>
      <c r="N114" s="644"/>
      <c r="O114" s="332" t="str">
        <f>IF($K112="","",(IFERROR(VLOOKUP($B114,作業日報!$A:$I,O$1,FALSE)," ")))</f>
        <v/>
      </c>
      <c r="P114" s="332" t="str">
        <f>IF($K112="","",(IFERROR(VLOOKUP($B114,作業日報!$A:$I,P$1,FALSE)," ")))</f>
        <v/>
      </c>
      <c r="Q114" s="332" t="str">
        <f>IF($K112="","",(IFERROR(VLOOKUP($B114,作業日報!$A:$I,Q$1,FALSE)," ")))</f>
        <v/>
      </c>
      <c r="R114" s="353" t="str">
        <f>IF(VLOOKUP($B114,作業日報!$A:$I,R$1,FALSE)=0,"",VLOOKUP($B114,作業日報!$A:$I,R$1,FALSE))</f>
        <v/>
      </c>
      <c r="S114" s="330" t="str">
        <f t="shared" si="34"/>
        <v/>
      </c>
      <c r="T114" s="331"/>
      <c r="U114" s="331"/>
      <c r="V114" s="331"/>
      <c r="W114" s="331"/>
      <c r="X114" s="331"/>
      <c r="Y114" s="331"/>
    </row>
    <row r="115" spans="1:25" ht="12" customHeight="1">
      <c r="A115" s="642"/>
      <c r="B115" s="328" t="str">
        <f>CONCATENATE(A112,"-",4)</f>
        <v>18-4</v>
      </c>
      <c r="C115" s="655"/>
      <c r="D115" s="647"/>
      <c r="E115" s="658"/>
      <c r="F115" s="661"/>
      <c r="G115" s="661"/>
      <c r="H115" s="666"/>
      <c r="I115" s="644"/>
      <c r="J115" s="644"/>
      <c r="K115" s="644"/>
      <c r="L115" s="644"/>
      <c r="M115" s="644"/>
      <c r="N115" s="644"/>
      <c r="O115" s="332" t="str">
        <f>IF($L112="","",(IFERROR(VLOOKUP($B115,作業日報!$A:$I,O$1,FALSE)," ")))</f>
        <v/>
      </c>
      <c r="P115" s="332" t="str">
        <f>IF($L112="","",(IFERROR(VLOOKUP($B115,作業日報!$A:$I,P$1,FALSE)," ")))</f>
        <v/>
      </c>
      <c r="Q115" s="332" t="str">
        <f>IF($L112="","",(IFERROR(VLOOKUP($B115,作業日報!$A:$I,Q$1,FALSE)," ")))</f>
        <v/>
      </c>
      <c r="R115" s="353" t="str">
        <f>IF(VLOOKUP($B115,作業日報!$A:$I,R$1,FALSE)=0,"",VLOOKUP($B115,作業日報!$A:$I,R$1,FALSE))</f>
        <v/>
      </c>
      <c r="S115" s="330" t="str">
        <f t="shared" si="34"/>
        <v/>
      </c>
      <c r="T115" s="331"/>
      <c r="U115" s="331"/>
      <c r="V115" s="331"/>
      <c r="W115" s="331"/>
      <c r="X115" s="331"/>
      <c r="Y115" s="331"/>
    </row>
    <row r="116" spans="1:25" ht="12" customHeight="1">
      <c r="A116" s="642"/>
      <c r="B116" s="328" t="str">
        <f>CONCATENATE(A112,"-",5)</f>
        <v>18-5</v>
      </c>
      <c r="C116" s="655"/>
      <c r="D116" s="647"/>
      <c r="E116" s="658"/>
      <c r="F116" s="661"/>
      <c r="G116" s="661"/>
      <c r="H116" s="666"/>
      <c r="I116" s="644"/>
      <c r="J116" s="644"/>
      <c r="K116" s="644"/>
      <c r="L116" s="644"/>
      <c r="M116" s="644"/>
      <c r="N116" s="644"/>
      <c r="O116" s="332" t="str">
        <f>IF($M112="","",(IFERROR(VLOOKUP($B116,作業日報!$A:$I,O$1,FALSE)," ")))</f>
        <v/>
      </c>
      <c r="P116" s="332" t="str">
        <f>IF($M112="","",(IFERROR(VLOOKUP($B116,作業日報!$A:$I,P$1,FALSE)," ")))</f>
        <v/>
      </c>
      <c r="Q116" s="332" t="str">
        <f>IF($M112="","",(IFERROR(VLOOKUP($B116,作業日報!$A:$I,Q$1,FALSE)," ")))</f>
        <v/>
      </c>
      <c r="R116" s="353" t="str">
        <f>IF(VLOOKUP($B116,作業日報!$A:$I,R$1,FALSE)=0,"",VLOOKUP($B116,作業日報!$A:$I,R$1,FALSE))</f>
        <v/>
      </c>
      <c r="S116" s="330" t="str">
        <f t="shared" si="34"/>
        <v/>
      </c>
      <c r="T116" s="331"/>
      <c r="U116" s="331"/>
      <c r="V116" s="331"/>
      <c r="W116" s="331"/>
      <c r="X116" s="331"/>
      <c r="Y116" s="331"/>
    </row>
    <row r="117" spans="1:25" ht="12" customHeight="1">
      <c r="A117" s="642"/>
      <c r="B117" s="328" t="str">
        <f>CONCATENATE(A112,"-",6)</f>
        <v>18-6</v>
      </c>
      <c r="C117" s="656"/>
      <c r="D117" s="648"/>
      <c r="E117" s="659"/>
      <c r="F117" s="662"/>
      <c r="G117" s="662"/>
      <c r="H117" s="667"/>
      <c r="I117" s="645"/>
      <c r="J117" s="645"/>
      <c r="K117" s="645"/>
      <c r="L117" s="645"/>
      <c r="M117" s="645"/>
      <c r="N117" s="645"/>
      <c r="O117" s="333" t="str">
        <f>IF($N112="","",(IFERROR(VLOOKUP($B117,作業日報!$A:$I,O$1,FALSE)," ")))</f>
        <v/>
      </c>
      <c r="P117" s="333" t="str">
        <f>IF($N112="","",(IFERROR(VLOOKUP($B117,作業日報!$A:$I,P$1,FALSE)," ")))</f>
        <v/>
      </c>
      <c r="Q117" s="333" t="str">
        <f>IF($N112="","",(IFERROR(VLOOKUP($B117,作業日報!$A:$I,Q$1,FALSE)," ")))</f>
        <v/>
      </c>
      <c r="R117" s="354" t="str">
        <f>IF(VLOOKUP($B117,作業日報!$A:$I,R$1,FALSE)=0,"",VLOOKUP($B117,作業日報!$A:$I,R$1,FALSE))</f>
        <v/>
      </c>
      <c r="S117" s="330" t="str">
        <f t="shared" si="34"/>
        <v/>
      </c>
      <c r="T117" s="331"/>
      <c r="U117" s="331"/>
      <c r="V117" s="331"/>
      <c r="W117" s="331"/>
      <c r="X117" s="331"/>
      <c r="Y117" s="331"/>
    </row>
    <row r="118" spans="1:25" ht="12" customHeight="1">
      <c r="A118" s="642">
        <v>19</v>
      </c>
      <c r="B118" s="328" t="str">
        <f>CONCATENATE(A118,"-",1)</f>
        <v>19-1</v>
      </c>
      <c r="C118" s="654" t="str">
        <f>IF(VLOOKUP($A118,作業日報!$J:$U,2,FALSE)=0,"",VLOOKUP($A118,作業日報!$J:$U,2,FALSE))</f>
        <v/>
      </c>
      <c r="D118" s="646" t="str">
        <f>IF(VLOOKUP($A118,作業日報!$J:$U,3,FALSE)=0,"",VLOOKUP($A118,作業日報!$J:$U,3,FALSE))</f>
        <v/>
      </c>
      <c r="E118" s="657" t="str">
        <f>IF(ISERROR(VLOOKUP($A118,作業日報!$J:$U,4,FALSE))=TRUE,"",VLOOKUP($A118,作業日報!$J:$U,4,FALSE))</f>
        <v/>
      </c>
      <c r="F118" s="660" t="str">
        <f>IF(VLOOKUP($A118,作業日報!$J:$U,5,FALSE)=0,"",VLOOKUP($A118,作業日報!$J:$U,5,FALSE))</f>
        <v/>
      </c>
      <c r="G118" s="660" t="str">
        <f>IF(VLOOKUP($A118,作業日報!$J:$U,6,FALSE)=0,"",VLOOKUP($A118,作業日報!$J:$U,6,FALSE))</f>
        <v/>
      </c>
      <c r="H118" s="665" t="str">
        <f t="shared" ref="H118" si="53">IF(F118="",IF(G118="","",G118),IF(G118="",F118,SUM(F118+G118)))</f>
        <v/>
      </c>
      <c r="I118" s="643" t="str">
        <f>IF(VLOOKUP($A118,作業日報!$J:$U,I$1,FALSE)=0,"",VLOOKUP($A118,作業日報!$J:$U,I$1,FALSE))</f>
        <v/>
      </c>
      <c r="J118" s="643" t="str">
        <f>IF(VLOOKUP($A118,作業日報!$J:$U,J$1,FALSE)=0,"",VLOOKUP($A118,作業日報!$J:$U,J$1,FALSE))</f>
        <v/>
      </c>
      <c r="K118" s="643" t="str">
        <f>IF(VLOOKUP($A118,作業日報!$J:$U,K$1,FALSE)=0,"",VLOOKUP($A118,作業日報!$J:$U,K$1,FALSE))</f>
        <v/>
      </c>
      <c r="L118" s="643" t="str">
        <f>IF(VLOOKUP($A118,作業日報!$J:$U,L$1,FALSE)=0,"",VLOOKUP($A118,作業日報!$J:$U,L$1,FALSE))</f>
        <v/>
      </c>
      <c r="M118" s="643" t="str">
        <f>IF(VLOOKUP($A118,作業日報!$J:$U,M$1,FALSE)=0,"",VLOOKUP($A118,作業日報!$J:$U,M$1,FALSE))</f>
        <v/>
      </c>
      <c r="N118" s="643" t="str">
        <f>IF(VLOOKUP($A118,作業日報!$J:$U,N$1,FALSE)=0,"",VLOOKUP($A118,作業日報!$J:$U,N$1,FALSE))</f>
        <v/>
      </c>
      <c r="O118" s="329" t="str">
        <f>IF($I118="","",(IFERROR(VLOOKUP($B118,作業日報!$A:$I,O$1,FALSE)," ")))</f>
        <v/>
      </c>
      <c r="P118" s="329" t="str">
        <f>IF($I118="","",(IFERROR(VLOOKUP($B118,作業日報!$A:$I,P$1,FALSE)," ")))</f>
        <v/>
      </c>
      <c r="Q118" s="329" t="str">
        <f>IF($I118="","",(IFERROR(VLOOKUP($B118,作業日報!$A:$I,Q$1,FALSE)," ")))</f>
        <v/>
      </c>
      <c r="R118" s="329" t="str">
        <f>IF(VLOOKUP($B118,作業日報!$A:$I,R$1,FALSE)=0,"",VLOOKUP($B118,作業日報!$A:$I,R$1,FALSE))</f>
        <v/>
      </c>
      <c r="S118" s="330" t="str">
        <f t="shared" ref="S118" si="54">IF(I118="","","○")</f>
        <v/>
      </c>
      <c r="T118" s="331"/>
      <c r="U118" s="331"/>
      <c r="V118" s="331"/>
      <c r="W118" s="331"/>
      <c r="X118" s="331"/>
      <c r="Y118" s="331"/>
    </row>
    <row r="119" spans="1:25" ht="12" customHeight="1">
      <c r="A119" s="642"/>
      <c r="B119" s="328" t="str">
        <f>CONCATENATE(A118,"-",2)</f>
        <v>19-2</v>
      </c>
      <c r="C119" s="655"/>
      <c r="D119" s="647"/>
      <c r="E119" s="658"/>
      <c r="F119" s="661"/>
      <c r="G119" s="661"/>
      <c r="H119" s="666"/>
      <c r="I119" s="644"/>
      <c r="J119" s="644"/>
      <c r="K119" s="644"/>
      <c r="L119" s="644"/>
      <c r="M119" s="644"/>
      <c r="N119" s="644"/>
      <c r="O119" s="332" t="str">
        <f>IF($J118="","",(IFERROR(VLOOKUP($B119,作業日報!$A:$I,O$1,FALSE)," ")))</f>
        <v/>
      </c>
      <c r="P119" s="332" t="str">
        <f>IF($J118="","",(IFERROR(VLOOKUP($B119,作業日報!$A:$I,P$1,FALSE)," ")))</f>
        <v/>
      </c>
      <c r="Q119" s="332" t="str">
        <f>IF($J118="","",(IFERROR(VLOOKUP($B119,作業日報!$A:$I,Q$1,FALSE)," ")))</f>
        <v/>
      </c>
      <c r="R119" s="353" t="str">
        <f>IF(VLOOKUP($B119,作業日報!$A:$I,R$1,FALSE)=0,"",VLOOKUP($B119,作業日報!$A:$I,R$1,FALSE))</f>
        <v/>
      </c>
      <c r="S119" s="330" t="str">
        <f t="shared" ref="S119" si="55">IF(S118="","","○")</f>
        <v/>
      </c>
      <c r="T119" s="331"/>
      <c r="U119" s="331"/>
      <c r="V119" s="331"/>
      <c r="W119" s="331"/>
      <c r="X119" s="331"/>
      <c r="Y119" s="331"/>
    </row>
    <row r="120" spans="1:25" ht="12" customHeight="1">
      <c r="A120" s="642"/>
      <c r="B120" s="328" t="str">
        <f>CONCATENATE(A118,"-",3)</f>
        <v>19-3</v>
      </c>
      <c r="C120" s="655"/>
      <c r="D120" s="647"/>
      <c r="E120" s="658"/>
      <c r="F120" s="661"/>
      <c r="G120" s="661"/>
      <c r="H120" s="666"/>
      <c r="I120" s="644"/>
      <c r="J120" s="644"/>
      <c r="K120" s="644"/>
      <c r="L120" s="644"/>
      <c r="M120" s="644"/>
      <c r="N120" s="644"/>
      <c r="O120" s="332" t="str">
        <f>IF($K118="","",(IFERROR(VLOOKUP($B120,作業日報!$A:$I,O$1,FALSE)," ")))</f>
        <v/>
      </c>
      <c r="P120" s="332" t="str">
        <f>IF($K118="","",(IFERROR(VLOOKUP($B120,作業日報!$A:$I,P$1,FALSE)," ")))</f>
        <v/>
      </c>
      <c r="Q120" s="332" t="str">
        <f>IF($K118="","",(IFERROR(VLOOKUP($B120,作業日報!$A:$I,Q$1,FALSE)," ")))</f>
        <v/>
      </c>
      <c r="R120" s="353" t="str">
        <f>IF(VLOOKUP($B120,作業日報!$A:$I,R$1,FALSE)=0,"",VLOOKUP($B120,作業日報!$A:$I,R$1,FALSE))</f>
        <v/>
      </c>
      <c r="S120" s="330" t="str">
        <f t="shared" si="34"/>
        <v/>
      </c>
      <c r="T120" s="331"/>
      <c r="U120" s="331"/>
      <c r="V120" s="331"/>
      <c r="W120" s="331"/>
      <c r="X120" s="331"/>
      <c r="Y120" s="331"/>
    </row>
    <row r="121" spans="1:25" ht="12" customHeight="1">
      <c r="A121" s="642"/>
      <c r="B121" s="328" t="str">
        <f>CONCATENATE(A118,"-",4)</f>
        <v>19-4</v>
      </c>
      <c r="C121" s="655"/>
      <c r="D121" s="647"/>
      <c r="E121" s="658"/>
      <c r="F121" s="661"/>
      <c r="G121" s="661"/>
      <c r="H121" s="666"/>
      <c r="I121" s="644"/>
      <c r="J121" s="644"/>
      <c r="K121" s="644"/>
      <c r="L121" s="644"/>
      <c r="M121" s="644"/>
      <c r="N121" s="644"/>
      <c r="O121" s="332" t="str">
        <f>IF($L118="","",(IFERROR(VLOOKUP($B121,作業日報!$A:$I,O$1,FALSE)," ")))</f>
        <v/>
      </c>
      <c r="P121" s="332" t="str">
        <f>IF($L118="","",(IFERROR(VLOOKUP($B121,作業日報!$A:$I,P$1,FALSE)," ")))</f>
        <v/>
      </c>
      <c r="Q121" s="332" t="str">
        <f>IF($L118="","",(IFERROR(VLOOKUP($B121,作業日報!$A:$I,Q$1,FALSE)," ")))</f>
        <v/>
      </c>
      <c r="R121" s="353" t="str">
        <f>IF(VLOOKUP($B121,作業日報!$A:$I,R$1,FALSE)=0,"",VLOOKUP($B121,作業日報!$A:$I,R$1,FALSE))</f>
        <v/>
      </c>
      <c r="S121" s="330" t="str">
        <f t="shared" si="34"/>
        <v/>
      </c>
      <c r="T121" s="331"/>
      <c r="U121" s="331"/>
      <c r="V121" s="331"/>
      <c r="W121" s="331"/>
      <c r="X121" s="331"/>
      <c r="Y121" s="331"/>
    </row>
    <row r="122" spans="1:25" ht="12" customHeight="1">
      <c r="A122" s="642"/>
      <c r="B122" s="328" t="str">
        <f>CONCATENATE(A118,"-",5)</f>
        <v>19-5</v>
      </c>
      <c r="C122" s="655"/>
      <c r="D122" s="647"/>
      <c r="E122" s="658"/>
      <c r="F122" s="661"/>
      <c r="G122" s="661"/>
      <c r="H122" s="666"/>
      <c r="I122" s="644"/>
      <c r="J122" s="644"/>
      <c r="K122" s="644"/>
      <c r="L122" s="644"/>
      <c r="M122" s="644"/>
      <c r="N122" s="644"/>
      <c r="O122" s="332" t="str">
        <f>IF($M118="","",(IFERROR(VLOOKUP($B122,作業日報!$A:$I,O$1,FALSE)," ")))</f>
        <v/>
      </c>
      <c r="P122" s="332" t="str">
        <f>IF($M118="","",(IFERROR(VLOOKUP($B122,作業日報!$A:$I,P$1,FALSE)," ")))</f>
        <v/>
      </c>
      <c r="Q122" s="332" t="str">
        <f>IF($M118="","",(IFERROR(VLOOKUP($B122,作業日報!$A:$I,Q$1,FALSE)," ")))</f>
        <v/>
      </c>
      <c r="R122" s="353" t="str">
        <f>IF(VLOOKUP($B122,作業日報!$A:$I,R$1,FALSE)=0,"",VLOOKUP($B122,作業日報!$A:$I,R$1,FALSE))</f>
        <v/>
      </c>
      <c r="S122" s="330" t="str">
        <f t="shared" si="34"/>
        <v/>
      </c>
      <c r="T122" s="331"/>
      <c r="U122" s="331"/>
      <c r="V122" s="331"/>
      <c r="W122" s="331"/>
      <c r="X122" s="331"/>
      <c r="Y122" s="331"/>
    </row>
    <row r="123" spans="1:25" ht="12" customHeight="1">
      <c r="A123" s="642"/>
      <c r="B123" s="328" t="str">
        <f>CONCATENATE(A118,"-",6)</f>
        <v>19-6</v>
      </c>
      <c r="C123" s="656"/>
      <c r="D123" s="648"/>
      <c r="E123" s="659"/>
      <c r="F123" s="662"/>
      <c r="G123" s="662"/>
      <c r="H123" s="667"/>
      <c r="I123" s="645"/>
      <c r="J123" s="645"/>
      <c r="K123" s="645"/>
      <c r="L123" s="645"/>
      <c r="M123" s="645"/>
      <c r="N123" s="645"/>
      <c r="O123" s="333" t="str">
        <f>IF($N118="","",(IFERROR(VLOOKUP($B123,作業日報!$A:$I,O$1,FALSE)," ")))</f>
        <v/>
      </c>
      <c r="P123" s="333" t="str">
        <f>IF($N118="","",(IFERROR(VLOOKUP($B123,作業日報!$A:$I,P$1,FALSE)," ")))</f>
        <v/>
      </c>
      <c r="Q123" s="333" t="str">
        <f>IF($N118="","",(IFERROR(VLOOKUP($B123,作業日報!$A:$I,Q$1,FALSE)," ")))</f>
        <v/>
      </c>
      <c r="R123" s="354" t="str">
        <f>IF(VLOOKUP($B123,作業日報!$A:$I,R$1,FALSE)=0,"",VLOOKUP($B123,作業日報!$A:$I,R$1,FALSE))</f>
        <v/>
      </c>
      <c r="S123" s="330" t="str">
        <f t="shared" si="34"/>
        <v/>
      </c>
      <c r="T123" s="331"/>
      <c r="U123" s="331"/>
      <c r="V123" s="331"/>
      <c r="W123" s="331"/>
      <c r="X123" s="331"/>
      <c r="Y123" s="331"/>
    </row>
    <row r="124" spans="1:25" ht="12" customHeight="1">
      <c r="A124" s="642">
        <v>20</v>
      </c>
      <c r="B124" s="328" t="str">
        <f>CONCATENATE(A124,"-",1)</f>
        <v>20-1</v>
      </c>
      <c r="C124" s="654" t="str">
        <f>IF(VLOOKUP($A124,作業日報!$J:$U,2,FALSE)=0,"",VLOOKUP($A124,作業日報!$J:$U,2,FALSE))</f>
        <v/>
      </c>
      <c r="D124" s="646" t="str">
        <f>IF(VLOOKUP($A124,作業日報!$J:$U,3,FALSE)=0,"",VLOOKUP($A124,作業日報!$J:$U,3,FALSE))</f>
        <v/>
      </c>
      <c r="E124" s="657" t="str">
        <f>IF(ISERROR(VLOOKUP($A124,作業日報!$J:$U,4,FALSE))=TRUE,"",VLOOKUP($A124,作業日報!$J:$U,4,FALSE))</f>
        <v/>
      </c>
      <c r="F124" s="660" t="str">
        <f>IF(VLOOKUP($A124,作業日報!$J:$U,5,FALSE)=0,"",VLOOKUP($A124,作業日報!$J:$U,5,FALSE))</f>
        <v/>
      </c>
      <c r="G124" s="660" t="str">
        <f>IF(VLOOKUP($A124,作業日報!$J:$U,6,FALSE)=0,"",VLOOKUP($A124,作業日報!$J:$U,6,FALSE))</f>
        <v/>
      </c>
      <c r="H124" s="665" t="str">
        <f t="shared" ref="H124" si="56">IF(F124="",IF(G124="","",G124),IF(G124="",F124,SUM(F124+G124)))</f>
        <v/>
      </c>
      <c r="I124" s="643" t="str">
        <f>IF(VLOOKUP($A124,作業日報!$J:$U,I$1,FALSE)=0,"",VLOOKUP($A124,作業日報!$J:$U,I$1,FALSE))</f>
        <v/>
      </c>
      <c r="J124" s="643" t="str">
        <f>IF(VLOOKUP($A124,作業日報!$J:$U,J$1,FALSE)=0,"",VLOOKUP($A124,作業日報!$J:$U,J$1,FALSE))</f>
        <v/>
      </c>
      <c r="K124" s="643" t="str">
        <f>IF(VLOOKUP($A124,作業日報!$J:$U,K$1,FALSE)=0,"",VLOOKUP($A124,作業日報!$J:$U,K$1,FALSE))</f>
        <v/>
      </c>
      <c r="L124" s="643" t="str">
        <f>IF(VLOOKUP($A124,作業日報!$J:$U,L$1,FALSE)=0,"",VLOOKUP($A124,作業日報!$J:$U,L$1,FALSE))</f>
        <v/>
      </c>
      <c r="M124" s="643" t="str">
        <f>IF(VLOOKUP($A124,作業日報!$J:$U,M$1,FALSE)=0,"",VLOOKUP($A124,作業日報!$J:$U,M$1,FALSE))</f>
        <v/>
      </c>
      <c r="N124" s="643" t="str">
        <f>IF(VLOOKUP($A124,作業日報!$J:$U,N$1,FALSE)=0,"",VLOOKUP($A124,作業日報!$J:$U,N$1,FALSE))</f>
        <v/>
      </c>
      <c r="O124" s="329" t="str">
        <f>IF($I124="","",(IFERROR(VLOOKUP($B124,作業日報!$A:$I,O$1,FALSE)," ")))</f>
        <v/>
      </c>
      <c r="P124" s="329" t="str">
        <f>IF($I124="","",(IFERROR(VLOOKUP($B124,作業日報!$A:$I,P$1,FALSE)," ")))</f>
        <v/>
      </c>
      <c r="Q124" s="329" t="str">
        <f>IF($I124="","",(IFERROR(VLOOKUP($B124,作業日報!$A:$I,Q$1,FALSE)," ")))</f>
        <v/>
      </c>
      <c r="R124" s="329" t="str">
        <f>IF(VLOOKUP($B124,作業日報!$A:$I,R$1,FALSE)=0,"",VLOOKUP($B124,作業日報!$A:$I,R$1,FALSE))</f>
        <v/>
      </c>
      <c r="S124" s="330" t="str">
        <f t="shared" ref="S124" si="57">IF(I124="","","○")</f>
        <v/>
      </c>
      <c r="T124" s="331"/>
      <c r="U124" s="331"/>
      <c r="V124" s="331"/>
      <c r="W124" s="331"/>
      <c r="X124" s="331"/>
      <c r="Y124" s="331"/>
    </row>
    <row r="125" spans="1:25" ht="12" customHeight="1">
      <c r="A125" s="642"/>
      <c r="B125" s="328" t="str">
        <f>CONCATENATE(A124,"-",2)</f>
        <v>20-2</v>
      </c>
      <c r="C125" s="655"/>
      <c r="D125" s="647"/>
      <c r="E125" s="658"/>
      <c r="F125" s="661"/>
      <c r="G125" s="661"/>
      <c r="H125" s="666"/>
      <c r="I125" s="644"/>
      <c r="J125" s="644"/>
      <c r="K125" s="644"/>
      <c r="L125" s="644"/>
      <c r="M125" s="644"/>
      <c r="N125" s="644"/>
      <c r="O125" s="332" t="str">
        <f>IF($J124="","",(IFERROR(VLOOKUP($B125,作業日報!$A:$I,O$1,FALSE)," ")))</f>
        <v/>
      </c>
      <c r="P125" s="332" t="str">
        <f>IF($J124="","",(IFERROR(VLOOKUP($B125,作業日報!$A:$I,P$1,FALSE)," ")))</f>
        <v/>
      </c>
      <c r="Q125" s="332" t="str">
        <f>IF($J124="","",(IFERROR(VLOOKUP($B125,作業日報!$A:$I,Q$1,FALSE)," ")))</f>
        <v/>
      </c>
      <c r="R125" s="353" t="str">
        <f>IF(VLOOKUP($B125,作業日報!$A:$I,R$1,FALSE)=0,"",VLOOKUP($B125,作業日報!$A:$I,R$1,FALSE))</f>
        <v/>
      </c>
      <c r="S125" s="330" t="str">
        <f t="shared" ref="S125" si="58">IF(S124="","","○")</f>
        <v/>
      </c>
      <c r="T125" s="331"/>
      <c r="U125" s="331"/>
      <c r="V125" s="331"/>
      <c r="W125" s="331"/>
      <c r="X125" s="331"/>
      <c r="Y125" s="331"/>
    </row>
    <row r="126" spans="1:25" ht="12" customHeight="1">
      <c r="A126" s="642"/>
      <c r="B126" s="328" t="str">
        <f>CONCATENATE(A124,"-",3)</f>
        <v>20-3</v>
      </c>
      <c r="C126" s="655"/>
      <c r="D126" s="647"/>
      <c r="E126" s="658"/>
      <c r="F126" s="661"/>
      <c r="G126" s="661"/>
      <c r="H126" s="666"/>
      <c r="I126" s="644"/>
      <c r="J126" s="644"/>
      <c r="K126" s="644"/>
      <c r="L126" s="644"/>
      <c r="M126" s="644"/>
      <c r="N126" s="644"/>
      <c r="O126" s="332" t="str">
        <f>IF($K124="","",(IFERROR(VLOOKUP($B126,作業日報!$A:$I,O$1,FALSE)," ")))</f>
        <v/>
      </c>
      <c r="P126" s="332" t="str">
        <f>IF($K124="","",(IFERROR(VLOOKUP($B126,作業日報!$A:$I,P$1,FALSE)," ")))</f>
        <v/>
      </c>
      <c r="Q126" s="332" t="str">
        <f>IF($K124="","",(IFERROR(VLOOKUP($B126,作業日報!$A:$I,Q$1,FALSE)," ")))</f>
        <v/>
      </c>
      <c r="R126" s="353" t="str">
        <f>IF(VLOOKUP($B126,作業日報!$A:$I,R$1,FALSE)=0,"",VLOOKUP($B126,作業日報!$A:$I,R$1,FALSE))</f>
        <v/>
      </c>
      <c r="S126" s="330" t="str">
        <f t="shared" si="34"/>
        <v/>
      </c>
      <c r="T126" s="331"/>
      <c r="U126" s="331"/>
      <c r="V126" s="331"/>
      <c r="W126" s="331"/>
      <c r="X126" s="331"/>
      <c r="Y126" s="331"/>
    </row>
    <row r="127" spans="1:25" ht="12" customHeight="1">
      <c r="A127" s="642"/>
      <c r="B127" s="328" t="str">
        <f>CONCATENATE(A124,"-",4)</f>
        <v>20-4</v>
      </c>
      <c r="C127" s="655"/>
      <c r="D127" s="647"/>
      <c r="E127" s="658"/>
      <c r="F127" s="661"/>
      <c r="G127" s="661"/>
      <c r="H127" s="666"/>
      <c r="I127" s="644"/>
      <c r="J127" s="644"/>
      <c r="K127" s="644"/>
      <c r="L127" s="644"/>
      <c r="M127" s="644"/>
      <c r="N127" s="644"/>
      <c r="O127" s="332" t="str">
        <f>IF($L124="","",(IFERROR(VLOOKUP($B127,作業日報!$A:$I,O$1,FALSE)," ")))</f>
        <v/>
      </c>
      <c r="P127" s="332" t="str">
        <f>IF($L124="","",(IFERROR(VLOOKUP($B127,作業日報!$A:$I,P$1,FALSE)," ")))</f>
        <v/>
      </c>
      <c r="Q127" s="332" t="str">
        <f>IF($L124="","",(IFERROR(VLOOKUP($B127,作業日報!$A:$I,Q$1,FALSE)," ")))</f>
        <v/>
      </c>
      <c r="R127" s="353" t="str">
        <f>IF(VLOOKUP($B127,作業日報!$A:$I,R$1,FALSE)=0,"",VLOOKUP($B127,作業日報!$A:$I,R$1,FALSE))</f>
        <v/>
      </c>
      <c r="S127" s="330" t="str">
        <f t="shared" si="34"/>
        <v/>
      </c>
      <c r="T127" s="331"/>
      <c r="U127" s="331"/>
      <c r="V127" s="331"/>
      <c r="W127" s="331"/>
      <c r="X127" s="331"/>
      <c r="Y127" s="331"/>
    </row>
    <row r="128" spans="1:25" ht="12" customHeight="1">
      <c r="A128" s="642"/>
      <c r="B128" s="328" t="str">
        <f>CONCATENATE(A124,"-",5)</f>
        <v>20-5</v>
      </c>
      <c r="C128" s="655"/>
      <c r="D128" s="647"/>
      <c r="E128" s="658"/>
      <c r="F128" s="661"/>
      <c r="G128" s="661"/>
      <c r="H128" s="666"/>
      <c r="I128" s="644"/>
      <c r="J128" s="644"/>
      <c r="K128" s="644"/>
      <c r="L128" s="644"/>
      <c r="M128" s="644"/>
      <c r="N128" s="644"/>
      <c r="O128" s="332" t="str">
        <f>IF($M124="","",(IFERROR(VLOOKUP($B128,作業日報!$A:$I,O$1,FALSE)," ")))</f>
        <v/>
      </c>
      <c r="P128" s="332" t="str">
        <f>IF($M124="","",(IFERROR(VLOOKUP($B128,作業日報!$A:$I,P$1,FALSE)," ")))</f>
        <v/>
      </c>
      <c r="Q128" s="332" t="str">
        <f>IF($M124="","",(IFERROR(VLOOKUP($B128,作業日報!$A:$I,Q$1,FALSE)," ")))</f>
        <v/>
      </c>
      <c r="R128" s="353" t="str">
        <f>IF(VLOOKUP($B128,作業日報!$A:$I,R$1,FALSE)=0,"",VLOOKUP($B128,作業日報!$A:$I,R$1,FALSE))</f>
        <v/>
      </c>
      <c r="S128" s="330" t="str">
        <f t="shared" si="34"/>
        <v/>
      </c>
      <c r="T128" s="331"/>
      <c r="U128" s="331"/>
      <c r="V128" s="331"/>
      <c r="W128" s="331"/>
      <c r="X128" s="331"/>
      <c r="Y128" s="331"/>
    </row>
    <row r="129" spans="1:25" ht="12" customHeight="1">
      <c r="A129" s="642"/>
      <c r="B129" s="328" t="str">
        <f>CONCATENATE(A124,"-",6)</f>
        <v>20-6</v>
      </c>
      <c r="C129" s="656"/>
      <c r="D129" s="648"/>
      <c r="E129" s="659"/>
      <c r="F129" s="662"/>
      <c r="G129" s="662"/>
      <c r="H129" s="667"/>
      <c r="I129" s="645"/>
      <c r="J129" s="645"/>
      <c r="K129" s="645"/>
      <c r="L129" s="645"/>
      <c r="M129" s="645"/>
      <c r="N129" s="645"/>
      <c r="O129" s="333" t="str">
        <f>IF($N124="","",(IFERROR(VLOOKUP($B129,作業日報!$A:$I,O$1,FALSE)," ")))</f>
        <v/>
      </c>
      <c r="P129" s="333" t="str">
        <f>IF($N124="","",(IFERROR(VLOOKUP($B129,作業日報!$A:$I,P$1,FALSE)," ")))</f>
        <v/>
      </c>
      <c r="Q129" s="333" t="str">
        <f>IF($N124="","",(IFERROR(VLOOKUP($B129,作業日報!$A:$I,Q$1,FALSE)," ")))</f>
        <v/>
      </c>
      <c r="R129" s="354" t="str">
        <f>IF(VLOOKUP($B129,作業日報!$A:$I,R$1,FALSE)=0,"",VLOOKUP($B129,作業日報!$A:$I,R$1,FALSE))</f>
        <v/>
      </c>
      <c r="S129" s="330" t="str">
        <f t="shared" si="34"/>
        <v/>
      </c>
      <c r="T129" s="331"/>
      <c r="U129" s="331"/>
      <c r="V129" s="331"/>
      <c r="W129" s="331"/>
      <c r="X129" s="331"/>
      <c r="Y129" s="331"/>
    </row>
    <row r="130" spans="1:25" ht="12" customHeight="1">
      <c r="A130" s="642">
        <v>21</v>
      </c>
      <c r="B130" s="328" t="str">
        <f>CONCATENATE(A130,"-",1)</f>
        <v>21-1</v>
      </c>
      <c r="C130" s="654" t="str">
        <f>IF(VLOOKUP($A130,作業日報!$J:$U,2,FALSE)=0,"",VLOOKUP($A130,作業日報!$J:$U,2,FALSE))</f>
        <v/>
      </c>
      <c r="D130" s="646" t="str">
        <f>IF(VLOOKUP($A130,作業日報!$J:$U,3,FALSE)=0,"",VLOOKUP($A130,作業日報!$J:$U,3,FALSE))</f>
        <v/>
      </c>
      <c r="E130" s="657" t="str">
        <f>IF(ISERROR(VLOOKUP($A130,作業日報!$J:$U,4,FALSE))=TRUE,"",VLOOKUP($A130,作業日報!$J:$U,4,FALSE))</f>
        <v/>
      </c>
      <c r="F130" s="660" t="str">
        <f>IF(VLOOKUP($A130,作業日報!$J:$U,5,FALSE)=0,"",VLOOKUP($A130,作業日報!$J:$U,5,FALSE))</f>
        <v/>
      </c>
      <c r="G130" s="660" t="str">
        <f>IF(VLOOKUP($A130,作業日報!$J:$U,6,FALSE)=0,"",VLOOKUP($A130,作業日報!$J:$U,6,FALSE))</f>
        <v/>
      </c>
      <c r="H130" s="665" t="str">
        <f t="shared" ref="H130" si="59">IF(F130="",IF(G130="","",G130),IF(G130="",F130,SUM(F130+G130)))</f>
        <v/>
      </c>
      <c r="I130" s="643" t="str">
        <f>IF(VLOOKUP($A130,作業日報!$J:$U,I$1,FALSE)=0,"",VLOOKUP($A130,作業日報!$J:$U,I$1,FALSE))</f>
        <v/>
      </c>
      <c r="J130" s="643" t="str">
        <f>IF(VLOOKUP($A130,作業日報!$J:$U,J$1,FALSE)=0,"",VLOOKUP($A130,作業日報!$J:$U,J$1,FALSE))</f>
        <v/>
      </c>
      <c r="K130" s="643" t="str">
        <f>IF(VLOOKUP($A130,作業日報!$J:$U,K$1,FALSE)=0,"",VLOOKUP($A130,作業日報!$J:$U,K$1,FALSE))</f>
        <v/>
      </c>
      <c r="L130" s="643" t="str">
        <f>IF(VLOOKUP($A130,作業日報!$J:$U,L$1,FALSE)=0,"",VLOOKUP($A130,作業日報!$J:$U,L$1,FALSE))</f>
        <v/>
      </c>
      <c r="M130" s="643" t="str">
        <f>IF(VLOOKUP($A130,作業日報!$J:$U,M$1,FALSE)=0,"",VLOOKUP($A130,作業日報!$J:$U,M$1,FALSE))</f>
        <v/>
      </c>
      <c r="N130" s="643" t="str">
        <f>IF(VLOOKUP($A130,作業日報!$J:$U,N$1,FALSE)=0,"",VLOOKUP($A130,作業日報!$J:$U,N$1,FALSE))</f>
        <v/>
      </c>
      <c r="O130" s="329" t="str">
        <f>IF($I130="","",(IFERROR(VLOOKUP($B130,作業日報!$A:$I,O$1,FALSE)," ")))</f>
        <v/>
      </c>
      <c r="P130" s="329" t="str">
        <f>IF($I130="","",(IFERROR(VLOOKUP($B130,作業日報!$A:$I,P$1,FALSE)," ")))</f>
        <v/>
      </c>
      <c r="Q130" s="329" t="str">
        <f>IF($I130="","",(IFERROR(VLOOKUP($B130,作業日報!$A:$I,Q$1,FALSE)," ")))</f>
        <v/>
      </c>
      <c r="R130" s="329" t="str">
        <f>IF(VLOOKUP($B130,作業日報!$A:$I,R$1,FALSE)=0,"",VLOOKUP($B130,作業日報!$A:$I,R$1,FALSE))</f>
        <v/>
      </c>
      <c r="S130" s="330" t="str">
        <f t="shared" ref="S130" si="60">IF(I130="","","○")</f>
        <v/>
      </c>
      <c r="T130" s="331"/>
      <c r="U130" s="331"/>
      <c r="V130" s="331"/>
      <c r="W130" s="331"/>
      <c r="X130" s="331"/>
      <c r="Y130" s="331"/>
    </row>
    <row r="131" spans="1:25" ht="12" customHeight="1">
      <c r="A131" s="642"/>
      <c r="B131" s="328" t="str">
        <f>CONCATENATE(A130,"-",2)</f>
        <v>21-2</v>
      </c>
      <c r="C131" s="655"/>
      <c r="D131" s="647"/>
      <c r="E131" s="658"/>
      <c r="F131" s="661"/>
      <c r="G131" s="661"/>
      <c r="H131" s="666"/>
      <c r="I131" s="644"/>
      <c r="J131" s="644"/>
      <c r="K131" s="644"/>
      <c r="L131" s="644"/>
      <c r="M131" s="644"/>
      <c r="N131" s="644"/>
      <c r="O131" s="332" t="str">
        <f>IF($J130="","",(IFERROR(VLOOKUP($B131,作業日報!$A:$I,O$1,FALSE)," ")))</f>
        <v/>
      </c>
      <c r="P131" s="332" t="str">
        <f>IF($J130="","",(IFERROR(VLOOKUP($B131,作業日報!$A:$I,P$1,FALSE)," ")))</f>
        <v/>
      </c>
      <c r="Q131" s="332" t="str">
        <f>IF($J130="","",(IFERROR(VLOOKUP($B131,作業日報!$A:$I,Q$1,FALSE)," ")))</f>
        <v/>
      </c>
      <c r="R131" s="353" t="str">
        <f>IF(VLOOKUP($B131,作業日報!$A:$I,R$1,FALSE)=0,"",VLOOKUP($B131,作業日報!$A:$I,R$1,FALSE))</f>
        <v/>
      </c>
      <c r="S131" s="330" t="str">
        <f t="shared" ref="S131" si="61">IF(S130="","","○")</f>
        <v/>
      </c>
      <c r="T131" s="331"/>
      <c r="U131" s="331"/>
      <c r="V131" s="331"/>
      <c r="W131" s="331"/>
      <c r="X131" s="331"/>
      <c r="Y131" s="331"/>
    </row>
    <row r="132" spans="1:25" ht="12" customHeight="1">
      <c r="A132" s="642"/>
      <c r="B132" s="328" t="str">
        <f>CONCATENATE(A130,"-",3)</f>
        <v>21-3</v>
      </c>
      <c r="C132" s="655"/>
      <c r="D132" s="647"/>
      <c r="E132" s="658"/>
      <c r="F132" s="661"/>
      <c r="G132" s="661"/>
      <c r="H132" s="666"/>
      <c r="I132" s="644"/>
      <c r="J132" s="644"/>
      <c r="K132" s="644"/>
      <c r="L132" s="644"/>
      <c r="M132" s="644"/>
      <c r="N132" s="644"/>
      <c r="O132" s="332" t="str">
        <f>IF($K130="","",(IFERROR(VLOOKUP($B132,作業日報!$A:$I,O$1,FALSE)," ")))</f>
        <v/>
      </c>
      <c r="P132" s="332" t="str">
        <f>IF($K130="","",(IFERROR(VLOOKUP($B132,作業日報!$A:$I,P$1,FALSE)," ")))</f>
        <v/>
      </c>
      <c r="Q132" s="332" t="str">
        <f>IF($K130="","",(IFERROR(VLOOKUP($B132,作業日報!$A:$I,Q$1,FALSE)," ")))</f>
        <v/>
      </c>
      <c r="R132" s="353" t="str">
        <f>IF(VLOOKUP($B132,作業日報!$A:$I,R$1,FALSE)=0,"",VLOOKUP($B132,作業日報!$A:$I,R$1,FALSE))</f>
        <v/>
      </c>
      <c r="S132" s="330" t="str">
        <f t="shared" si="34"/>
        <v/>
      </c>
      <c r="T132" s="331"/>
      <c r="U132" s="331"/>
      <c r="V132" s="331"/>
      <c r="W132" s="331"/>
      <c r="X132" s="331"/>
      <c r="Y132" s="331"/>
    </row>
    <row r="133" spans="1:25" ht="12" customHeight="1">
      <c r="A133" s="642"/>
      <c r="B133" s="328" t="str">
        <f>CONCATENATE(A130,"-",4)</f>
        <v>21-4</v>
      </c>
      <c r="C133" s="655"/>
      <c r="D133" s="647"/>
      <c r="E133" s="658"/>
      <c r="F133" s="661"/>
      <c r="G133" s="661"/>
      <c r="H133" s="666"/>
      <c r="I133" s="644"/>
      <c r="J133" s="644"/>
      <c r="K133" s="644"/>
      <c r="L133" s="644"/>
      <c r="M133" s="644"/>
      <c r="N133" s="644"/>
      <c r="O133" s="332" t="str">
        <f>IF($L130="","",(IFERROR(VLOOKUP($B133,作業日報!$A:$I,O$1,FALSE)," ")))</f>
        <v/>
      </c>
      <c r="P133" s="332" t="str">
        <f>IF($L130="","",(IFERROR(VLOOKUP($B133,作業日報!$A:$I,P$1,FALSE)," ")))</f>
        <v/>
      </c>
      <c r="Q133" s="332" t="str">
        <f>IF($L130="","",(IFERROR(VLOOKUP($B133,作業日報!$A:$I,Q$1,FALSE)," ")))</f>
        <v/>
      </c>
      <c r="R133" s="353" t="str">
        <f>IF(VLOOKUP($B133,作業日報!$A:$I,R$1,FALSE)=0,"",VLOOKUP($B133,作業日報!$A:$I,R$1,FALSE))</f>
        <v/>
      </c>
      <c r="S133" s="330" t="str">
        <f t="shared" si="34"/>
        <v/>
      </c>
      <c r="T133" s="331"/>
      <c r="U133" s="331"/>
      <c r="V133" s="331"/>
      <c r="W133" s="331"/>
      <c r="X133" s="331"/>
      <c r="Y133" s="331"/>
    </row>
    <row r="134" spans="1:25" ht="12" customHeight="1">
      <c r="A134" s="642"/>
      <c r="B134" s="328" t="str">
        <f>CONCATENATE(A130,"-",5)</f>
        <v>21-5</v>
      </c>
      <c r="C134" s="655"/>
      <c r="D134" s="647"/>
      <c r="E134" s="658"/>
      <c r="F134" s="661"/>
      <c r="G134" s="661"/>
      <c r="H134" s="666"/>
      <c r="I134" s="644"/>
      <c r="J134" s="644"/>
      <c r="K134" s="644"/>
      <c r="L134" s="644"/>
      <c r="M134" s="644"/>
      <c r="N134" s="644"/>
      <c r="O134" s="332" t="str">
        <f>IF($M130="","",(IFERROR(VLOOKUP($B134,作業日報!$A:$I,O$1,FALSE)," ")))</f>
        <v/>
      </c>
      <c r="P134" s="332" t="str">
        <f>IF($M130="","",(IFERROR(VLOOKUP($B134,作業日報!$A:$I,P$1,FALSE)," ")))</f>
        <v/>
      </c>
      <c r="Q134" s="332" t="str">
        <f>IF($M130="","",(IFERROR(VLOOKUP($B134,作業日報!$A:$I,Q$1,FALSE)," ")))</f>
        <v/>
      </c>
      <c r="R134" s="353" t="str">
        <f>IF(VLOOKUP($B134,作業日報!$A:$I,R$1,FALSE)=0,"",VLOOKUP($B134,作業日報!$A:$I,R$1,FALSE))</f>
        <v/>
      </c>
      <c r="S134" s="330" t="str">
        <f t="shared" si="34"/>
        <v/>
      </c>
      <c r="T134" s="331"/>
      <c r="U134" s="331"/>
      <c r="V134" s="331"/>
      <c r="W134" s="331"/>
      <c r="X134" s="331"/>
      <c r="Y134" s="331"/>
    </row>
    <row r="135" spans="1:25" ht="12" customHeight="1">
      <c r="A135" s="642"/>
      <c r="B135" s="328" t="str">
        <f>CONCATENATE(A130,"-",6)</f>
        <v>21-6</v>
      </c>
      <c r="C135" s="656"/>
      <c r="D135" s="648"/>
      <c r="E135" s="659"/>
      <c r="F135" s="662"/>
      <c r="G135" s="662"/>
      <c r="H135" s="667"/>
      <c r="I135" s="645"/>
      <c r="J135" s="645"/>
      <c r="K135" s="645"/>
      <c r="L135" s="645"/>
      <c r="M135" s="645"/>
      <c r="N135" s="645"/>
      <c r="O135" s="333" t="str">
        <f>IF($N130="","",(IFERROR(VLOOKUP($B135,作業日報!$A:$I,O$1,FALSE)," ")))</f>
        <v/>
      </c>
      <c r="P135" s="333" t="str">
        <f>IF($N130="","",(IFERROR(VLOOKUP($B135,作業日報!$A:$I,P$1,FALSE)," ")))</f>
        <v/>
      </c>
      <c r="Q135" s="333" t="str">
        <f>IF($N130="","",(IFERROR(VLOOKUP($B135,作業日報!$A:$I,Q$1,FALSE)," ")))</f>
        <v/>
      </c>
      <c r="R135" s="354" t="str">
        <f>IF(VLOOKUP($B135,作業日報!$A:$I,R$1,FALSE)=0,"",VLOOKUP($B135,作業日報!$A:$I,R$1,FALSE))</f>
        <v/>
      </c>
      <c r="S135" s="330" t="str">
        <f t="shared" si="34"/>
        <v/>
      </c>
      <c r="T135" s="331"/>
      <c r="U135" s="331"/>
      <c r="V135" s="331"/>
      <c r="W135" s="331"/>
      <c r="X135" s="331"/>
      <c r="Y135" s="331"/>
    </row>
    <row r="136" spans="1:25" ht="12" customHeight="1">
      <c r="A136" s="642">
        <v>22</v>
      </c>
      <c r="B136" s="328" t="str">
        <f>CONCATENATE(A136,"-",1)</f>
        <v>22-1</v>
      </c>
      <c r="C136" s="654" t="str">
        <f>IF(VLOOKUP($A136,作業日報!$J:$U,2,FALSE)=0,"",VLOOKUP($A136,作業日報!$J:$U,2,FALSE))</f>
        <v/>
      </c>
      <c r="D136" s="646" t="str">
        <f>IF(VLOOKUP($A136,作業日報!$J:$U,3,FALSE)=0,"",VLOOKUP($A136,作業日報!$J:$U,3,FALSE))</f>
        <v/>
      </c>
      <c r="E136" s="657" t="str">
        <f>IF(ISERROR(VLOOKUP($A136,作業日報!$J:$U,4,FALSE))=TRUE,"",VLOOKUP($A136,作業日報!$J:$U,4,FALSE))</f>
        <v/>
      </c>
      <c r="F136" s="660" t="str">
        <f>IF(VLOOKUP($A136,作業日報!$J:$U,5,FALSE)=0,"",VLOOKUP($A136,作業日報!$J:$U,5,FALSE))</f>
        <v/>
      </c>
      <c r="G136" s="660" t="str">
        <f>IF(VLOOKUP($A136,作業日報!$J:$U,6,FALSE)=0,"",VLOOKUP($A136,作業日報!$J:$U,6,FALSE))</f>
        <v/>
      </c>
      <c r="H136" s="665" t="str">
        <f t="shared" ref="H136" si="62">IF(F136="",IF(G136="","",G136),IF(G136="",F136,SUM(F136+G136)))</f>
        <v/>
      </c>
      <c r="I136" s="643" t="str">
        <f>IF(VLOOKUP($A136,作業日報!$J:$U,I$1,FALSE)=0,"",VLOOKUP($A136,作業日報!$J:$U,I$1,FALSE))</f>
        <v/>
      </c>
      <c r="J136" s="643" t="str">
        <f>IF(VLOOKUP($A136,作業日報!$J:$U,J$1,FALSE)=0,"",VLOOKUP($A136,作業日報!$J:$U,J$1,FALSE))</f>
        <v/>
      </c>
      <c r="K136" s="643" t="str">
        <f>IF(VLOOKUP($A136,作業日報!$J:$U,K$1,FALSE)=0,"",VLOOKUP($A136,作業日報!$J:$U,K$1,FALSE))</f>
        <v/>
      </c>
      <c r="L136" s="643" t="str">
        <f>IF(VLOOKUP($A136,作業日報!$J:$U,L$1,FALSE)=0,"",VLOOKUP($A136,作業日報!$J:$U,L$1,FALSE))</f>
        <v/>
      </c>
      <c r="M136" s="643" t="str">
        <f>IF(VLOOKUP($A136,作業日報!$J:$U,M$1,FALSE)=0,"",VLOOKUP($A136,作業日報!$J:$U,M$1,FALSE))</f>
        <v/>
      </c>
      <c r="N136" s="643" t="str">
        <f>IF(VLOOKUP($A136,作業日報!$J:$U,N$1,FALSE)=0,"",VLOOKUP($A136,作業日報!$J:$U,N$1,FALSE))</f>
        <v/>
      </c>
      <c r="O136" s="329" t="str">
        <f>IF($I136="","",(IFERROR(VLOOKUP($B136,作業日報!$A:$I,O$1,FALSE)," ")))</f>
        <v/>
      </c>
      <c r="P136" s="329" t="str">
        <f>IF($I136="","",(IFERROR(VLOOKUP($B136,作業日報!$A:$I,P$1,FALSE)," ")))</f>
        <v/>
      </c>
      <c r="Q136" s="329" t="str">
        <f>IF($I136="","",(IFERROR(VLOOKUP($B136,作業日報!$A:$I,Q$1,FALSE)," ")))</f>
        <v/>
      </c>
      <c r="R136" s="329" t="str">
        <f>IF(VLOOKUP($B136,作業日報!$A:$I,R$1,FALSE)=0,"",VLOOKUP($B136,作業日報!$A:$I,R$1,FALSE))</f>
        <v/>
      </c>
      <c r="S136" s="330" t="str">
        <f t="shared" ref="S136" si="63">IF(I136="","","○")</f>
        <v/>
      </c>
      <c r="T136" s="331"/>
      <c r="U136" s="331"/>
      <c r="V136" s="331"/>
      <c r="W136" s="331"/>
      <c r="X136" s="331"/>
      <c r="Y136" s="331"/>
    </row>
    <row r="137" spans="1:25" ht="12" customHeight="1">
      <c r="A137" s="642"/>
      <c r="B137" s="328" t="str">
        <f>CONCATENATE(A136,"-",2)</f>
        <v>22-2</v>
      </c>
      <c r="C137" s="655"/>
      <c r="D137" s="647"/>
      <c r="E137" s="658"/>
      <c r="F137" s="661"/>
      <c r="G137" s="661"/>
      <c r="H137" s="666"/>
      <c r="I137" s="644"/>
      <c r="J137" s="644"/>
      <c r="K137" s="644"/>
      <c r="L137" s="644"/>
      <c r="M137" s="644"/>
      <c r="N137" s="644"/>
      <c r="O137" s="332" t="str">
        <f>IF($J136="","",(IFERROR(VLOOKUP($B137,作業日報!$A:$I,O$1,FALSE)," ")))</f>
        <v/>
      </c>
      <c r="P137" s="332" t="str">
        <f>IF($J136="","",(IFERROR(VLOOKUP($B137,作業日報!$A:$I,P$1,FALSE)," ")))</f>
        <v/>
      </c>
      <c r="Q137" s="332" t="str">
        <f>IF($J136="","",(IFERROR(VLOOKUP($B137,作業日報!$A:$I,Q$1,FALSE)," ")))</f>
        <v/>
      </c>
      <c r="R137" s="353" t="str">
        <f>IF(VLOOKUP($B137,作業日報!$A:$I,R$1,FALSE)=0,"",VLOOKUP($B137,作業日報!$A:$I,R$1,FALSE))</f>
        <v/>
      </c>
      <c r="S137" s="330" t="str">
        <f t="shared" ref="S137" si="64">IF(S136="","","○")</f>
        <v/>
      </c>
      <c r="T137" s="331"/>
      <c r="U137" s="331"/>
      <c r="V137" s="331"/>
      <c r="W137" s="331"/>
      <c r="X137" s="331"/>
      <c r="Y137" s="331"/>
    </row>
    <row r="138" spans="1:25" ht="12" customHeight="1">
      <c r="A138" s="642"/>
      <c r="B138" s="328" t="str">
        <f>CONCATENATE(A136,"-",3)</f>
        <v>22-3</v>
      </c>
      <c r="C138" s="655"/>
      <c r="D138" s="647"/>
      <c r="E138" s="658"/>
      <c r="F138" s="661"/>
      <c r="G138" s="661"/>
      <c r="H138" s="666"/>
      <c r="I138" s="644"/>
      <c r="J138" s="644"/>
      <c r="K138" s="644"/>
      <c r="L138" s="644"/>
      <c r="M138" s="644"/>
      <c r="N138" s="644"/>
      <c r="O138" s="332" t="str">
        <f>IF($K136="","",(IFERROR(VLOOKUP($B138,作業日報!$A:$I,O$1,FALSE)," ")))</f>
        <v/>
      </c>
      <c r="P138" s="332" t="str">
        <f>IF($K136="","",(IFERROR(VLOOKUP($B138,作業日報!$A:$I,P$1,FALSE)," ")))</f>
        <v/>
      </c>
      <c r="Q138" s="332" t="str">
        <f>IF($K136="","",(IFERROR(VLOOKUP($B138,作業日報!$A:$I,Q$1,FALSE)," ")))</f>
        <v/>
      </c>
      <c r="R138" s="353" t="str">
        <f>IF(VLOOKUP($B138,作業日報!$A:$I,R$1,FALSE)=0,"",VLOOKUP($B138,作業日報!$A:$I,R$1,FALSE))</f>
        <v/>
      </c>
      <c r="S138" s="330" t="str">
        <f t="shared" si="34"/>
        <v/>
      </c>
      <c r="T138" s="331"/>
      <c r="U138" s="331"/>
      <c r="V138" s="331"/>
      <c r="W138" s="331"/>
      <c r="X138" s="331"/>
      <c r="Y138" s="331"/>
    </row>
    <row r="139" spans="1:25" ht="12" customHeight="1">
      <c r="A139" s="642"/>
      <c r="B139" s="328" t="str">
        <f>CONCATENATE(A136,"-",4)</f>
        <v>22-4</v>
      </c>
      <c r="C139" s="655"/>
      <c r="D139" s="647"/>
      <c r="E139" s="658"/>
      <c r="F139" s="661"/>
      <c r="G139" s="661"/>
      <c r="H139" s="666"/>
      <c r="I139" s="644"/>
      <c r="J139" s="644"/>
      <c r="K139" s="644"/>
      <c r="L139" s="644"/>
      <c r="M139" s="644"/>
      <c r="N139" s="644"/>
      <c r="O139" s="332" t="str">
        <f>IF($L136="","",(IFERROR(VLOOKUP($B139,作業日報!$A:$I,O$1,FALSE)," ")))</f>
        <v/>
      </c>
      <c r="P139" s="332" t="str">
        <f>IF($L136="","",(IFERROR(VLOOKUP($B139,作業日報!$A:$I,P$1,FALSE)," ")))</f>
        <v/>
      </c>
      <c r="Q139" s="332" t="str">
        <f>IF($L136="","",(IFERROR(VLOOKUP($B139,作業日報!$A:$I,Q$1,FALSE)," ")))</f>
        <v/>
      </c>
      <c r="R139" s="353" t="str">
        <f>IF(VLOOKUP($B139,作業日報!$A:$I,R$1,FALSE)=0,"",VLOOKUP($B139,作業日報!$A:$I,R$1,FALSE))</f>
        <v/>
      </c>
      <c r="S139" s="330" t="str">
        <f t="shared" si="34"/>
        <v/>
      </c>
      <c r="T139" s="331"/>
      <c r="U139" s="331"/>
      <c r="V139" s="331"/>
      <c r="W139" s="331"/>
      <c r="X139" s="331"/>
      <c r="Y139" s="331"/>
    </row>
    <row r="140" spans="1:25" ht="12" customHeight="1">
      <c r="A140" s="642"/>
      <c r="B140" s="328" t="str">
        <f>CONCATENATE(A136,"-",5)</f>
        <v>22-5</v>
      </c>
      <c r="C140" s="655"/>
      <c r="D140" s="647"/>
      <c r="E140" s="658"/>
      <c r="F140" s="661"/>
      <c r="G140" s="661"/>
      <c r="H140" s="666"/>
      <c r="I140" s="644"/>
      <c r="J140" s="644"/>
      <c r="K140" s="644"/>
      <c r="L140" s="644"/>
      <c r="M140" s="644"/>
      <c r="N140" s="644"/>
      <c r="O140" s="332" t="str">
        <f>IF($M136="","",(IFERROR(VLOOKUP($B140,作業日報!$A:$I,O$1,FALSE)," ")))</f>
        <v/>
      </c>
      <c r="P140" s="332" t="str">
        <f>IF($M136="","",(IFERROR(VLOOKUP($B140,作業日報!$A:$I,P$1,FALSE)," ")))</f>
        <v/>
      </c>
      <c r="Q140" s="332" t="str">
        <f>IF($M136="","",(IFERROR(VLOOKUP($B140,作業日報!$A:$I,Q$1,FALSE)," ")))</f>
        <v/>
      </c>
      <c r="R140" s="353" t="str">
        <f>IF(VLOOKUP($B140,作業日報!$A:$I,R$1,FALSE)=0,"",VLOOKUP($B140,作業日報!$A:$I,R$1,FALSE))</f>
        <v/>
      </c>
      <c r="S140" s="330" t="str">
        <f t="shared" si="34"/>
        <v/>
      </c>
      <c r="T140" s="331"/>
      <c r="U140" s="331"/>
      <c r="V140" s="331"/>
      <c r="W140" s="331"/>
      <c r="X140" s="331"/>
      <c r="Y140" s="331"/>
    </row>
    <row r="141" spans="1:25" ht="12" customHeight="1">
      <c r="A141" s="642"/>
      <c r="B141" s="328" t="str">
        <f>CONCATENATE(A136,"-",6)</f>
        <v>22-6</v>
      </c>
      <c r="C141" s="656"/>
      <c r="D141" s="648"/>
      <c r="E141" s="659"/>
      <c r="F141" s="662"/>
      <c r="G141" s="662"/>
      <c r="H141" s="667"/>
      <c r="I141" s="645"/>
      <c r="J141" s="645"/>
      <c r="K141" s="645"/>
      <c r="L141" s="645"/>
      <c r="M141" s="645"/>
      <c r="N141" s="645"/>
      <c r="O141" s="333" t="str">
        <f>IF($N136="","",(IFERROR(VLOOKUP($B141,作業日報!$A:$I,O$1,FALSE)," ")))</f>
        <v/>
      </c>
      <c r="P141" s="333" t="str">
        <f>IF($N136="","",(IFERROR(VLOOKUP($B141,作業日報!$A:$I,P$1,FALSE)," ")))</f>
        <v/>
      </c>
      <c r="Q141" s="333" t="str">
        <f>IF($N136="","",(IFERROR(VLOOKUP($B141,作業日報!$A:$I,Q$1,FALSE)," ")))</f>
        <v/>
      </c>
      <c r="R141" s="354" t="str">
        <f>IF(VLOOKUP($B141,作業日報!$A:$I,R$1,FALSE)=0,"",VLOOKUP($B141,作業日報!$A:$I,R$1,FALSE))</f>
        <v/>
      </c>
      <c r="S141" s="330" t="str">
        <f t="shared" si="34"/>
        <v/>
      </c>
      <c r="T141" s="331"/>
      <c r="U141" s="331"/>
      <c r="V141" s="331"/>
      <c r="W141" s="331"/>
      <c r="X141" s="331"/>
      <c r="Y141" s="331"/>
    </row>
    <row r="142" spans="1:25" ht="12" customHeight="1">
      <c r="A142" s="642">
        <v>23</v>
      </c>
      <c r="B142" s="328" t="str">
        <f>CONCATENATE(A142,"-",1)</f>
        <v>23-1</v>
      </c>
      <c r="C142" s="654" t="str">
        <f>IF(VLOOKUP($A142,作業日報!$J:$U,2,FALSE)=0,"",VLOOKUP($A142,作業日報!$J:$U,2,FALSE))</f>
        <v/>
      </c>
      <c r="D142" s="646" t="str">
        <f>IF(VLOOKUP($A142,作業日報!$J:$U,3,FALSE)=0,"",VLOOKUP($A142,作業日報!$J:$U,3,FALSE))</f>
        <v/>
      </c>
      <c r="E142" s="657" t="str">
        <f>IF(ISERROR(VLOOKUP($A142,作業日報!$J:$U,4,FALSE))=TRUE,"",VLOOKUP($A142,作業日報!$J:$U,4,FALSE))</f>
        <v/>
      </c>
      <c r="F142" s="660" t="str">
        <f>IF(VLOOKUP($A142,作業日報!$J:$U,5,FALSE)=0,"",VLOOKUP($A142,作業日報!$J:$U,5,FALSE))</f>
        <v/>
      </c>
      <c r="G142" s="660" t="str">
        <f>IF(VLOOKUP($A142,作業日報!$J:$U,6,FALSE)=0,"",VLOOKUP($A142,作業日報!$J:$U,6,FALSE))</f>
        <v/>
      </c>
      <c r="H142" s="665" t="str">
        <f t="shared" ref="H142" si="65">IF(F142="",IF(G142="","",G142),IF(G142="",F142,SUM(F142+G142)))</f>
        <v/>
      </c>
      <c r="I142" s="643" t="str">
        <f>IF(VLOOKUP($A142,作業日報!$J:$U,I$1,FALSE)=0,"",VLOOKUP($A142,作業日報!$J:$U,I$1,FALSE))</f>
        <v/>
      </c>
      <c r="J142" s="643" t="str">
        <f>IF(VLOOKUP($A142,作業日報!$J:$U,J$1,FALSE)=0,"",VLOOKUP($A142,作業日報!$J:$U,J$1,FALSE))</f>
        <v/>
      </c>
      <c r="K142" s="643" t="str">
        <f>IF(VLOOKUP($A142,作業日報!$J:$U,K$1,FALSE)=0,"",VLOOKUP($A142,作業日報!$J:$U,K$1,FALSE))</f>
        <v/>
      </c>
      <c r="L142" s="643" t="str">
        <f>IF(VLOOKUP($A142,作業日報!$J:$U,L$1,FALSE)=0,"",VLOOKUP($A142,作業日報!$J:$U,L$1,FALSE))</f>
        <v/>
      </c>
      <c r="M142" s="643" t="str">
        <f>IF(VLOOKUP($A142,作業日報!$J:$U,M$1,FALSE)=0,"",VLOOKUP($A142,作業日報!$J:$U,M$1,FALSE))</f>
        <v/>
      </c>
      <c r="N142" s="643" t="str">
        <f>IF(VLOOKUP($A142,作業日報!$J:$U,N$1,FALSE)=0,"",VLOOKUP($A142,作業日報!$J:$U,N$1,FALSE))</f>
        <v/>
      </c>
      <c r="O142" s="329" t="str">
        <f>IF($I142="","",(IFERROR(VLOOKUP($B142,作業日報!$A:$I,O$1,FALSE)," ")))</f>
        <v/>
      </c>
      <c r="P142" s="329" t="str">
        <f>IF($I142="","",(IFERROR(VLOOKUP($B142,作業日報!$A:$I,P$1,FALSE)," ")))</f>
        <v/>
      </c>
      <c r="Q142" s="329" t="str">
        <f>IF($I142="","",(IFERROR(VLOOKUP($B142,作業日報!$A:$I,Q$1,FALSE)," ")))</f>
        <v/>
      </c>
      <c r="R142" s="329" t="str">
        <f>IF(VLOOKUP($B142,作業日報!$A:$I,R$1,FALSE)=0,"",VLOOKUP($B142,作業日報!$A:$I,R$1,FALSE))</f>
        <v/>
      </c>
      <c r="S142" s="330" t="str">
        <f t="shared" ref="S142" si="66">IF(I142="","","○")</f>
        <v/>
      </c>
      <c r="T142" s="331"/>
      <c r="U142" s="331"/>
      <c r="V142" s="331"/>
      <c r="W142" s="331"/>
      <c r="X142" s="331"/>
      <c r="Y142" s="331"/>
    </row>
    <row r="143" spans="1:25" ht="12" customHeight="1">
      <c r="A143" s="642"/>
      <c r="B143" s="328" t="str">
        <f>CONCATENATE(A142,"-",2)</f>
        <v>23-2</v>
      </c>
      <c r="C143" s="655"/>
      <c r="D143" s="647"/>
      <c r="E143" s="658"/>
      <c r="F143" s="661"/>
      <c r="G143" s="661"/>
      <c r="H143" s="666"/>
      <c r="I143" s="644"/>
      <c r="J143" s="644"/>
      <c r="K143" s="644"/>
      <c r="L143" s="644"/>
      <c r="M143" s="644"/>
      <c r="N143" s="644"/>
      <c r="O143" s="332" t="str">
        <f>IF($J142="","",(IFERROR(VLOOKUP($B143,作業日報!$A:$I,O$1,FALSE)," ")))</f>
        <v/>
      </c>
      <c r="P143" s="332" t="str">
        <f>IF($J142="","",(IFERROR(VLOOKUP($B143,作業日報!$A:$I,P$1,FALSE)," ")))</f>
        <v/>
      </c>
      <c r="Q143" s="332" t="str">
        <f>IF($J142="","",(IFERROR(VLOOKUP($B143,作業日報!$A:$I,Q$1,FALSE)," ")))</f>
        <v/>
      </c>
      <c r="R143" s="353" t="str">
        <f>IF(VLOOKUP($B143,作業日報!$A:$I,R$1,FALSE)=0,"",VLOOKUP($B143,作業日報!$A:$I,R$1,FALSE))</f>
        <v/>
      </c>
      <c r="S143" s="330" t="str">
        <f t="shared" ref="S143" si="67">IF(S142="","","○")</f>
        <v/>
      </c>
      <c r="T143" s="331"/>
      <c r="U143" s="331"/>
      <c r="V143" s="331"/>
      <c r="W143" s="331"/>
      <c r="X143" s="331"/>
      <c r="Y143" s="331"/>
    </row>
    <row r="144" spans="1:25" ht="12" customHeight="1">
      <c r="A144" s="642"/>
      <c r="B144" s="328" t="str">
        <f>CONCATENATE(A142,"-",3)</f>
        <v>23-3</v>
      </c>
      <c r="C144" s="655"/>
      <c r="D144" s="647"/>
      <c r="E144" s="658"/>
      <c r="F144" s="661"/>
      <c r="G144" s="661"/>
      <c r="H144" s="666"/>
      <c r="I144" s="644"/>
      <c r="J144" s="644"/>
      <c r="K144" s="644"/>
      <c r="L144" s="644"/>
      <c r="M144" s="644"/>
      <c r="N144" s="644"/>
      <c r="O144" s="332" t="str">
        <f>IF($K142="","",(IFERROR(VLOOKUP($B144,作業日報!$A:$I,O$1,FALSE)," ")))</f>
        <v/>
      </c>
      <c r="P144" s="332" t="str">
        <f>IF($K142="","",(IFERROR(VLOOKUP($B144,作業日報!$A:$I,P$1,FALSE)," ")))</f>
        <v/>
      </c>
      <c r="Q144" s="332" t="str">
        <f>IF($K142="","",(IFERROR(VLOOKUP($B144,作業日報!$A:$I,Q$1,FALSE)," ")))</f>
        <v/>
      </c>
      <c r="R144" s="353" t="str">
        <f>IF(VLOOKUP($B144,作業日報!$A:$I,R$1,FALSE)=0,"",VLOOKUP($B144,作業日報!$A:$I,R$1,FALSE))</f>
        <v/>
      </c>
      <c r="S144" s="330" t="str">
        <f t="shared" si="34"/>
        <v/>
      </c>
      <c r="T144" s="331"/>
      <c r="U144" s="331"/>
      <c r="V144" s="331"/>
      <c r="W144" s="331"/>
      <c r="X144" s="331"/>
      <c r="Y144" s="331"/>
    </row>
    <row r="145" spans="1:25" ht="12" customHeight="1">
      <c r="A145" s="642"/>
      <c r="B145" s="328" t="str">
        <f>CONCATENATE(A142,"-",4)</f>
        <v>23-4</v>
      </c>
      <c r="C145" s="655"/>
      <c r="D145" s="647"/>
      <c r="E145" s="658"/>
      <c r="F145" s="661"/>
      <c r="G145" s="661"/>
      <c r="H145" s="666"/>
      <c r="I145" s="644"/>
      <c r="J145" s="644"/>
      <c r="K145" s="644"/>
      <c r="L145" s="644"/>
      <c r="M145" s="644"/>
      <c r="N145" s="644"/>
      <c r="O145" s="332" t="str">
        <f>IF($L142="","",(IFERROR(VLOOKUP($B145,作業日報!$A:$I,O$1,FALSE)," ")))</f>
        <v/>
      </c>
      <c r="P145" s="332" t="str">
        <f>IF($L142="","",(IFERROR(VLOOKUP($B145,作業日報!$A:$I,P$1,FALSE)," ")))</f>
        <v/>
      </c>
      <c r="Q145" s="332" t="str">
        <f>IF($L142="","",(IFERROR(VLOOKUP($B145,作業日報!$A:$I,Q$1,FALSE)," ")))</f>
        <v/>
      </c>
      <c r="R145" s="353" t="str">
        <f>IF(VLOOKUP($B145,作業日報!$A:$I,R$1,FALSE)=0,"",VLOOKUP($B145,作業日報!$A:$I,R$1,FALSE))</f>
        <v/>
      </c>
      <c r="S145" s="330" t="str">
        <f t="shared" ref="S145:S207" si="68">IF(S144="","","○")</f>
        <v/>
      </c>
      <c r="T145" s="331"/>
      <c r="U145" s="331"/>
      <c r="V145" s="331"/>
      <c r="W145" s="331"/>
      <c r="X145" s="331"/>
      <c r="Y145" s="331"/>
    </row>
    <row r="146" spans="1:25" ht="12" customHeight="1">
      <c r="A146" s="642"/>
      <c r="B146" s="328" t="str">
        <f>CONCATENATE(A142,"-",5)</f>
        <v>23-5</v>
      </c>
      <c r="C146" s="655"/>
      <c r="D146" s="647"/>
      <c r="E146" s="658"/>
      <c r="F146" s="661"/>
      <c r="G146" s="661"/>
      <c r="H146" s="666"/>
      <c r="I146" s="644"/>
      <c r="J146" s="644"/>
      <c r="K146" s="644"/>
      <c r="L146" s="644"/>
      <c r="M146" s="644"/>
      <c r="N146" s="644"/>
      <c r="O146" s="332" t="str">
        <f>IF($M142="","",(IFERROR(VLOOKUP($B146,作業日報!$A:$I,O$1,FALSE)," ")))</f>
        <v/>
      </c>
      <c r="P146" s="332" t="str">
        <f>IF($M142="","",(IFERROR(VLOOKUP($B146,作業日報!$A:$I,P$1,FALSE)," ")))</f>
        <v/>
      </c>
      <c r="Q146" s="332" t="str">
        <f>IF($M142="","",(IFERROR(VLOOKUP($B146,作業日報!$A:$I,Q$1,FALSE)," ")))</f>
        <v/>
      </c>
      <c r="R146" s="353" t="str">
        <f>IF(VLOOKUP($B146,作業日報!$A:$I,R$1,FALSE)=0,"",VLOOKUP($B146,作業日報!$A:$I,R$1,FALSE))</f>
        <v/>
      </c>
      <c r="S146" s="330" t="str">
        <f t="shared" si="68"/>
        <v/>
      </c>
      <c r="T146" s="331"/>
      <c r="U146" s="331"/>
      <c r="V146" s="331"/>
      <c r="W146" s="331"/>
      <c r="X146" s="331"/>
      <c r="Y146" s="331"/>
    </row>
    <row r="147" spans="1:25" ht="12" customHeight="1">
      <c r="A147" s="642"/>
      <c r="B147" s="328" t="str">
        <f>CONCATENATE(A142,"-",6)</f>
        <v>23-6</v>
      </c>
      <c r="C147" s="656"/>
      <c r="D147" s="648"/>
      <c r="E147" s="659"/>
      <c r="F147" s="662"/>
      <c r="G147" s="662"/>
      <c r="H147" s="667"/>
      <c r="I147" s="645"/>
      <c r="J147" s="645"/>
      <c r="K147" s="645"/>
      <c r="L147" s="645"/>
      <c r="M147" s="645"/>
      <c r="N147" s="645"/>
      <c r="O147" s="333" t="str">
        <f>IF($N142="","",(IFERROR(VLOOKUP($B147,作業日報!$A:$I,O$1,FALSE)," ")))</f>
        <v/>
      </c>
      <c r="P147" s="333" t="str">
        <f>IF($N142="","",(IFERROR(VLOOKUP($B147,作業日報!$A:$I,P$1,FALSE)," ")))</f>
        <v/>
      </c>
      <c r="Q147" s="333" t="str">
        <f>IF($N142="","",(IFERROR(VLOOKUP($B147,作業日報!$A:$I,Q$1,FALSE)," ")))</f>
        <v/>
      </c>
      <c r="R147" s="354" t="str">
        <f>IF(VLOOKUP($B147,作業日報!$A:$I,R$1,FALSE)=0,"",VLOOKUP($B147,作業日報!$A:$I,R$1,FALSE))</f>
        <v/>
      </c>
      <c r="S147" s="330" t="str">
        <f t="shared" si="68"/>
        <v/>
      </c>
      <c r="T147" s="331"/>
      <c r="U147" s="331"/>
      <c r="V147" s="331"/>
      <c r="W147" s="331"/>
      <c r="X147" s="331"/>
      <c r="Y147" s="331"/>
    </row>
    <row r="148" spans="1:25" ht="12" customHeight="1">
      <c r="A148" s="642">
        <v>24</v>
      </c>
      <c r="B148" s="328" t="str">
        <f>CONCATENATE(A148,"-",1)</f>
        <v>24-1</v>
      </c>
      <c r="C148" s="654" t="str">
        <f>IF(VLOOKUP($A148,作業日報!$J:$U,2,FALSE)=0,"",VLOOKUP($A148,作業日報!$J:$U,2,FALSE))</f>
        <v/>
      </c>
      <c r="D148" s="646" t="str">
        <f>IF(VLOOKUP($A148,作業日報!$J:$U,3,FALSE)=0,"",VLOOKUP($A148,作業日報!$J:$U,3,FALSE))</f>
        <v/>
      </c>
      <c r="E148" s="657" t="str">
        <f>IF(ISERROR(VLOOKUP($A148,作業日報!$J:$U,4,FALSE))=TRUE,"",VLOOKUP($A148,作業日報!$J:$U,4,FALSE))</f>
        <v/>
      </c>
      <c r="F148" s="660" t="str">
        <f>IF(VLOOKUP($A148,作業日報!$J:$U,5,FALSE)=0,"",VLOOKUP($A148,作業日報!$J:$U,5,FALSE))</f>
        <v/>
      </c>
      <c r="G148" s="660" t="str">
        <f>IF(VLOOKUP($A148,作業日報!$J:$U,6,FALSE)=0,"",VLOOKUP($A148,作業日報!$J:$U,6,FALSE))</f>
        <v/>
      </c>
      <c r="H148" s="665" t="str">
        <f t="shared" ref="H148" si="69">IF(F148="",IF(G148="","",G148),IF(G148="",F148,SUM(F148+G148)))</f>
        <v/>
      </c>
      <c r="I148" s="643" t="str">
        <f>IF(VLOOKUP($A148,作業日報!$J:$U,I$1,FALSE)=0,"",VLOOKUP($A148,作業日報!$J:$U,I$1,FALSE))</f>
        <v/>
      </c>
      <c r="J148" s="643" t="str">
        <f>IF(VLOOKUP($A148,作業日報!$J:$U,J$1,FALSE)=0,"",VLOOKUP($A148,作業日報!$J:$U,J$1,FALSE))</f>
        <v/>
      </c>
      <c r="K148" s="643" t="str">
        <f>IF(VLOOKUP($A148,作業日報!$J:$U,K$1,FALSE)=0,"",VLOOKUP($A148,作業日報!$J:$U,K$1,FALSE))</f>
        <v/>
      </c>
      <c r="L148" s="643" t="str">
        <f>IF(VLOOKUP($A148,作業日報!$J:$U,L$1,FALSE)=0,"",VLOOKUP($A148,作業日報!$J:$U,L$1,FALSE))</f>
        <v/>
      </c>
      <c r="M148" s="643" t="str">
        <f>IF(VLOOKUP($A148,作業日報!$J:$U,M$1,FALSE)=0,"",VLOOKUP($A148,作業日報!$J:$U,M$1,FALSE))</f>
        <v/>
      </c>
      <c r="N148" s="643" t="str">
        <f>IF(VLOOKUP($A148,作業日報!$J:$U,N$1,FALSE)=0,"",VLOOKUP($A148,作業日報!$J:$U,N$1,FALSE))</f>
        <v/>
      </c>
      <c r="O148" s="329" t="str">
        <f>IF($I148="","",(IFERROR(VLOOKUP($B148,作業日報!$A:$I,O$1,FALSE)," ")))</f>
        <v/>
      </c>
      <c r="P148" s="329" t="str">
        <f>IF($I148="","",(IFERROR(VLOOKUP($B148,作業日報!$A:$I,P$1,FALSE)," ")))</f>
        <v/>
      </c>
      <c r="Q148" s="329" t="str">
        <f>IF($I148="","",(IFERROR(VLOOKUP($B148,作業日報!$A:$I,Q$1,FALSE)," ")))</f>
        <v/>
      </c>
      <c r="R148" s="329" t="str">
        <f>IF(VLOOKUP($B148,作業日報!$A:$I,R$1,FALSE)=0,"",VLOOKUP($B148,作業日報!$A:$I,R$1,FALSE))</f>
        <v/>
      </c>
      <c r="S148" s="330" t="str">
        <f t="shared" ref="S148" si="70">IF(I148="","","○")</f>
        <v/>
      </c>
      <c r="T148" s="331"/>
      <c r="U148" s="331"/>
      <c r="V148" s="331"/>
      <c r="W148" s="331"/>
      <c r="X148" s="331"/>
      <c r="Y148" s="331"/>
    </row>
    <row r="149" spans="1:25" ht="12" customHeight="1">
      <c r="A149" s="642"/>
      <c r="B149" s="328" t="str">
        <f>CONCATENATE(A148,"-",2)</f>
        <v>24-2</v>
      </c>
      <c r="C149" s="655"/>
      <c r="D149" s="647"/>
      <c r="E149" s="658"/>
      <c r="F149" s="661"/>
      <c r="G149" s="661"/>
      <c r="H149" s="666"/>
      <c r="I149" s="644"/>
      <c r="J149" s="644"/>
      <c r="K149" s="644"/>
      <c r="L149" s="644"/>
      <c r="M149" s="644"/>
      <c r="N149" s="644"/>
      <c r="O149" s="332" t="str">
        <f>IF($J148="","",(IFERROR(VLOOKUP($B149,作業日報!$A:$I,O$1,FALSE)," ")))</f>
        <v/>
      </c>
      <c r="P149" s="332" t="str">
        <f>IF($J148="","",(IFERROR(VLOOKUP($B149,作業日報!$A:$I,P$1,FALSE)," ")))</f>
        <v/>
      </c>
      <c r="Q149" s="332" t="str">
        <f>IF($J148="","",(IFERROR(VLOOKUP($B149,作業日報!$A:$I,Q$1,FALSE)," ")))</f>
        <v/>
      </c>
      <c r="R149" s="353" t="str">
        <f>IF(VLOOKUP($B149,作業日報!$A:$I,R$1,FALSE)=0,"",VLOOKUP($B149,作業日報!$A:$I,R$1,FALSE))</f>
        <v/>
      </c>
      <c r="S149" s="330" t="str">
        <f t="shared" ref="S149" si="71">IF(S148="","","○")</f>
        <v/>
      </c>
      <c r="T149" s="331"/>
      <c r="U149" s="331"/>
      <c r="V149" s="331"/>
      <c r="W149" s="331"/>
      <c r="X149" s="331"/>
      <c r="Y149" s="331"/>
    </row>
    <row r="150" spans="1:25" ht="12" customHeight="1">
      <c r="A150" s="642"/>
      <c r="B150" s="328" t="str">
        <f>CONCATENATE(A148,"-",3)</f>
        <v>24-3</v>
      </c>
      <c r="C150" s="655"/>
      <c r="D150" s="647"/>
      <c r="E150" s="658"/>
      <c r="F150" s="661"/>
      <c r="G150" s="661"/>
      <c r="H150" s="666"/>
      <c r="I150" s="644"/>
      <c r="J150" s="644"/>
      <c r="K150" s="644"/>
      <c r="L150" s="644"/>
      <c r="M150" s="644"/>
      <c r="N150" s="644"/>
      <c r="O150" s="332" t="str">
        <f>IF($K148="","",(IFERROR(VLOOKUP($B150,作業日報!$A:$I,O$1,FALSE)," ")))</f>
        <v/>
      </c>
      <c r="P150" s="332" t="str">
        <f>IF($K148="","",(IFERROR(VLOOKUP($B150,作業日報!$A:$I,P$1,FALSE)," ")))</f>
        <v/>
      </c>
      <c r="Q150" s="332" t="str">
        <f>IF($K148="","",(IFERROR(VLOOKUP($B150,作業日報!$A:$I,Q$1,FALSE)," ")))</f>
        <v/>
      </c>
      <c r="R150" s="353" t="str">
        <f>IF(VLOOKUP($B150,作業日報!$A:$I,R$1,FALSE)=0,"",VLOOKUP($B150,作業日報!$A:$I,R$1,FALSE))</f>
        <v/>
      </c>
      <c r="S150" s="330" t="str">
        <f t="shared" si="68"/>
        <v/>
      </c>
      <c r="T150" s="331"/>
      <c r="U150" s="331"/>
      <c r="V150" s="331"/>
      <c r="W150" s="331"/>
      <c r="X150" s="331"/>
      <c r="Y150" s="331"/>
    </row>
    <row r="151" spans="1:25" ht="12" customHeight="1">
      <c r="A151" s="642"/>
      <c r="B151" s="328" t="str">
        <f>CONCATENATE(A148,"-",4)</f>
        <v>24-4</v>
      </c>
      <c r="C151" s="655"/>
      <c r="D151" s="647"/>
      <c r="E151" s="658"/>
      <c r="F151" s="661"/>
      <c r="G151" s="661"/>
      <c r="H151" s="666"/>
      <c r="I151" s="644"/>
      <c r="J151" s="644"/>
      <c r="K151" s="644"/>
      <c r="L151" s="644"/>
      <c r="M151" s="644"/>
      <c r="N151" s="644"/>
      <c r="O151" s="332" t="str">
        <f>IF($L148="","",(IFERROR(VLOOKUP($B151,作業日報!$A:$I,O$1,FALSE)," ")))</f>
        <v/>
      </c>
      <c r="P151" s="332" t="str">
        <f>IF($L148="","",(IFERROR(VLOOKUP($B151,作業日報!$A:$I,P$1,FALSE)," ")))</f>
        <v/>
      </c>
      <c r="Q151" s="332" t="str">
        <f>IF($L148="","",(IFERROR(VLOOKUP($B151,作業日報!$A:$I,Q$1,FALSE)," ")))</f>
        <v/>
      </c>
      <c r="R151" s="353" t="str">
        <f>IF(VLOOKUP($B151,作業日報!$A:$I,R$1,FALSE)=0,"",VLOOKUP($B151,作業日報!$A:$I,R$1,FALSE))</f>
        <v/>
      </c>
      <c r="S151" s="330" t="str">
        <f t="shared" si="68"/>
        <v/>
      </c>
      <c r="T151" s="331"/>
      <c r="U151" s="331"/>
      <c r="V151" s="331"/>
      <c r="W151" s="331"/>
      <c r="X151" s="331"/>
      <c r="Y151" s="331"/>
    </row>
    <row r="152" spans="1:25" ht="12" customHeight="1">
      <c r="A152" s="642"/>
      <c r="B152" s="328" t="str">
        <f>CONCATENATE(A148,"-",5)</f>
        <v>24-5</v>
      </c>
      <c r="C152" s="655"/>
      <c r="D152" s="647"/>
      <c r="E152" s="658"/>
      <c r="F152" s="661"/>
      <c r="G152" s="661"/>
      <c r="H152" s="666"/>
      <c r="I152" s="644"/>
      <c r="J152" s="644"/>
      <c r="K152" s="644"/>
      <c r="L152" s="644"/>
      <c r="M152" s="644"/>
      <c r="N152" s="644"/>
      <c r="O152" s="332" t="str">
        <f>IF($M148="","",(IFERROR(VLOOKUP($B152,作業日報!$A:$I,O$1,FALSE)," ")))</f>
        <v/>
      </c>
      <c r="P152" s="332" t="str">
        <f>IF($M148="","",(IFERROR(VLOOKUP($B152,作業日報!$A:$I,P$1,FALSE)," ")))</f>
        <v/>
      </c>
      <c r="Q152" s="332" t="str">
        <f>IF($M148="","",(IFERROR(VLOOKUP($B152,作業日報!$A:$I,Q$1,FALSE)," ")))</f>
        <v/>
      </c>
      <c r="R152" s="353" t="str">
        <f>IF(VLOOKUP($B152,作業日報!$A:$I,R$1,FALSE)=0,"",VLOOKUP($B152,作業日報!$A:$I,R$1,FALSE))</f>
        <v/>
      </c>
      <c r="S152" s="330" t="str">
        <f t="shared" si="68"/>
        <v/>
      </c>
      <c r="T152" s="331"/>
      <c r="U152" s="331"/>
      <c r="V152" s="331"/>
      <c r="W152" s="331"/>
      <c r="X152" s="331"/>
      <c r="Y152" s="331"/>
    </row>
    <row r="153" spans="1:25" ht="12" customHeight="1">
      <c r="A153" s="642"/>
      <c r="B153" s="328" t="str">
        <f>CONCATENATE(A148,"-",6)</f>
        <v>24-6</v>
      </c>
      <c r="C153" s="656"/>
      <c r="D153" s="648"/>
      <c r="E153" s="659"/>
      <c r="F153" s="662"/>
      <c r="G153" s="662"/>
      <c r="H153" s="667"/>
      <c r="I153" s="645"/>
      <c r="J153" s="645"/>
      <c r="K153" s="645"/>
      <c r="L153" s="645"/>
      <c r="M153" s="645"/>
      <c r="N153" s="645"/>
      <c r="O153" s="333" t="str">
        <f>IF($N148="","",(IFERROR(VLOOKUP($B153,作業日報!$A:$I,O$1,FALSE)," ")))</f>
        <v/>
      </c>
      <c r="P153" s="333" t="str">
        <f>IF($N148="","",(IFERROR(VLOOKUP($B153,作業日報!$A:$I,P$1,FALSE)," ")))</f>
        <v/>
      </c>
      <c r="Q153" s="333" t="str">
        <f>IF($N148="","",(IFERROR(VLOOKUP($B153,作業日報!$A:$I,Q$1,FALSE)," ")))</f>
        <v/>
      </c>
      <c r="R153" s="354" t="str">
        <f>IF(VLOOKUP($B153,作業日報!$A:$I,R$1,FALSE)=0,"",VLOOKUP($B153,作業日報!$A:$I,R$1,FALSE))</f>
        <v/>
      </c>
      <c r="S153" s="330" t="str">
        <f t="shared" si="68"/>
        <v/>
      </c>
      <c r="T153" s="331"/>
      <c r="U153" s="331"/>
      <c r="V153" s="331"/>
      <c r="W153" s="331"/>
      <c r="X153" s="331"/>
      <c r="Y153" s="331"/>
    </row>
    <row r="154" spans="1:25" ht="12" customHeight="1">
      <c r="A154" s="642">
        <v>25</v>
      </c>
      <c r="B154" s="328" t="str">
        <f>CONCATENATE(A154,"-",1)</f>
        <v>25-1</v>
      </c>
      <c r="C154" s="654" t="str">
        <f>IF(VLOOKUP($A154,作業日報!$J:$U,2,FALSE)=0,"",VLOOKUP($A154,作業日報!$J:$U,2,FALSE))</f>
        <v/>
      </c>
      <c r="D154" s="646" t="str">
        <f>IF(VLOOKUP($A154,作業日報!$J:$U,3,FALSE)=0,"",VLOOKUP($A154,作業日報!$J:$U,3,FALSE))</f>
        <v/>
      </c>
      <c r="E154" s="657" t="str">
        <f>IF(ISERROR(VLOOKUP($A154,作業日報!$J:$U,4,FALSE))=TRUE,"",VLOOKUP($A154,作業日報!$J:$U,4,FALSE))</f>
        <v/>
      </c>
      <c r="F154" s="660" t="str">
        <f>IF(VLOOKUP($A154,作業日報!$J:$U,5,FALSE)=0,"",VLOOKUP($A154,作業日報!$J:$U,5,FALSE))</f>
        <v/>
      </c>
      <c r="G154" s="660" t="str">
        <f>IF(VLOOKUP($A154,作業日報!$J:$U,6,FALSE)=0,"",VLOOKUP($A154,作業日報!$J:$U,6,FALSE))</f>
        <v/>
      </c>
      <c r="H154" s="665" t="str">
        <f t="shared" ref="H154" si="72">IF(F154="",IF(G154="","",G154),IF(G154="",F154,SUM(F154+G154)))</f>
        <v/>
      </c>
      <c r="I154" s="643" t="str">
        <f>IF(VLOOKUP($A154,作業日報!$J:$U,I$1,FALSE)=0,"",VLOOKUP($A154,作業日報!$J:$U,I$1,FALSE))</f>
        <v/>
      </c>
      <c r="J154" s="643" t="str">
        <f>IF(VLOOKUP($A154,作業日報!$J:$U,J$1,FALSE)=0,"",VLOOKUP($A154,作業日報!$J:$U,J$1,FALSE))</f>
        <v/>
      </c>
      <c r="K154" s="643" t="str">
        <f>IF(VLOOKUP($A154,作業日報!$J:$U,K$1,FALSE)=0,"",VLOOKUP($A154,作業日報!$J:$U,K$1,FALSE))</f>
        <v/>
      </c>
      <c r="L154" s="643" t="str">
        <f>IF(VLOOKUP($A154,作業日報!$J:$U,L$1,FALSE)=0,"",VLOOKUP($A154,作業日報!$J:$U,L$1,FALSE))</f>
        <v/>
      </c>
      <c r="M154" s="643" t="str">
        <f>IF(VLOOKUP($A154,作業日報!$J:$U,M$1,FALSE)=0,"",VLOOKUP($A154,作業日報!$J:$U,M$1,FALSE))</f>
        <v/>
      </c>
      <c r="N154" s="643" t="str">
        <f>IF(VLOOKUP($A154,作業日報!$J:$U,N$1,FALSE)=0,"",VLOOKUP($A154,作業日報!$J:$U,N$1,FALSE))</f>
        <v/>
      </c>
      <c r="O154" s="329" t="str">
        <f>IF($I154="","",(IFERROR(VLOOKUP($B154,作業日報!$A:$I,O$1,FALSE)," ")))</f>
        <v/>
      </c>
      <c r="P154" s="329" t="str">
        <f>IF($I154="","",(IFERROR(VLOOKUP($B154,作業日報!$A:$I,P$1,FALSE)," ")))</f>
        <v/>
      </c>
      <c r="Q154" s="329" t="str">
        <f>IF($I154="","",(IFERROR(VLOOKUP($B154,作業日報!$A:$I,Q$1,FALSE)," ")))</f>
        <v/>
      </c>
      <c r="R154" s="329" t="str">
        <f>IF(VLOOKUP($B154,作業日報!$A:$I,R$1,FALSE)=0,"",VLOOKUP($B154,作業日報!$A:$I,R$1,FALSE))</f>
        <v/>
      </c>
      <c r="S154" s="330" t="str">
        <f t="shared" ref="S154" si="73">IF(I154="","","○")</f>
        <v/>
      </c>
      <c r="T154" s="331"/>
      <c r="U154" s="331"/>
      <c r="V154" s="331"/>
      <c r="W154" s="331"/>
      <c r="X154" s="331"/>
      <c r="Y154" s="331"/>
    </row>
    <row r="155" spans="1:25" ht="12" customHeight="1">
      <c r="A155" s="642"/>
      <c r="B155" s="328" t="str">
        <f>CONCATENATE(A154,"-",2)</f>
        <v>25-2</v>
      </c>
      <c r="C155" s="655"/>
      <c r="D155" s="647"/>
      <c r="E155" s="658"/>
      <c r="F155" s="661"/>
      <c r="G155" s="661"/>
      <c r="H155" s="666"/>
      <c r="I155" s="644"/>
      <c r="J155" s="644"/>
      <c r="K155" s="644"/>
      <c r="L155" s="644"/>
      <c r="M155" s="644"/>
      <c r="N155" s="644"/>
      <c r="O155" s="332" t="str">
        <f>IF($J154="","",(IFERROR(VLOOKUP($B155,作業日報!$A:$I,O$1,FALSE)," ")))</f>
        <v/>
      </c>
      <c r="P155" s="332" t="str">
        <f>IF($J154="","",(IFERROR(VLOOKUP($B155,作業日報!$A:$I,P$1,FALSE)," ")))</f>
        <v/>
      </c>
      <c r="Q155" s="332" t="str">
        <f>IF($J154="","",(IFERROR(VLOOKUP($B155,作業日報!$A:$I,Q$1,FALSE)," ")))</f>
        <v/>
      </c>
      <c r="R155" s="353" t="str">
        <f>IF(VLOOKUP($B155,作業日報!$A:$I,R$1,FALSE)=0,"",VLOOKUP($B155,作業日報!$A:$I,R$1,FALSE))</f>
        <v/>
      </c>
      <c r="S155" s="330" t="str">
        <f t="shared" ref="S155" si="74">IF(S154="","","○")</f>
        <v/>
      </c>
      <c r="T155" s="331"/>
      <c r="U155" s="331"/>
      <c r="V155" s="331"/>
      <c r="W155" s="331"/>
      <c r="X155" s="331"/>
      <c r="Y155" s="331"/>
    </row>
    <row r="156" spans="1:25" ht="12" customHeight="1">
      <c r="A156" s="642"/>
      <c r="B156" s="328" t="str">
        <f>CONCATENATE(A154,"-",3)</f>
        <v>25-3</v>
      </c>
      <c r="C156" s="655"/>
      <c r="D156" s="647"/>
      <c r="E156" s="658"/>
      <c r="F156" s="661"/>
      <c r="G156" s="661"/>
      <c r="H156" s="666"/>
      <c r="I156" s="644"/>
      <c r="J156" s="644"/>
      <c r="K156" s="644"/>
      <c r="L156" s="644"/>
      <c r="M156" s="644"/>
      <c r="N156" s="644"/>
      <c r="O156" s="332" t="str">
        <f>IF($K154="","",(IFERROR(VLOOKUP($B156,作業日報!$A:$I,O$1,FALSE)," ")))</f>
        <v/>
      </c>
      <c r="P156" s="332" t="str">
        <f>IF($K154="","",(IFERROR(VLOOKUP($B156,作業日報!$A:$I,P$1,FALSE)," ")))</f>
        <v/>
      </c>
      <c r="Q156" s="332" t="str">
        <f>IF($K154="","",(IFERROR(VLOOKUP($B156,作業日報!$A:$I,Q$1,FALSE)," ")))</f>
        <v/>
      </c>
      <c r="R156" s="353" t="str">
        <f>IF(VLOOKUP($B156,作業日報!$A:$I,R$1,FALSE)=0,"",VLOOKUP($B156,作業日報!$A:$I,R$1,FALSE))</f>
        <v/>
      </c>
      <c r="S156" s="330" t="str">
        <f t="shared" si="68"/>
        <v/>
      </c>
      <c r="T156" s="331"/>
      <c r="U156" s="331"/>
      <c r="V156" s="331"/>
      <c r="W156" s="331"/>
      <c r="X156" s="331"/>
      <c r="Y156" s="331"/>
    </row>
    <row r="157" spans="1:25" ht="12" customHeight="1">
      <c r="A157" s="642"/>
      <c r="B157" s="328" t="str">
        <f>CONCATENATE(A154,"-",4)</f>
        <v>25-4</v>
      </c>
      <c r="C157" s="655"/>
      <c r="D157" s="647"/>
      <c r="E157" s="658"/>
      <c r="F157" s="661"/>
      <c r="G157" s="661"/>
      <c r="H157" s="666"/>
      <c r="I157" s="644"/>
      <c r="J157" s="644"/>
      <c r="K157" s="644"/>
      <c r="L157" s="644"/>
      <c r="M157" s="644"/>
      <c r="N157" s="644"/>
      <c r="O157" s="332" t="str">
        <f>IF($L154="","",(IFERROR(VLOOKUP($B157,作業日報!$A:$I,O$1,FALSE)," ")))</f>
        <v/>
      </c>
      <c r="P157" s="332" t="str">
        <f>IF($L154="","",(IFERROR(VLOOKUP($B157,作業日報!$A:$I,P$1,FALSE)," ")))</f>
        <v/>
      </c>
      <c r="Q157" s="332" t="str">
        <f>IF($L154="","",(IFERROR(VLOOKUP($B157,作業日報!$A:$I,Q$1,FALSE)," ")))</f>
        <v/>
      </c>
      <c r="R157" s="353" t="str">
        <f>IF(VLOOKUP($B157,作業日報!$A:$I,R$1,FALSE)=0,"",VLOOKUP($B157,作業日報!$A:$I,R$1,FALSE))</f>
        <v/>
      </c>
      <c r="S157" s="330" t="str">
        <f t="shared" si="68"/>
        <v/>
      </c>
      <c r="T157" s="331"/>
      <c r="U157" s="331"/>
      <c r="V157" s="331"/>
      <c r="W157" s="331"/>
      <c r="X157" s="331"/>
      <c r="Y157" s="331"/>
    </row>
    <row r="158" spans="1:25" ht="12" customHeight="1">
      <c r="A158" s="642"/>
      <c r="B158" s="328" t="str">
        <f>CONCATENATE(A154,"-",5)</f>
        <v>25-5</v>
      </c>
      <c r="C158" s="655"/>
      <c r="D158" s="647"/>
      <c r="E158" s="658"/>
      <c r="F158" s="661"/>
      <c r="G158" s="661"/>
      <c r="H158" s="666"/>
      <c r="I158" s="644"/>
      <c r="J158" s="644"/>
      <c r="K158" s="644"/>
      <c r="L158" s="644"/>
      <c r="M158" s="644"/>
      <c r="N158" s="644"/>
      <c r="O158" s="332" t="str">
        <f>IF($M154="","",(IFERROR(VLOOKUP($B158,作業日報!$A:$I,O$1,FALSE)," ")))</f>
        <v/>
      </c>
      <c r="P158" s="332" t="str">
        <f>IF($M154="","",(IFERROR(VLOOKUP($B158,作業日報!$A:$I,P$1,FALSE)," ")))</f>
        <v/>
      </c>
      <c r="Q158" s="332" t="str">
        <f>IF($M154="","",(IFERROR(VLOOKUP($B158,作業日報!$A:$I,Q$1,FALSE)," ")))</f>
        <v/>
      </c>
      <c r="R158" s="353" t="str">
        <f>IF(VLOOKUP($B158,作業日報!$A:$I,R$1,FALSE)=0,"",VLOOKUP($B158,作業日報!$A:$I,R$1,FALSE))</f>
        <v/>
      </c>
      <c r="S158" s="330" t="str">
        <f t="shared" si="68"/>
        <v/>
      </c>
      <c r="T158" s="331"/>
      <c r="U158" s="331"/>
      <c r="V158" s="331"/>
      <c r="W158" s="331"/>
      <c r="X158" s="331"/>
      <c r="Y158" s="331"/>
    </row>
    <row r="159" spans="1:25" ht="12" customHeight="1">
      <c r="A159" s="642"/>
      <c r="B159" s="328" t="str">
        <f>CONCATENATE(A154,"-",6)</f>
        <v>25-6</v>
      </c>
      <c r="C159" s="656"/>
      <c r="D159" s="648"/>
      <c r="E159" s="659"/>
      <c r="F159" s="662"/>
      <c r="G159" s="662"/>
      <c r="H159" s="667"/>
      <c r="I159" s="645"/>
      <c r="J159" s="645"/>
      <c r="K159" s="645"/>
      <c r="L159" s="645"/>
      <c r="M159" s="645"/>
      <c r="N159" s="645"/>
      <c r="O159" s="333" t="str">
        <f>IF($N154="","",(IFERROR(VLOOKUP($B159,作業日報!$A:$I,O$1,FALSE)," ")))</f>
        <v/>
      </c>
      <c r="P159" s="333" t="str">
        <f>IF($N154="","",(IFERROR(VLOOKUP($B159,作業日報!$A:$I,P$1,FALSE)," ")))</f>
        <v/>
      </c>
      <c r="Q159" s="333" t="str">
        <f>IF($N154="","",(IFERROR(VLOOKUP($B159,作業日報!$A:$I,Q$1,FALSE)," ")))</f>
        <v/>
      </c>
      <c r="R159" s="354" t="str">
        <f>IF(VLOOKUP($B159,作業日報!$A:$I,R$1,FALSE)=0,"",VLOOKUP($B159,作業日報!$A:$I,R$1,FALSE))</f>
        <v/>
      </c>
      <c r="S159" s="330" t="str">
        <f t="shared" si="68"/>
        <v/>
      </c>
      <c r="T159" s="331"/>
      <c r="U159" s="331"/>
      <c r="V159" s="331"/>
      <c r="W159" s="331"/>
      <c r="X159" s="331"/>
      <c r="Y159" s="331"/>
    </row>
    <row r="160" spans="1:25" ht="12" customHeight="1">
      <c r="A160" s="642">
        <v>26</v>
      </c>
      <c r="B160" s="328" t="str">
        <f>CONCATENATE(A160,"-",1)</f>
        <v>26-1</v>
      </c>
      <c r="C160" s="654" t="str">
        <f>IF(VLOOKUP($A160,作業日報!$J:$U,2,FALSE)=0,"",VLOOKUP($A160,作業日報!$J:$U,2,FALSE))</f>
        <v/>
      </c>
      <c r="D160" s="646" t="str">
        <f>IF(VLOOKUP($A160,作業日報!$J:$U,3,FALSE)=0,"",VLOOKUP($A160,作業日報!$J:$U,3,FALSE))</f>
        <v/>
      </c>
      <c r="E160" s="657" t="str">
        <f>IF(ISERROR(VLOOKUP($A160,作業日報!$J:$U,4,FALSE))=TRUE,"",VLOOKUP($A160,作業日報!$J:$U,4,FALSE))</f>
        <v/>
      </c>
      <c r="F160" s="660" t="str">
        <f>IF(VLOOKUP($A160,作業日報!$J:$U,5,FALSE)=0,"",VLOOKUP($A160,作業日報!$J:$U,5,FALSE))</f>
        <v/>
      </c>
      <c r="G160" s="660" t="str">
        <f>IF(VLOOKUP($A160,作業日報!$J:$U,6,FALSE)=0,"",VLOOKUP($A160,作業日報!$J:$U,6,FALSE))</f>
        <v/>
      </c>
      <c r="H160" s="665" t="str">
        <f t="shared" ref="H160" si="75">IF(F160="",IF(G160="","",G160),IF(G160="",F160,SUM(F160+G160)))</f>
        <v/>
      </c>
      <c r="I160" s="643" t="str">
        <f>IF(VLOOKUP($A160,作業日報!$J:$U,I$1,FALSE)=0,"",VLOOKUP($A160,作業日報!$J:$U,I$1,FALSE))</f>
        <v/>
      </c>
      <c r="J160" s="643" t="str">
        <f>IF(VLOOKUP($A160,作業日報!$J:$U,J$1,FALSE)=0,"",VLOOKUP($A160,作業日報!$J:$U,J$1,FALSE))</f>
        <v/>
      </c>
      <c r="K160" s="643" t="str">
        <f>IF(VLOOKUP($A160,作業日報!$J:$U,K$1,FALSE)=0,"",VLOOKUP($A160,作業日報!$J:$U,K$1,FALSE))</f>
        <v/>
      </c>
      <c r="L160" s="643" t="str">
        <f>IF(VLOOKUP($A160,作業日報!$J:$U,L$1,FALSE)=0,"",VLOOKUP($A160,作業日報!$J:$U,L$1,FALSE))</f>
        <v/>
      </c>
      <c r="M160" s="643" t="str">
        <f>IF(VLOOKUP($A160,作業日報!$J:$U,M$1,FALSE)=0,"",VLOOKUP($A160,作業日報!$J:$U,M$1,FALSE))</f>
        <v/>
      </c>
      <c r="N160" s="643" t="str">
        <f>IF(VLOOKUP($A160,作業日報!$J:$U,N$1,FALSE)=0,"",VLOOKUP($A160,作業日報!$J:$U,N$1,FALSE))</f>
        <v/>
      </c>
      <c r="O160" s="329" t="str">
        <f>IF($I160="","",(IFERROR(VLOOKUP($B160,作業日報!$A:$I,O$1,FALSE)," ")))</f>
        <v/>
      </c>
      <c r="P160" s="329" t="str">
        <f>IF($I160="","",(IFERROR(VLOOKUP($B160,作業日報!$A:$I,P$1,FALSE)," ")))</f>
        <v/>
      </c>
      <c r="Q160" s="329" t="str">
        <f>IF($I160="","",(IFERROR(VLOOKUP($B160,作業日報!$A:$I,Q$1,FALSE)," ")))</f>
        <v/>
      </c>
      <c r="R160" s="329" t="str">
        <f>IF(VLOOKUP($B160,作業日報!$A:$I,R$1,FALSE)=0,"",VLOOKUP($B160,作業日報!$A:$I,R$1,FALSE))</f>
        <v/>
      </c>
      <c r="S160" s="330" t="str">
        <f t="shared" ref="S160" si="76">IF(I160="","","○")</f>
        <v/>
      </c>
      <c r="T160" s="331"/>
      <c r="U160" s="331"/>
      <c r="V160" s="331"/>
      <c r="W160" s="331"/>
      <c r="X160" s="331"/>
      <c r="Y160" s="331"/>
    </row>
    <row r="161" spans="1:25" ht="12" customHeight="1">
      <c r="A161" s="642"/>
      <c r="B161" s="328" t="str">
        <f>CONCATENATE(A160,"-",2)</f>
        <v>26-2</v>
      </c>
      <c r="C161" s="655"/>
      <c r="D161" s="647"/>
      <c r="E161" s="658"/>
      <c r="F161" s="661"/>
      <c r="G161" s="661"/>
      <c r="H161" s="666"/>
      <c r="I161" s="644"/>
      <c r="J161" s="644"/>
      <c r="K161" s="644"/>
      <c r="L161" s="644"/>
      <c r="M161" s="644"/>
      <c r="N161" s="644"/>
      <c r="O161" s="332" t="str">
        <f>IF($J160="","",(IFERROR(VLOOKUP($B161,作業日報!$A:$I,O$1,FALSE)," ")))</f>
        <v/>
      </c>
      <c r="P161" s="332" t="str">
        <f>IF($J160="","",(IFERROR(VLOOKUP($B161,作業日報!$A:$I,P$1,FALSE)," ")))</f>
        <v/>
      </c>
      <c r="Q161" s="332" t="str">
        <f>IF($J160="","",(IFERROR(VLOOKUP($B161,作業日報!$A:$I,Q$1,FALSE)," ")))</f>
        <v/>
      </c>
      <c r="R161" s="353" t="str">
        <f>IF(VLOOKUP($B161,作業日報!$A:$I,R$1,FALSE)=0,"",VLOOKUP($B161,作業日報!$A:$I,R$1,FALSE))</f>
        <v/>
      </c>
      <c r="S161" s="330" t="str">
        <f t="shared" ref="S161" si="77">IF(S160="","","○")</f>
        <v/>
      </c>
      <c r="T161" s="331"/>
      <c r="U161" s="331"/>
      <c r="V161" s="331"/>
      <c r="W161" s="331"/>
      <c r="X161" s="331"/>
      <c r="Y161" s="331"/>
    </row>
    <row r="162" spans="1:25" ht="12" customHeight="1">
      <c r="A162" s="642"/>
      <c r="B162" s="328" t="str">
        <f>CONCATENATE(A160,"-",3)</f>
        <v>26-3</v>
      </c>
      <c r="C162" s="655"/>
      <c r="D162" s="647"/>
      <c r="E162" s="658"/>
      <c r="F162" s="661"/>
      <c r="G162" s="661"/>
      <c r="H162" s="666"/>
      <c r="I162" s="644"/>
      <c r="J162" s="644"/>
      <c r="K162" s="644"/>
      <c r="L162" s="644"/>
      <c r="M162" s="644"/>
      <c r="N162" s="644"/>
      <c r="O162" s="332" t="str">
        <f>IF($K160="","",(IFERROR(VLOOKUP($B162,作業日報!$A:$I,O$1,FALSE)," ")))</f>
        <v/>
      </c>
      <c r="P162" s="332" t="str">
        <f>IF($K160="","",(IFERROR(VLOOKUP($B162,作業日報!$A:$I,P$1,FALSE)," ")))</f>
        <v/>
      </c>
      <c r="Q162" s="332" t="str">
        <f>IF($K160="","",(IFERROR(VLOOKUP($B162,作業日報!$A:$I,Q$1,FALSE)," ")))</f>
        <v/>
      </c>
      <c r="R162" s="353" t="str">
        <f>IF(VLOOKUP($B162,作業日報!$A:$I,R$1,FALSE)=0,"",VLOOKUP($B162,作業日報!$A:$I,R$1,FALSE))</f>
        <v/>
      </c>
      <c r="S162" s="330" t="str">
        <f t="shared" si="68"/>
        <v/>
      </c>
      <c r="T162" s="331"/>
      <c r="U162" s="331"/>
      <c r="V162" s="331"/>
      <c r="W162" s="331"/>
      <c r="X162" s="331"/>
      <c r="Y162" s="331"/>
    </row>
    <row r="163" spans="1:25" ht="12" customHeight="1">
      <c r="A163" s="642"/>
      <c r="B163" s="328" t="str">
        <f>CONCATENATE(A160,"-",4)</f>
        <v>26-4</v>
      </c>
      <c r="C163" s="655"/>
      <c r="D163" s="647"/>
      <c r="E163" s="658"/>
      <c r="F163" s="661"/>
      <c r="G163" s="661"/>
      <c r="H163" s="666"/>
      <c r="I163" s="644"/>
      <c r="J163" s="644"/>
      <c r="K163" s="644"/>
      <c r="L163" s="644"/>
      <c r="M163" s="644"/>
      <c r="N163" s="644"/>
      <c r="O163" s="332" t="str">
        <f>IF($L160="","",(IFERROR(VLOOKUP($B163,作業日報!$A:$I,O$1,FALSE)," ")))</f>
        <v/>
      </c>
      <c r="P163" s="332" t="str">
        <f>IF($L160="","",(IFERROR(VLOOKUP($B163,作業日報!$A:$I,P$1,FALSE)," ")))</f>
        <v/>
      </c>
      <c r="Q163" s="332" t="str">
        <f>IF($L160="","",(IFERROR(VLOOKUP($B163,作業日報!$A:$I,Q$1,FALSE)," ")))</f>
        <v/>
      </c>
      <c r="R163" s="353" t="str">
        <f>IF(VLOOKUP($B163,作業日報!$A:$I,R$1,FALSE)=0,"",VLOOKUP($B163,作業日報!$A:$I,R$1,FALSE))</f>
        <v/>
      </c>
      <c r="S163" s="330" t="str">
        <f t="shared" si="68"/>
        <v/>
      </c>
      <c r="T163" s="331"/>
      <c r="U163" s="331"/>
      <c r="V163" s="331"/>
      <c r="W163" s="331"/>
      <c r="X163" s="331"/>
      <c r="Y163" s="331"/>
    </row>
    <row r="164" spans="1:25" ht="12" customHeight="1">
      <c r="A164" s="642"/>
      <c r="B164" s="328" t="str">
        <f>CONCATENATE(A160,"-",5)</f>
        <v>26-5</v>
      </c>
      <c r="C164" s="655"/>
      <c r="D164" s="647"/>
      <c r="E164" s="658"/>
      <c r="F164" s="661"/>
      <c r="G164" s="661"/>
      <c r="H164" s="666"/>
      <c r="I164" s="644"/>
      <c r="J164" s="644"/>
      <c r="K164" s="644"/>
      <c r="L164" s="644"/>
      <c r="M164" s="644"/>
      <c r="N164" s="644"/>
      <c r="O164" s="332" t="str">
        <f>IF($M160="","",(IFERROR(VLOOKUP($B164,作業日報!$A:$I,O$1,FALSE)," ")))</f>
        <v/>
      </c>
      <c r="P164" s="332" t="str">
        <f>IF($M160="","",(IFERROR(VLOOKUP($B164,作業日報!$A:$I,P$1,FALSE)," ")))</f>
        <v/>
      </c>
      <c r="Q164" s="332" t="str">
        <f>IF($M160="","",(IFERROR(VLOOKUP($B164,作業日報!$A:$I,Q$1,FALSE)," ")))</f>
        <v/>
      </c>
      <c r="R164" s="353" t="str">
        <f>IF(VLOOKUP($B164,作業日報!$A:$I,R$1,FALSE)=0,"",VLOOKUP($B164,作業日報!$A:$I,R$1,FALSE))</f>
        <v/>
      </c>
      <c r="S164" s="330" t="str">
        <f t="shared" si="68"/>
        <v/>
      </c>
      <c r="T164" s="331"/>
      <c r="U164" s="331"/>
      <c r="V164" s="331"/>
      <c r="W164" s="331"/>
      <c r="X164" s="331"/>
      <c r="Y164" s="331"/>
    </row>
    <row r="165" spans="1:25" ht="12" customHeight="1">
      <c r="A165" s="642"/>
      <c r="B165" s="328" t="str">
        <f>CONCATENATE(A160,"-",6)</f>
        <v>26-6</v>
      </c>
      <c r="C165" s="656"/>
      <c r="D165" s="648"/>
      <c r="E165" s="659"/>
      <c r="F165" s="662"/>
      <c r="G165" s="662"/>
      <c r="H165" s="667"/>
      <c r="I165" s="645"/>
      <c r="J165" s="645"/>
      <c r="K165" s="645"/>
      <c r="L165" s="645"/>
      <c r="M165" s="645"/>
      <c r="N165" s="645"/>
      <c r="O165" s="333" t="str">
        <f>IF($N160="","",(IFERROR(VLOOKUP($B165,作業日報!$A:$I,O$1,FALSE)," ")))</f>
        <v/>
      </c>
      <c r="P165" s="333" t="str">
        <f>IF($N160="","",(IFERROR(VLOOKUP($B165,作業日報!$A:$I,P$1,FALSE)," ")))</f>
        <v/>
      </c>
      <c r="Q165" s="333" t="str">
        <f>IF($N160="","",(IFERROR(VLOOKUP($B165,作業日報!$A:$I,Q$1,FALSE)," ")))</f>
        <v/>
      </c>
      <c r="R165" s="354" t="str">
        <f>IF(VLOOKUP($B165,作業日報!$A:$I,R$1,FALSE)=0,"",VLOOKUP($B165,作業日報!$A:$I,R$1,FALSE))</f>
        <v/>
      </c>
      <c r="S165" s="330" t="str">
        <f t="shared" si="68"/>
        <v/>
      </c>
      <c r="T165" s="331"/>
      <c r="U165" s="331"/>
      <c r="V165" s="331"/>
      <c r="W165" s="331"/>
      <c r="X165" s="331"/>
      <c r="Y165" s="331"/>
    </row>
    <row r="166" spans="1:25" ht="12" customHeight="1">
      <c r="A166" s="642">
        <v>27</v>
      </c>
      <c r="B166" s="328" t="str">
        <f>CONCATENATE(A166,"-",1)</f>
        <v>27-1</v>
      </c>
      <c r="C166" s="654" t="str">
        <f>IF(VLOOKUP($A166,作業日報!$J:$U,2,FALSE)=0,"",VLOOKUP($A166,作業日報!$J:$U,2,FALSE))</f>
        <v/>
      </c>
      <c r="D166" s="646" t="str">
        <f>IF(VLOOKUP($A166,作業日報!$J:$U,3,FALSE)=0,"",VLOOKUP($A166,作業日報!$J:$U,3,FALSE))</f>
        <v/>
      </c>
      <c r="E166" s="657" t="str">
        <f>IF(ISERROR(VLOOKUP($A166,作業日報!$J:$U,4,FALSE))=TRUE,"",VLOOKUP($A166,作業日報!$J:$U,4,FALSE))</f>
        <v/>
      </c>
      <c r="F166" s="660" t="str">
        <f>IF(VLOOKUP($A166,作業日報!$J:$U,5,FALSE)=0,"",VLOOKUP($A166,作業日報!$J:$U,5,FALSE))</f>
        <v/>
      </c>
      <c r="G166" s="660" t="str">
        <f>IF(VLOOKUP($A166,作業日報!$J:$U,6,FALSE)=0,"",VLOOKUP($A166,作業日報!$J:$U,6,FALSE))</f>
        <v/>
      </c>
      <c r="H166" s="665" t="str">
        <f t="shared" ref="H166" si="78">IF(F166="",IF(G166="","",G166),IF(G166="",F166,SUM(F166+G166)))</f>
        <v/>
      </c>
      <c r="I166" s="643" t="str">
        <f>IF(VLOOKUP($A166,作業日報!$J:$U,I$1,FALSE)=0,"",VLOOKUP($A166,作業日報!$J:$U,I$1,FALSE))</f>
        <v/>
      </c>
      <c r="J166" s="643" t="str">
        <f>IF(VLOOKUP($A166,作業日報!$J:$U,J$1,FALSE)=0,"",VLOOKUP($A166,作業日報!$J:$U,J$1,FALSE))</f>
        <v/>
      </c>
      <c r="K166" s="643" t="str">
        <f>IF(VLOOKUP($A166,作業日報!$J:$U,K$1,FALSE)=0,"",VLOOKUP($A166,作業日報!$J:$U,K$1,FALSE))</f>
        <v/>
      </c>
      <c r="L166" s="643" t="str">
        <f>IF(VLOOKUP($A166,作業日報!$J:$U,L$1,FALSE)=0,"",VLOOKUP($A166,作業日報!$J:$U,L$1,FALSE))</f>
        <v/>
      </c>
      <c r="M166" s="643" t="str">
        <f>IF(VLOOKUP($A166,作業日報!$J:$U,M$1,FALSE)=0,"",VLOOKUP($A166,作業日報!$J:$U,M$1,FALSE))</f>
        <v/>
      </c>
      <c r="N166" s="643" t="str">
        <f>IF(VLOOKUP($A166,作業日報!$J:$U,N$1,FALSE)=0,"",VLOOKUP($A166,作業日報!$J:$U,N$1,FALSE))</f>
        <v/>
      </c>
      <c r="O166" s="329" t="str">
        <f>IF($I166="","",(IFERROR(VLOOKUP($B166,作業日報!$A:$I,O$1,FALSE)," ")))</f>
        <v/>
      </c>
      <c r="P166" s="329" t="str">
        <f>IF($I166="","",(IFERROR(VLOOKUP($B166,作業日報!$A:$I,P$1,FALSE)," ")))</f>
        <v/>
      </c>
      <c r="Q166" s="329" t="str">
        <f>IF($I166="","",(IFERROR(VLOOKUP($B166,作業日報!$A:$I,Q$1,FALSE)," ")))</f>
        <v/>
      </c>
      <c r="R166" s="329" t="str">
        <f>IF(VLOOKUP($B166,作業日報!$A:$I,R$1,FALSE)=0,"",VLOOKUP($B166,作業日報!$A:$I,R$1,FALSE))</f>
        <v/>
      </c>
      <c r="S166" s="330" t="str">
        <f t="shared" ref="S166" si="79">IF(I166="","","○")</f>
        <v/>
      </c>
      <c r="T166" s="331"/>
      <c r="U166" s="331"/>
      <c r="V166" s="331"/>
      <c r="W166" s="331"/>
      <c r="X166" s="331"/>
      <c r="Y166" s="331"/>
    </row>
    <row r="167" spans="1:25" ht="12" customHeight="1">
      <c r="A167" s="642"/>
      <c r="B167" s="328" t="str">
        <f>CONCATENATE(A166,"-",2)</f>
        <v>27-2</v>
      </c>
      <c r="C167" s="655"/>
      <c r="D167" s="647"/>
      <c r="E167" s="658"/>
      <c r="F167" s="661"/>
      <c r="G167" s="661"/>
      <c r="H167" s="666"/>
      <c r="I167" s="644"/>
      <c r="J167" s="644"/>
      <c r="K167" s="644"/>
      <c r="L167" s="644"/>
      <c r="M167" s="644"/>
      <c r="N167" s="644"/>
      <c r="O167" s="332" t="str">
        <f>IF($J166="","",(IFERROR(VLOOKUP($B167,作業日報!$A:$I,O$1,FALSE)," ")))</f>
        <v/>
      </c>
      <c r="P167" s="332" t="str">
        <f>IF($J166="","",(IFERROR(VLOOKUP($B167,作業日報!$A:$I,P$1,FALSE)," ")))</f>
        <v/>
      </c>
      <c r="Q167" s="332" t="str">
        <f>IF($J166="","",(IFERROR(VLOOKUP($B167,作業日報!$A:$I,Q$1,FALSE)," ")))</f>
        <v/>
      </c>
      <c r="R167" s="353" t="str">
        <f>IF(VLOOKUP($B167,作業日報!$A:$I,R$1,FALSE)=0,"",VLOOKUP($B167,作業日報!$A:$I,R$1,FALSE))</f>
        <v/>
      </c>
      <c r="S167" s="330" t="str">
        <f t="shared" ref="S167" si="80">IF(S166="","","○")</f>
        <v/>
      </c>
      <c r="T167" s="331"/>
      <c r="U167" s="331"/>
      <c r="V167" s="331"/>
      <c r="W167" s="331"/>
      <c r="X167" s="331"/>
      <c r="Y167" s="331"/>
    </row>
    <row r="168" spans="1:25" ht="12" customHeight="1">
      <c r="A168" s="642"/>
      <c r="B168" s="328" t="str">
        <f>CONCATENATE(A166,"-",3)</f>
        <v>27-3</v>
      </c>
      <c r="C168" s="655"/>
      <c r="D168" s="647"/>
      <c r="E168" s="658"/>
      <c r="F168" s="661"/>
      <c r="G168" s="661"/>
      <c r="H168" s="666"/>
      <c r="I168" s="644"/>
      <c r="J168" s="644"/>
      <c r="K168" s="644"/>
      <c r="L168" s="644"/>
      <c r="M168" s="644"/>
      <c r="N168" s="644"/>
      <c r="O168" s="332" t="str">
        <f>IF($K166="","",(IFERROR(VLOOKUP($B168,作業日報!$A:$I,O$1,FALSE)," ")))</f>
        <v/>
      </c>
      <c r="P168" s="332" t="str">
        <f>IF($K166="","",(IFERROR(VLOOKUP($B168,作業日報!$A:$I,P$1,FALSE)," ")))</f>
        <v/>
      </c>
      <c r="Q168" s="332" t="str">
        <f>IF($K166="","",(IFERROR(VLOOKUP($B168,作業日報!$A:$I,Q$1,FALSE)," ")))</f>
        <v/>
      </c>
      <c r="R168" s="353" t="str">
        <f>IF(VLOOKUP($B168,作業日報!$A:$I,R$1,FALSE)=0,"",VLOOKUP($B168,作業日報!$A:$I,R$1,FALSE))</f>
        <v/>
      </c>
      <c r="S168" s="330" t="str">
        <f t="shared" si="68"/>
        <v/>
      </c>
      <c r="T168" s="331"/>
      <c r="U168" s="331"/>
      <c r="V168" s="331"/>
      <c r="W168" s="331"/>
      <c r="X168" s="331"/>
      <c r="Y168" s="331"/>
    </row>
    <row r="169" spans="1:25" ht="12" customHeight="1">
      <c r="A169" s="642"/>
      <c r="B169" s="328" t="str">
        <f>CONCATENATE(A166,"-",4)</f>
        <v>27-4</v>
      </c>
      <c r="C169" s="655"/>
      <c r="D169" s="647"/>
      <c r="E169" s="658"/>
      <c r="F169" s="661"/>
      <c r="G169" s="661"/>
      <c r="H169" s="666"/>
      <c r="I169" s="644"/>
      <c r="J169" s="644"/>
      <c r="K169" s="644"/>
      <c r="L169" s="644"/>
      <c r="M169" s="644"/>
      <c r="N169" s="644"/>
      <c r="O169" s="332" t="str">
        <f>IF($L166="","",(IFERROR(VLOOKUP($B169,作業日報!$A:$I,O$1,FALSE)," ")))</f>
        <v/>
      </c>
      <c r="P169" s="332" t="str">
        <f>IF($L166="","",(IFERROR(VLOOKUP($B169,作業日報!$A:$I,P$1,FALSE)," ")))</f>
        <v/>
      </c>
      <c r="Q169" s="332" t="str">
        <f>IF($L166="","",(IFERROR(VLOOKUP($B169,作業日報!$A:$I,Q$1,FALSE)," ")))</f>
        <v/>
      </c>
      <c r="R169" s="353" t="str">
        <f>IF(VLOOKUP($B169,作業日報!$A:$I,R$1,FALSE)=0,"",VLOOKUP($B169,作業日報!$A:$I,R$1,FALSE))</f>
        <v/>
      </c>
      <c r="S169" s="330" t="str">
        <f t="shared" si="68"/>
        <v/>
      </c>
      <c r="T169" s="331"/>
      <c r="U169" s="331"/>
      <c r="V169" s="331"/>
      <c r="W169" s="331"/>
      <c r="X169" s="331"/>
      <c r="Y169" s="331"/>
    </row>
    <row r="170" spans="1:25" ht="12" customHeight="1">
      <c r="A170" s="642"/>
      <c r="B170" s="328" t="str">
        <f>CONCATENATE(A166,"-",5)</f>
        <v>27-5</v>
      </c>
      <c r="C170" s="655"/>
      <c r="D170" s="647"/>
      <c r="E170" s="658"/>
      <c r="F170" s="661"/>
      <c r="G170" s="661"/>
      <c r="H170" s="666"/>
      <c r="I170" s="644"/>
      <c r="J170" s="644"/>
      <c r="K170" s="644"/>
      <c r="L170" s="644"/>
      <c r="M170" s="644"/>
      <c r="N170" s="644"/>
      <c r="O170" s="332" t="str">
        <f>IF($M166="","",(IFERROR(VLOOKUP($B170,作業日報!$A:$I,O$1,FALSE)," ")))</f>
        <v/>
      </c>
      <c r="P170" s="332" t="str">
        <f>IF($M166="","",(IFERROR(VLOOKUP($B170,作業日報!$A:$I,P$1,FALSE)," ")))</f>
        <v/>
      </c>
      <c r="Q170" s="332" t="str">
        <f>IF($M166="","",(IFERROR(VLOOKUP($B170,作業日報!$A:$I,Q$1,FALSE)," ")))</f>
        <v/>
      </c>
      <c r="R170" s="353" t="str">
        <f>IF(VLOOKUP($B170,作業日報!$A:$I,R$1,FALSE)=0,"",VLOOKUP($B170,作業日報!$A:$I,R$1,FALSE))</f>
        <v/>
      </c>
      <c r="S170" s="330" t="str">
        <f t="shared" si="68"/>
        <v/>
      </c>
      <c r="T170" s="331"/>
      <c r="U170" s="331"/>
      <c r="V170" s="331"/>
      <c r="W170" s="331"/>
      <c r="X170" s="331"/>
      <c r="Y170" s="331"/>
    </row>
    <row r="171" spans="1:25" ht="12" customHeight="1">
      <c r="A171" s="642"/>
      <c r="B171" s="328" t="str">
        <f>CONCATENATE(A166,"-",6)</f>
        <v>27-6</v>
      </c>
      <c r="C171" s="656"/>
      <c r="D171" s="648"/>
      <c r="E171" s="659"/>
      <c r="F171" s="662"/>
      <c r="G171" s="662"/>
      <c r="H171" s="667"/>
      <c r="I171" s="645"/>
      <c r="J171" s="645"/>
      <c r="K171" s="645"/>
      <c r="L171" s="645"/>
      <c r="M171" s="645"/>
      <c r="N171" s="645"/>
      <c r="O171" s="333" t="str">
        <f>IF($N166="","",(IFERROR(VLOOKUP($B171,作業日報!$A:$I,O$1,FALSE)," ")))</f>
        <v/>
      </c>
      <c r="P171" s="333" t="str">
        <f>IF($N166="","",(IFERROR(VLOOKUP($B171,作業日報!$A:$I,P$1,FALSE)," ")))</f>
        <v/>
      </c>
      <c r="Q171" s="333" t="str">
        <f>IF($N166="","",(IFERROR(VLOOKUP($B171,作業日報!$A:$I,Q$1,FALSE)," ")))</f>
        <v/>
      </c>
      <c r="R171" s="354" t="str">
        <f>IF(VLOOKUP($B171,作業日報!$A:$I,R$1,FALSE)=0,"",VLOOKUP($B171,作業日報!$A:$I,R$1,FALSE))</f>
        <v/>
      </c>
      <c r="S171" s="330" t="str">
        <f t="shared" si="68"/>
        <v/>
      </c>
      <c r="T171" s="331"/>
      <c r="U171" s="331"/>
      <c r="V171" s="331"/>
      <c r="W171" s="331"/>
      <c r="X171" s="331"/>
      <c r="Y171" s="331"/>
    </row>
    <row r="172" spans="1:25" ht="12" customHeight="1">
      <c r="A172" s="642">
        <v>28</v>
      </c>
      <c r="B172" s="328" t="str">
        <f>CONCATENATE(A172,"-",1)</f>
        <v>28-1</v>
      </c>
      <c r="C172" s="654" t="str">
        <f>IF(VLOOKUP($A172,作業日報!$J:$U,2,FALSE)=0,"",VLOOKUP($A172,作業日報!$J:$U,2,FALSE))</f>
        <v/>
      </c>
      <c r="D172" s="646" t="str">
        <f>IF(VLOOKUP($A172,作業日報!$J:$U,3,FALSE)=0,"",VLOOKUP($A172,作業日報!$J:$U,3,FALSE))</f>
        <v/>
      </c>
      <c r="E172" s="657" t="str">
        <f>IF(ISERROR(VLOOKUP($A172,作業日報!$J:$U,4,FALSE))=TRUE,"",VLOOKUP($A172,作業日報!$J:$U,4,FALSE))</f>
        <v/>
      </c>
      <c r="F172" s="660" t="str">
        <f>IF(VLOOKUP($A172,作業日報!$J:$U,5,FALSE)=0,"",VLOOKUP($A172,作業日報!$J:$U,5,FALSE))</f>
        <v/>
      </c>
      <c r="G172" s="660" t="str">
        <f>IF(VLOOKUP($A172,作業日報!$J:$U,6,FALSE)=0,"",VLOOKUP($A172,作業日報!$J:$U,6,FALSE))</f>
        <v/>
      </c>
      <c r="H172" s="665" t="str">
        <f t="shared" ref="H172" si="81">IF(F172="",IF(G172="","",G172),IF(G172="",F172,SUM(F172+G172)))</f>
        <v/>
      </c>
      <c r="I172" s="643" t="str">
        <f>IF(VLOOKUP($A172,作業日報!$J:$U,I$1,FALSE)=0,"",VLOOKUP($A172,作業日報!$J:$U,I$1,FALSE))</f>
        <v/>
      </c>
      <c r="J172" s="643" t="str">
        <f>IF(VLOOKUP($A172,作業日報!$J:$U,J$1,FALSE)=0,"",VLOOKUP($A172,作業日報!$J:$U,J$1,FALSE))</f>
        <v/>
      </c>
      <c r="K172" s="643" t="str">
        <f>IF(VLOOKUP($A172,作業日報!$J:$U,K$1,FALSE)=0,"",VLOOKUP($A172,作業日報!$J:$U,K$1,FALSE))</f>
        <v/>
      </c>
      <c r="L172" s="643" t="str">
        <f>IF(VLOOKUP($A172,作業日報!$J:$U,L$1,FALSE)=0,"",VLOOKUP($A172,作業日報!$J:$U,L$1,FALSE))</f>
        <v/>
      </c>
      <c r="M172" s="643" t="str">
        <f>IF(VLOOKUP($A172,作業日報!$J:$U,M$1,FALSE)=0,"",VLOOKUP($A172,作業日報!$J:$U,M$1,FALSE))</f>
        <v/>
      </c>
      <c r="N172" s="643" t="str">
        <f>IF(VLOOKUP($A172,作業日報!$J:$U,N$1,FALSE)=0,"",VLOOKUP($A172,作業日報!$J:$U,N$1,FALSE))</f>
        <v/>
      </c>
      <c r="O172" s="329" t="str">
        <f>IF($I172="","",(IFERROR(VLOOKUP($B172,作業日報!$A:$I,O$1,FALSE)," ")))</f>
        <v/>
      </c>
      <c r="P172" s="329" t="str">
        <f>IF($I172="","",(IFERROR(VLOOKUP($B172,作業日報!$A:$I,P$1,FALSE)," ")))</f>
        <v/>
      </c>
      <c r="Q172" s="329" t="str">
        <f>IF($I172="","",(IFERROR(VLOOKUP($B172,作業日報!$A:$I,Q$1,FALSE)," ")))</f>
        <v/>
      </c>
      <c r="R172" s="329" t="str">
        <f>IF(VLOOKUP($B172,作業日報!$A:$I,R$1,FALSE)=0,"",VLOOKUP($B172,作業日報!$A:$I,R$1,FALSE))</f>
        <v/>
      </c>
      <c r="S172" s="330" t="str">
        <f t="shared" ref="S172" si="82">IF(I172="","","○")</f>
        <v/>
      </c>
      <c r="T172" s="331"/>
      <c r="U172" s="331"/>
      <c r="V172" s="331"/>
      <c r="W172" s="331"/>
      <c r="X172" s="331"/>
      <c r="Y172" s="331"/>
    </row>
    <row r="173" spans="1:25" ht="12" customHeight="1">
      <c r="A173" s="642"/>
      <c r="B173" s="328" t="str">
        <f>CONCATENATE(A172,"-",2)</f>
        <v>28-2</v>
      </c>
      <c r="C173" s="655"/>
      <c r="D173" s="647"/>
      <c r="E173" s="658"/>
      <c r="F173" s="661"/>
      <c r="G173" s="661"/>
      <c r="H173" s="666"/>
      <c r="I173" s="644"/>
      <c r="J173" s="644"/>
      <c r="K173" s="644"/>
      <c r="L173" s="644"/>
      <c r="M173" s="644"/>
      <c r="N173" s="644"/>
      <c r="O173" s="332" t="str">
        <f>IF($J172="","",(IFERROR(VLOOKUP($B173,作業日報!$A:$I,O$1,FALSE)," ")))</f>
        <v/>
      </c>
      <c r="P173" s="332" t="str">
        <f>IF($J172="","",(IFERROR(VLOOKUP($B173,作業日報!$A:$I,P$1,FALSE)," ")))</f>
        <v/>
      </c>
      <c r="Q173" s="332" t="str">
        <f>IF($J172="","",(IFERROR(VLOOKUP($B173,作業日報!$A:$I,Q$1,FALSE)," ")))</f>
        <v/>
      </c>
      <c r="R173" s="353" t="str">
        <f>IF(VLOOKUP($B173,作業日報!$A:$I,R$1,FALSE)=0,"",VLOOKUP($B173,作業日報!$A:$I,R$1,FALSE))</f>
        <v/>
      </c>
      <c r="S173" s="330" t="str">
        <f t="shared" ref="S173" si="83">IF(S172="","","○")</f>
        <v/>
      </c>
      <c r="T173" s="331"/>
      <c r="U173" s="331"/>
      <c r="V173" s="331"/>
      <c r="W173" s="331"/>
      <c r="X173" s="331"/>
      <c r="Y173" s="331"/>
    </row>
    <row r="174" spans="1:25" ht="12" customHeight="1">
      <c r="A174" s="642"/>
      <c r="B174" s="328" t="str">
        <f>CONCATENATE(A172,"-",3)</f>
        <v>28-3</v>
      </c>
      <c r="C174" s="655"/>
      <c r="D174" s="647"/>
      <c r="E174" s="658"/>
      <c r="F174" s="661"/>
      <c r="G174" s="661"/>
      <c r="H174" s="666"/>
      <c r="I174" s="644"/>
      <c r="J174" s="644"/>
      <c r="K174" s="644"/>
      <c r="L174" s="644"/>
      <c r="M174" s="644"/>
      <c r="N174" s="644"/>
      <c r="O174" s="332" t="str">
        <f>IF($K172="","",(IFERROR(VLOOKUP($B174,作業日報!$A:$I,O$1,FALSE)," ")))</f>
        <v/>
      </c>
      <c r="P174" s="332" t="str">
        <f>IF($K172="","",(IFERROR(VLOOKUP($B174,作業日報!$A:$I,P$1,FALSE)," ")))</f>
        <v/>
      </c>
      <c r="Q174" s="332" t="str">
        <f>IF($K172="","",(IFERROR(VLOOKUP($B174,作業日報!$A:$I,Q$1,FALSE)," ")))</f>
        <v/>
      </c>
      <c r="R174" s="353" t="str">
        <f>IF(VLOOKUP($B174,作業日報!$A:$I,R$1,FALSE)=0,"",VLOOKUP($B174,作業日報!$A:$I,R$1,FALSE))</f>
        <v/>
      </c>
      <c r="S174" s="330" t="str">
        <f t="shared" si="68"/>
        <v/>
      </c>
      <c r="T174" s="331"/>
      <c r="U174" s="331"/>
      <c r="V174" s="331"/>
      <c r="W174" s="331"/>
      <c r="X174" s="331"/>
      <c r="Y174" s="331"/>
    </row>
    <row r="175" spans="1:25" ht="12" customHeight="1">
      <c r="A175" s="642"/>
      <c r="B175" s="328" t="str">
        <f>CONCATENATE(A172,"-",4)</f>
        <v>28-4</v>
      </c>
      <c r="C175" s="655"/>
      <c r="D175" s="647"/>
      <c r="E175" s="658"/>
      <c r="F175" s="661"/>
      <c r="G175" s="661"/>
      <c r="H175" s="666"/>
      <c r="I175" s="644"/>
      <c r="J175" s="644"/>
      <c r="K175" s="644"/>
      <c r="L175" s="644"/>
      <c r="M175" s="644"/>
      <c r="N175" s="644"/>
      <c r="O175" s="332" t="str">
        <f>IF($L172="","",(IFERROR(VLOOKUP($B175,作業日報!$A:$I,O$1,FALSE)," ")))</f>
        <v/>
      </c>
      <c r="P175" s="332" t="str">
        <f>IF($L172="","",(IFERROR(VLOOKUP($B175,作業日報!$A:$I,P$1,FALSE)," ")))</f>
        <v/>
      </c>
      <c r="Q175" s="332" t="str">
        <f>IF($L172="","",(IFERROR(VLOOKUP($B175,作業日報!$A:$I,Q$1,FALSE)," ")))</f>
        <v/>
      </c>
      <c r="R175" s="353" t="str">
        <f>IF(VLOOKUP($B175,作業日報!$A:$I,R$1,FALSE)=0,"",VLOOKUP($B175,作業日報!$A:$I,R$1,FALSE))</f>
        <v/>
      </c>
      <c r="S175" s="330" t="str">
        <f t="shared" si="68"/>
        <v/>
      </c>
      <c r="T175" s="331"/>
      <c r="U175" s="331"/>
      <c r="V175" s="331"/>
      <c r="W175" s="331"/>
      <c r="X175" s="331"/>
      <c r="Y175" s="331"/>
    </row>
    <row r="176" spans="1:25" ht="12" customHeight="1">
      <c r="A176" s="642"/>
      <c r="B176" s="328" t="str">
        <f>CONCATENATE(A172,"-",5)</f>
        <v>28-5</v>
      </c>
      <c r="C176" s="655"/>
      <c r="D176" s="647"/>
      <c r="E176" s="658"/>
      <c r="F176" s="661"/>
      <c r="G176" s="661"/>
      <c r="H176" s="666"/>
      <c r="I176" s="644"/>
      <c r="J176" s="644"/>
      <c r="K176" s="644"/>
      <c r="L176" s="644"/>
      <c r="M176" s="644"/>
      <c r="N176" s="644"/>
      <c r="O176" s="332" t="str">
        <f>IF($M172="","",(IFERROR(VLOOKUP($B176,作業日報!$A:$I,O$1,FALSE)," ")))</f>
        <v/>
      </c>
      <c r="P176" s="332" t="str">
        <f>IF($M172="","",(IFERROR(VLOOKUP($B176,作業日報!$A:$I,P$1,FALSE)," ")))</f>
        <v/>
      </c>
      <c r="Q176" s="332" t="str">
        <f>IF($M172="","",(IFERROR(VLOOKUP($B176,作業日報!$A:$I,Q$1,FALSE)," ")))</f>
        <v/>
      </c>
      <c r="R176" s="353" t="str">
        <f>IF(VLOOKUP($B176,作業日報!$A:$I,R$1,FALSE)=0,"",VLOOKUP($B176,作業日報!$A:$I,R$1,FALSE))</f>
        <v/>
      </c>
      <c r="S176" s="330" t="str">
        <f t="shared" si="68"/>
        <v/>
      </c>
      <c r="T176" s="331"/>
      <c r="U176" s="331"/>
      <c r="V176" s="331"/>
      <c r="W176" s="331"/>
      <c r="X176" s="331"/>
      <c r="Y176" s="331"/>
    </row>
    <row r="177" spans="1:25" ht="12" customHeight="1">
      <c r="A177" s="642"/>
      <c r="B177" s="328" t="str">
        <f>CONCATENATE(A172,"-",6)</f>
        <v>28-6</v>
      </c>
      <c r="C177" s="656"/>
      <c r="D177" s="648"/>
      <c r="E177" s="659"/>
      <c r="F177" s="662"/>
      <c r="G177" s="662"/>
      <c r="H177" s="667"/>
      <c r="I177" s="645"/>
      <c r="J177" s="645"/>
      <c r="K177" s="645"/>
      <c r="L177" s="645"/>
      <c r="M177" s="645"/>
      <c r="N177" s="645"/>
      <c r="O177" s="333" t="str">
        <f>IF($N172="","",(IFERROR(VLOOKUP($B177,作業日報!$A:$I,O$1,FALSE)," ")))</f>
        <v/>
      </c>
      <c r="P177" s="333" t="str">
        <f>IF($N172="","",(IFERROR(VLOOKUP($B177,作業日報!$A:$I,P$1,FALSE)," ")))</f>
        <v/>
      </c>
      <c r="Q177" s="333" t="str">
        <f>IF($N172="","",(IFERROR(VLOOKUP($B177,作業日報!$A:$I,Q$1,FALSE)," ")))</f>
        <v/>
      </c>
      <c r="R177" s="354" t="str">
        <f>IF(VLOOKUP($B177,作業日報!$A:$I,R$1,FALSE)=0,"",VLOOKUP($B177,作業日報!$A:$I,R$1,FALSE))</f>
        <v/>
      </c>
      <c r="S177" s="330" t="str">
        <f t="shared" si="68"/>
        <v/>
      </c>
      <c r="T177" s="331"/>
      <c r="U177" s="331"/>
      <c r="V177" s="331"/>
      <c r="W177" s="331"/>
      <c r="X177" s="331"/>
      <c r="Y177" s="331"/>
    </row>
    <row r="178" spans="1:25" ht="12" customHeight="1">
      <c r="A178" s="642">
        <v>29</v>
      </c>
      <c r="B178" s="328" t="str">
        <f>CONCATENATE(A178,"-",1)</f>
        <v>29-1</v>
      </c>
      <c r="C178" s="654" t="str">
        <f>IF(VLOOKUP($A178,作業日報!$J:$U,2,FALSE)=0,"",VLOOKUP($A178,作業日報!$J:$U,2,FALSE))</f>
        <v/>
      </c>
      <c r="D178" s="646" t="str">
        <f>IF(VLOOKUP($A178,作業日報!$J:$U,3,FALSE)=0,"",VLOOKUP($A178,作業日報!$J:$U,3,FALSE))</f>
        <v/>
      </c>
      <c r="E178" s="657" t="str">
        <f>IF(ISERROR(VLOOKUP($A178,作業日報!$J:$U,4,FALSE))=TRUE,"",VLOOKUP($A178,作業日報!$J:$U,4,FALSE))</f>
        <v/>
      </c>
      <c r="F178" s="660" t="str">
        <f>IF(VLOOKUP($A178,作業日報!$J:$U,5,FALSE)=0,"",VLOOKUP($A178,作業日報!$J:$U,5,FALSE))</f>
        <v/>
      </c>
      <c r="G178" s="660" t="str">
        <f>IF(VLOOKUP($A178,作業日報!$J:$U,6,FALSE)=0,"",VLOOKUP($A178,作業日報!$J:$U,6,FALSE))</f>
        <v/>
      </c>
      <c r="H178" s="665" t="str">
        <f t="shared" ref="H178" si="84">IF(F178="",IF(G178="","",G178),IF(G178="",F178,SUM(F178+G178)))</f>
        <v/>
      </c>
      <c r="I178" s="643" t="str">
        <f>IF(VLOOKUP($A178,作業日報!$J:$U,I$1,FALSE)=0,"",VLOOKUP($A178,作業日報!$J:$U,I$1,FALSE))</f>
        <v/>
      </c>
      <c r="J178" s="643" t="str">
        <f>IF(VLOOKUP($A178,作業日報!$J:$U,J$1,FALSE)=0,"",VLOOKUP($A178,作業日報!$J:$U,J$1,FALSE))</f>
        <v/>
      </c>
      <c r="K178" s="643" t="str">
        <f>IF(VLOOKUP($A178,作業日報!$J:$U,K$1,FALSE)=0,"",VLOOKUP($A178,作業日報!$J:$U,K$1,FALSE))</f>
        <v/>
      </c>
      <c r="L178" s="643" t="str">
        <f>IF(VLOOKUP($A178,作業日報!$J:$U,L$1,FALSE)=0,"",VLOOKUP($A178,作業日報!$J:$U,L$1,FALSE))</f>
        <v/>
      </c>
      <c r="M178" s="643" t="str">
        <f>IF(VLOOKUP($A178,作業日報!$J:$U,M$1,FALSE)=0,"",VLOOKUP($A178,作業日報!$J:$U,M$1,FALSE))</f>
        <v/>
      </c>
      <c r="N178" s="643" t="str">
        <f>IF(VLOOKUP($A178,作業日報!$J:$U,N$1,FALSE)=0,"",VLOOKUP($A178,作業日報!$J:$U,N$1,FALSE))</f>
        <v/>
      </c>
      <c r="O178" s="329" t="str">
        <f>IF($I178="","",(IFERROR(VLOOKUP($B178,作業日報!$A:$I,O$1,FALSE)," ")))</f>
        <v/>
      </c>
      <c r="P178" s="329" t="str">
        <f>IF($I178="","",(IFERROR(VLOOKUP($B178,作業日報!$A:$I,P$1,FALSE)," ")))</f>
        <v/>
      </c>
      <c r="Q178" s="329" t="str">
        <f>IF($I178="","",(IFERROR(VLOOKUP($B178,作業日報!$A:$I,Q$1,FALSE)," ")))</f>
        <v/>
      </c>
      <c r="R178" s="329" t="str">
        <f>IF(VLOOKUP($B178,作業日報!$A:$I,R$1,FALSE)=0,"",VLOOKUP($B178,作業日報!$A:$I,R$1,FALSE))</f>
        <v/>
      </c>
      <c r="S178" s="330" t="str">
        <f t="shared" ref="S178" si="85">IF(I178="","","○")</f>
        <v/>
      </c>
      <c r="T178" s="331"/>
      <c r="U178" s="331"/>
      <c r="V178" s="331"/>
      <c r="W178" s="331"/>
      <c r="X178" s="331"/>
      <c r="Y178" s="331"/>
    </row>
    <row r="179" spans="1:25" ht="12" customHeight="1">
      <c r="A179" s="642"/>
      <c r="B179" s="328" t="str">
        <f>CONCATENATE(A178,"-",2)</f>
        <v>29-2</v>
      </c>
      <c r="C179" s="655"/>
      <c r="D179" s="647"/>
      <c r="E179" s="658"/>
      <c r="F179" s="661"/>
      <c r="G179" s="661"/>
      <c r="H179" s="666"/>
      <c r="I179" s="644"/>
      <c r="J179" s="644"/>
      <c r="K179" s="644"/>
      <c r="L179" s="644"/>
      <c r="M179" s="644"/>
      <c r="N179" s="644"/>
      <c r="O179" s="332" t="str">
        <f>IF($J178="","",(IFERROR(VLOOKUP($B179,作業日報!$A:$I,O$1,FALSE)," ")))</f>
        <v/>
      </c>
      <c r="P179" s="332" t="str">
        <f>IF($J178="","",(IFERROR(VLOOKUP($B179,作業日報!$A:$I,P$1,FALSE)," ")))</f>
        <v/>
      </c>
      <c r="Q179" s="332" t="str">
        <f>IF($J178="","",(IFERROR(VLOOKUP($B179,作業日報!$A:$I,Q$1,FALSE)," ")))</f>
        <v/>
      </c>
      <c r="R179" s="353" t="str">
        <f>IF(VLOOKUP($B179,作業日報!$A:$I,R$1,FALSE)=0,"",VLOOKUP($B179,作業日報!$A:$I,R$1,FALSE))</f>
        <v/>
      </c>
      <c r="S179" s="330" t="str">
        <f t="shared" ref="S179" si="86">IF(S178="","","○")</f>
        <v/>
      </c>
      <c r="T179" s="331"/>
      <c r="U179" s="331"/>
      <c r="V179" s="331"/>
      <c r="W179" s="331"/>
      <c r="X179" s="331"/>
      <c r="Y179" s="331"/>
    </row>
    <row r="180" spans="1:25" ht="12" customHeight="1">
      <c r="A180" s="642"/>
      <c r="B180" s="328" t="str">
        <f>CONCATENATE(A178,"-",3)</f>
        <v>29-3</v>
      </c>
      <c r="C180" s="655"/>
      <c r="D180" s="647"/>
      <c r="E180" s="658"/>
      <c r="F180" s="661"/>
      <c r="G180" s="661"/>
      <c r="H180" s="666"/>
      <c r="I180" s="644"/>
      <c r="J180" s="644"/>
      <c r="K180" s="644"/>
      <c r="L180" s="644"/>
      <c r="M180" s="644"/>
      <c r="N180" s="644"/>
      <c r="O180" s="332" t="str">
        <f>IF($K178="","",(IFERROR(VLOOKUP($B180,作業日報!$A:$I,O$1,FALSE)," ")))</f>
        <v/>
      </c>
      <c r="P180" s="332" t="str">
        <f>IF($K178="","",(IFERROR(VLOOKUP($B180,作業日報!$A:$I,P$1,FALSE)," ")))</f>
        <v/>
      </c>
      <c r="Q180" s="332" t="str">
        <f>IF($K178="","",(IFERROR(VLOOKUP($B180,作業日報!$A:$I,Q$1,FALSE)," ")))</f>
        <v/>
      </c>
      <c r="R180" s="353" t="str">
        <f>IF(VLOOKUP($B180,作業日報!$A:$I,R$1,FALSE)=0,"",VLOOKUP($B180,作業日報!$A:$I,R$1,FALSE))</f>
        <v/>
      </c>
      <c r="S180" s="330" t="str">
        <f t="shared" si="68"/>
        <v/>
      </c>
      <c r="T180" s="331"/>
      <c r="U180" s="331"/>
      <c r="V180" s="331"/>
      <c r="W180" s="331"/>
      <c r="X180" s="331"/>
      <c r="Y180" s="331"/>
    </row>
    <row r="181" spans="1:25" ht="12" customHeight="1">
      <c r="A181" s="642"/>
      <c r="B181" s="328" t="str">
        <f>CONCATENATE(A178,"-",4)</f>
        <v>29-4</v>
      </c>
      <c r="C181" s="655"/>
      <c r="D181" s="647"/>
      <c r="E181" s="658"/>
      <c r="F181" s="661"/>
      <c r="G181" s="661"/>
      <c r="H181" s="666"/>
      <c r="I181" s="644"/>
      <c r="J181" s="644"/>
      <c r="K181" s="644"/>
      <c r="L181" s="644"/>
      <c r="M181" s="644"/>
      <c r="N181" s="644"/>
      <c r="O181" s="332" t="str">
        <f>IF($L178="","",(IFERROR(VLOOKUP($B181,作業日報!$A:$I,O$1,FALSE)," ")))</f>
        <v/>
      </c>
      <c r="P181" s="332" t="str">
        <f>IF($L178="","",(IFERROR(VLOOKUP($B181,作業日報!$A:$I,P$1,FALSE)," ")))</f>
        <v/>
      </c>
      <c r="Q181" s="332" t="str">
        <f>IF($L178="","",(IFERROR(VLOOKUP($B181,作業日報!$A:$I,Q$1,FALSE)," ")))</f>
        <v/>
      </c>
      <c r="R181" s="353" t="str">
        <f>IF(VLOOKUP($B181,作業日報!$A:$I,R$1,FALSE)=0,"",VLOOKUP($B181,作業日報!$A:$I,R$1,FALSE))</f>
        <v/>
      </c>
      <c r="S181" s="330" t="str">
        <f t="shared" si="68"/>
        <v/>
      </c>
      <c r="T181" s="331"/>
      <c r="U181" s="331"/>
      <c r="V181" s="331"/>
      <c r="W181" s="331"/>
      <c r="X181" s="331"/>
      <c r="Y181" s="331"/>
    </row>
    <row r="182" spans="1:25" ht="12" customHeight="1">
      <c r="A182" s="642"/>
      <c r="B182" s="328" t="str">
        <f>CONCATENATE(A178,"-",5)</f>
        <v>29-5</v>
      </c>
      <c r="C182" s="655"/>
      <c r="D182" s="647"/>
      <c r="E182" s="658"/>
      <c r="F182" s="661"/>
      <c r="G182" s="661"/>
      <c r="H182" s="666"/>
      <c r="I182" s="644"/>
      <c r="J182" s="644"/>
      <c r="K182" s="644"/>
      <c r="L182" s="644"/>
      <c r="M182" s="644"/>
      <c r="N182" s="644"/>
      <c r="O182" s="332" t="str">
        <f>IF($M178="","",(IFERROR(VLOOKUP($B182,作業日報!$A:$I,O$1,FALSE)," ")))</f>
        <v/>
      </c>
      <c r="P182" s="332" t="str">
        <f>IF($M178="","",(IFERROR(VLOOKUP($B182,作業日報!$A:$I,P$1,FALSE)," ")))</f>
        <v/>
      </c>
      <c r="Q182" s="332" t="str">
        <f>IF($M178="","",(IFERROR(VLOOKUP($B182,作業日報!$A:$I,Q$1,FALSE)," ")))</f>
        <v/>
      </c>
      <c r="R182" s="353" t="str">
        <f>IF(VLOOKUP($B182,作業日報!$A:$I,R$1,FALSE)=0,"",VLOOKUP($B182,作業日報!$A:$I,R$1,FALSE))</f>
        <v/>
      </c>
      <c r="S182" s="330" t="str">
        <f t="shared" si="68"/>
        <v/>
      </c>
      <c r="T182" s="331"/>
      <c r="U182" s="331"/>
      <c r="V182" s="331"/>
      <c r="W182" s="331"/>
      <c r="X182" s="331"/>
      <c r="Y182" s="331"/>
    </row>
    <row r="183" spans="1:25" ht="12" customHeight="1">
      <c r="A183" s="642"/>
      <c r="B183" s="328" t="str">
        <f>CONCATENATE(A178,"-",6)</f>
        <v>29-6</v>
      </c>
      <c r="C183" s="656"/>
      <c r="D183" s="648"/>
      <c r="E183" s="659"/>
      <c r="F183" s="662"/>
      <c r="G183" s="662"/>
      <c r="H183" s="667"/>
      <c r="I183" s="645"/>
      <c r="J183" s="645"/>
      <c r="K183" s="645"/>
      <c r="L183" s="645"/>
      <c r="M183" s="645"/>
      <c r="N183" s="645"/>
      <c r="O183" s="333" t="str">
        <f>IF($N178="","",(IFERROR(VLOOKUP($B183,作業日報!$A:$I,O$1,FALSE)," ")))</f>
        <v/>
      </c>
      <c r="P183" s="333" t="str">
        <f>IF($N178="","",(IFERROR(VLOOKUP($B183,作業日報!$A:$I,P$1,FALSE)," ")))</f>
        <v/>
      </c>
      <c r="Q183" s="333" t="str">
        <f>IF($N178="","",(IFERROR(VLOOKUP($B183,作業日報!$A:$I,Q$1,FALSE)," ")))</f>
        <v/>
      </c>
      <c r="R183" s="354" t="str">
        <f>IF(VLOOKUP($B183,作業日報!$A:$I,R$1,FALSE)=0,"",VLOOKUP($B183,作業日報!$A:$I,R$1,FALSE))</f>
        <v/>
      </c>
      <c r="S183" s="330" t="str">
        <f t="shared" si="68"/>
        <v/>
      </c>
      <c r="T183" s="331"/>
      <c r="U183" s="331"/>
      <c r="V183" s="331"/>
      <c r="W183" s="331"/>
      <c r="X183" s="331"/>
      <c r="Y183" s="331"/>
    </row>
    <row r="184" spans="1:25" ht="12" customHeight="1">
      <c r="A184" s="642">
        <v>30</v>
      </c>
      <c r="B184" s="328" t="str">
        <f>CONCATENATE(A184,"-",1)</f>
        <v>30-1</v>
      </c>
      <c r="C184" s="654" t="str">
        <f>IF(VLOOKUP($A184,作業日報!$J:$U,2,FALSE)=0,"",VLOOKUP($A184,作業日報!$J:$U,2,FALSE))</f>
        <v/>
      </c>
      <c r="D184" s="646" t="str">
        <f>IF(VLOOKUP($A184,作業日報!$J:$U,3,FALSE)=0,"",VLOOKUP($A184,作業日報!$J:$U,3,FALSE))</f>
        <v/>
      </c>
      <c r="E184" s="657" t="str">
        <f>IF(ISERROR(VLOOKUP($A184,作業日報!$J:$U,4,FALSE))=TRUE,"",VLOOKUP($A184,作業日報!$J:$U,4,FALSE))</f>
        <v/>
      </c>
      <c r="F184" s="660" t="str">
        <f>IF(VLOOKUP($A184,作業日報!$J:$U,5,FALSE)=0,"",VLOOKUP($A184,作業日報!$J:$U,5,FALSE))</f>
        <v/>
      </c>
      <c r="G184" s="660" t="str">
        <f>IF(VLOOKUP($A184,作業日報!$J:$U,6,FALSE)=0,"",VLOOKUP($A184,作業日報!$J:$U,6,FALSE))</f>
        <v/>
      </c>
      <c r="H184" s="665" t="str">
        <f t="shared" ref="H184" si="87">IF(F184="",IF(G184="","",G184),IF(G184="",F184,SUM(F184+G184)))</f>
        <v/>
      </c>
      <c r="I184" s="643" t="str">
        <f>IF(VLOOKUP($A184,作業日報!$J:$U,I$1,FALSE)=0,"",VLOOKUP($A184,作業日報!$J:$U,I$1,FALSE))</f>
        <v/>
      </c>
      <c r="J184" s="643" t="str">
        <f>IF(VLOOKUP($A184,作業日報!$J:$U,J$1,FALSE)=0,"",VLOOKUP($A184,作業日報!$J:$U,J$1,FALSE))</f>
        <v/>
      </c>
      <c r="K184" s="643" t="str">
        <f>IF(VLOOKUP($A184,作業日報!$J:$U,K$1,FALSE)=0,"",VLOOKUP($A184,作業日報!$J:$U,K$1,FALSE))</f>
        <v/>
      </c>
      <c r="L184" s="643" t="str">
        <f>IF(VLOOKUP($A184,作業日報!$J:$U,L$1,FALSE)=0,"",VLOOKUP($A184,作業日報!$J:$U,L$1,FALSE))</f>
        <v/>
      </c>
      <c r="M184" s="643" t="str">
        <f>IF(VLOOKUP($A184,作業日報!$J:$U,M$1,FALSE)=0,"",VLOOKUP($A184,作業日報!$J:$U,M$1,FALSE))</f>
        <v/>
      </c>
      <c r="N184" s="643" t="str">
        <f>IF(VLOOKUP($A184,作業日報!$J:$U,N$1,FALSE)=0,"",VLOOKUP($A184,作業日報!$J:$U,N$1,FALSE))</f>
        <v/>
      </c>
      <c r="O184" s="329" t="str">
        <f>IF($I184="","",(IFERROR(VLOOKUP($B184,作業日報!$A:$I,O$1,FALSE)," ")))</f>
        <v/>
      </c>
      <c r="P184" s="329" t="str">
        <f>IF($I184="","",(IFERROR(VLOOKUP($B184,作業日報!$A:$I,P$1,FALSE)," ")))</f>
        <v/>
      </c>
      <c r="Q184" s="329" t="str">
        <f>IF($I184="","",(IFERROR(VLOOKUP($B184,作業日報!$A:$I,Q$1,FALSE)," ")))</f>
        <v/>
      </c>
      <c r="R184" s="329" t="str">
        <f>IF(VLOOKUP($B184,作業日報!$A:$I,R$1,FALSE)=0,"",VLOOKUP($B184,作業日報!$A:$I,R$1,FALSE))</f>
        <v/>
      </c>
      <c r="S184" s="330" t="str">
        <f t="shared" ref="S184" si="88">IF(I184="","","○")</f>
        <v/>
      </c>
      <c r="T184" s="331"/>
      <c r="U184" s="331"/>
      <c r="V184" s="331"/>
      <c r="W184" s="331"/>
      <c r="X184" s="331"/>
      <c r="Y184" s="331"/>
    </row>
    <row r="185" spans="1:25" ht="12" customHeight="1">
      <c r="A185" s="642"/>
      <c r="B185" s="328" t="str">
        <f>CONCATENATE(A184,"-",2)</f>
        <v>30-2</v>
      </c>
      <c r="C185" s="655"/>
      <c r="D185" s="647"/>
      <c r="E185" s="658"/>
      <c r="F185" s="661"/>
      <c r="G185" s="661"/>
      <c r="H185" s="666"/>
      <c r="I185" s="644"/>
      <c r="J185" s="644"/>
      <c r="K185" s="644"/>
      <c r="L185" s="644"/>
      <c r="M185" s="644"/>
      <c r="N185" s="644"/>
      <c r="O185" s="332" t="str">
        <f>IF($J184="","",(IFERROR(VLOOKUP($B185,作業日報!$A:$I,O$1,FALSE)," ")))</f>
        <v/>
      </c>
      <c r="P185" s="332" t="str">
        <f>IF($J184="","",(IFERROR(VLOOKUP($B185,作業日報!$A:$I,P$1,FALSE)," ")))</f>
        <v/>
      </c>
      <c r="Q185" s="332" t="str">
        <f>IF($J184="","",(IFERROR(VLOOKUP($B185,作業日報!$A:$I,Q$1,FALSE)," ")))</f>
        <v/>
      </c>
      <c r="R185" s="353" t="str">
        <f>IF(VLOOKUP($B185,作業日報!$A:$I,R$1,FALSE)=0,"",VLOOKUP($B185,作業日報!$A:$I,R$1,FALSE))</f>
        <v/>
      </c>
      <c r="S185" s="330" t="str">
        <f t="shared" ref="S185" si="89">IF(S184="","","○")</f>
        <v/>
      </c>
      <c r="T185" s="331"/>
      <c r="U185" s="331"/>
      <c r="V185" s="331"/>
      <c r="W185" s="331"/>
      <c r="X185" s="331"/>
      <c r="Y185" s="331"/>
    </row>
    <row r="186" spans="1:25" ht="12" customHeight="1">
      <c r="A186" s="642"/>
      <c r="B186" s="328" t="str">
        <f>CONCATENATE(A184,"-",3)</f>
        <v>30-3</v>
      </c>
      <c r="C186" s="655"/>
      <c r="D186" s="647"/>
      <c r="E186" s="658"/>
      <c r="F186" s="661"/>
      <c r="G186" s="661"/>
      <c r="H186" s="666"/>
      <c r="I186" s="644"/>
      <c r="J186" s="644"/>
      <c r="K186" s="644"/>
      <c r="L186" s="644"/>
      <c r="M186" s="644"/>
      <c r="N186" s="644"/>
      <c r="O186" s="332" t="str">
        <f>IF($K184="","",(IFERROR(VLOOKUP($B186,作業日報!$A:$I,O$1,FALSE)," ")))</f>
        <v/>
      </c>
      <c r="P186" s="332" t="str">
        <f>IF($K184="","",(IFERROR(VLOOKUP($B186,作業日報!$A:$I,P$1,FALSE)," ")))</f>
        <v/>
      </c>
      <c r="Q186" s="332" t="str">
        <f>IF($K184="","",(IFERROR(VLOOKUP($B186,作業日報!$A:$I,Q$1,FALSE)," ")))</f>
        <v/>
      </c>
      <c r="R186" s="353" t="str">
        <f>IF(VLOOKUP($B186,作業日報!$A:$I,R$1,FALSE)=0,"",VLOOKUP($B186,作業日報!$A:$I,R$1,FALSE))</f>
        <v/>
      </c>
      <c r="S186" s="330" t="str">
        <f t="shared" si="68"/>
        <v/>
      </c>
      <c r="T186" s="331"/>
      <c r="U186" s="331"/>
      <c r="V186" s="331"/>
      <c r="W186" s="331"/>
      <c r="X186" s="331"/>
      <c r="Y186" s="331"/>
    </row>
    <row r="187" spans="1:25" ht="12" customHeight="1">
      <c r="A187" s="642"/>
      <c r="B187" s="328" t="str">
        <f>CONCATENATE(A184,"-",4)</f>
        <v>30-4</v>
      </c>
      <c r="C187" s="655"/>
      <c r="D187" s="647"/>
      <c r="E187" s="658"/>
      <c r="F187" s="661"/>
      <c r="G187" s="661"/>
      <c r="H187" s="666"/>
      <c r="I187" s="644"/>
      <c r="J187" s="644"/>
      <c r="K187" s="644"/>
      <c r="L187" s="644"/>
      <c r="M187" s="644"/>
      <c r="N187" s="644"/>
      <c r="O187" s="332" t="str">
        <f>IF($L184="","",(IFERROR(VLOOKUP($B187,作業日報!$A:$I,O$1,FALSE)," ")))</f>
        <v/>
      </c>
      <c r="P187" s="332" t="str">
        <f>IF($L184="","",(IFERROR(VLOOKUP($B187,作業日報!$A:$I,P$1,FALSE)," ")))</f>
        <v/>
      </c>
      <c r="Q187" s="332" t="str">
        <f>IF($L184="","",(IFERROR(VLOOKUP($B187,作業日報!$A:$I,Q$1,FALSE)," ")))</f>
        <v/>
      </c>
      <c r="R187" s="353" t="str">
        <f>IF(VLOOKUP($B187,作業日報!$A:$I,R$1,FALSE)=0,"",VLOOKUP($B187,作業日報!$A:$I,R$1,FALSE))</f>
        <v/>
      </c>
      <c r="S187" s="330" t="str">
        <f t="shared" si="68"/>
        <v/>
      </c>
      <c r="T187" s="331"/>
      <c r="U187" s="331"/>
      <c r="V187" s="331"/>
      <c r="W187" s="331"/>
      <c r="X187" s="331"/>
      <c r="Y187" s="331"/>
    </row>
    <row r="188" spans="1:25" ht="12" customHeight="1">
      <c r="A188" s="642"/>
      <c r="B188" s="328" t="str">
        <f>CONCATENATE(A184,"-",5)</f>
        <v>30-5</v>
      </c>
      <c r="C188" s="655"/>
      <c r="D188" s="647"/>
      <c r="E188" s="658"/>
      <c r="F188" s="661"/>
      <c r="G188" s="661"/>
      <c r="H188" s="666"/>
      <c r="I188" s="644"/>
      <c r="J188" s="644"/>
      <c r="K188" s="644"/>
      <c r="L188" s="644"/>
      <c r="M188" s="644"/>
      <c r="N188" s="644"/>
      <c r="O188" s="332" t="str">
        <f>IF($M184="","",(IFERROR(VLOOKUP($B188,作業日報!$A:$I,O$1,FALSE)," ")))</f>
        <v/>
      </c>
      <c r="P188" s="332" t="str">
        <f>IF($M184="","",(IFERROR(VLOOKUP($B188,作業日報!$A:$I,P$1,FALSE)," ")))</f>
        <v/>
      </c>
      <c r="Q188" s="332" t="str">
        <f>IF($M184="","",(IFERROR(VLOOKUP($B188,作業日報!$A:$I,Q$1,FALSE)," ")))</f>
        <v/>
      </c>
      <c r="R188" s="353" t="str">
        <f>IF(VLOOKUP($B188,作業日報!$A:$I,R$1,FALSE)=0,"",VLOOKUP($B188,作業日報!$A:$I,R$1,FALSE))</f>
        <v/>
      </c>
      <c r="S188" s="330" t="str">
        <f t="shared" si="68"/>
        <v/>
      </c>
      <c r="T188" s="331"/>
      <c r="U188" s="331"/>
      <c r="V188" s="331"/>
      <c r="W188" s="331"/>
      <c r="X188" s="331"/>
      <c r="Y188" s="331"/>
    </row>
    <row r="189" spans="1:25" ht="12" customHeight="1">
      <c r="A189" s="642"/>
      <c r="B189" s="328" t="str">
        <f>CONCATENATE(A184,"-",6)</f>
        <v>30-6</v>
      </c>
      <c r="C189" s="656"/>
      <c r="D189" s="648"/>
      <c r="E189" s="659"/>
      <c r="F189" s="662"/>
      <c r="G189" s="662"/>
      <c r="H189" s="667"/>
      <c r="I189" s="645"/>
      <c r="J189" s="645"/>
      <c r="K189" s="645"/>
      <c r="L189" s="645"/>
      <c r="M189" s="645"/>
      <c r="N189" s="645"/>
      <c r="O189" s="333" t="str">
        <f>IF($N184="","",(IFERROR(VLOOKUP($B189,作業日報!$A:$I,O$1,FALSE)," ")))</f>
        <v/>
      </c>
      <c r="P189" s="333" t="str">
        <f>IF($N184="","",(IFERROR(VLOOKUP($B189,作業日報!$A:$I,P$1,FALSE)," ")))</f>
        <v/>
      </c>
      <c r="Q189" s="333" t="str">
        <f>IF($N184="","",(IFERROR(VLOOKUP($B189,作業日報!$A:$I,Q$1,FALSE)," ")))</f>
        <v/>
      </c>
      <c r="R189" s="354" t="str">
        <f>IF(VLOOKUP($B189,作業日報!$A:$I,R$1,FALSE)=0,"",VLOOKUP($B189,作業日報!$A:$I,R$1,FALSE))</f>
        <v/>
      </c>
      <c r="S189" s="330" t="str">
        <f t="shared" si="68"/>
        <v/>
      </c>
      <c r="T189" s="331"/>
      <c r="U189" s="331"/>
      <c r="V189" s="331"/>
      <c r="W189" s="331"/>
      <c r="X189" s="331"/>
      <c r="Y189" s="331"/>
    </row>
    <row r="190" spans="1:25" ht="12" customHeight="1">
      <c r="A190" s="642">
        <v>31</v>
      </c>
      <c r="B190" s="328" t="str">
        <f>CONCATENATE(A190,"-",1)</f>
        <v>31-1</v>
      </c>
      <c r="C190" s="654" t="str">
        <f>IF(VLOOKUP($A190,作業日報!$J:$U,2,FALSE)=0,"",VLOOKUP($A190,作業日報!$J:$U,2,FALSE))</f>
        <v/>
      </c>
      <c r="D190" s="646" t="str">
        <f>IF(VLOOKUP($A190,作業日報!$J:$U,3,FALSE)=0,"",VLOOKUP($A190,作業日報!$J:$U,3,FALSE))</f>
        <v/>
      </c>
      <c r="E190" s="657" t="str">
        <f>IF(ISERROR(VLOOKUP($A190,作業日報!$J:$U,4,FALSE))=TRUE,"",VLOOKUP($A190,作業日報!$J:$U,4,FALSE))</f>
        <v/>
      </c>
      <c r="F190" s="660" t="str">
        <f>IF(VLOOKUP($A190,作業日報!$J:$U,5,FALSE)=0,"",VLOOKUP($A190,作業日報!$J:$U,5,FALSE))</f>
        <v/>
      </c>
      <c r="G190" s="660" t="str">
        <f>IF(VLOOKUP($A190,作業日報!$J:$U,6,FALSE)=0,"",VLOOKUP($A190,作業日報!$J:$U,6,FALSE))</f>
        <v/>
      </c>
      <c r="H190" s="665" t="str">
        <f t="shared" ref="H190" si="90">IF(F190="",IF(G190="","",G190),IF(G190="",F190,SUM(F190+G190)))</f>
        <v/>
      </c>
      <c r="I190" s="643" t="str">
        <f>IF(VLOOKUP($A190,作業日報!$J:$U,I$1,FALSE)=0,"",VLOOKUP($A190,作業日報!$J:$U,I$1,FALSE))</f>
        <v/>
      </c>
      <c r="J190" s="643" t="str">
        <f>IF(VLOOKUP($A190,作業日報!$J:$U,J$1,FALSE)=0,"",VLOOKUP($A190,作業日報!$J:$U,J$1,FALSE))</f>
        <v/>
      </c>
      <c r="K190" s="643" t="str">
        <f>IF(VLOOKUP($A190,作業日報!$J:$U,K$1,FALSE)=0,"",VLOOKUP($A190,作業日報!$J:$U,K$1,FALSE))</f>
        <v/>
      </c>
      <c r="L190" s="643" t="str">
        <f>IF(VLOOKUP($A190,作業日報!$J:$U,L$1,FALSE)=0,"",VLOOKUP($A190,作業日報!$J:$U,L$1,FALSE))</f>
        <v/>
      </c>
      <c r="M190" s="643" t="str">
        <f>IF(VLOOKUP($A190,作業日報!$J:$U,M$1,FALSE)=0,"",VLOOKUP($A190,作業日報!$J:$U,M$1,FALSE))</f>
        <v/>
      </c>
      <c r="N190" s="643" t="str">
        <f>IF(VLOOKUP($A190,作業日報!$J:$U,N$1,FALSE)=0,"",VLOOKUP($A190,作業日報!$J:$U,N$1,FALSE))</f>
        <v/>
      </c>
      <c r="O190" s="329" t="str">
        <f>IF($I190="","",(IFERROR(VLOOKUP($B190,作業日報!$A:$I,O$1,FALSE)," ")))</f>
        <v/>
      </c>
      <c r="P190" s="329" t="str">
        <f>IF($I190="","",(IFERROR(VLOOKUP($B190,作業日報!$A:$I,P$1,FALSE)," ")))</f>
        <v/>
      </c>
      <c r="Q190" s="329" t="str">
        <f>IF($I190="","",(IFERROR(VLOOKUP($B190,作業日報!$A:$I,Q$1,FALSE)," ")))</f>
        <v/>
      </c>
      <c r="R190" s="329" t="str">
        <f>IF(VLOOKUP($B190,作業日報!$A:$I,R$1,FALSE)=0,"",VLOOKUP($B190,作業日報!$A:$I,R$1,FALSE))</f>
        <v/>
      </c>
      <c r="S190" s="330" t="str">
        <f t="shared" ref="S190" si="91">IF(I190="","","○")</f>
        <v/>
      </c>
      <c r="T190" s="331"/>
      <c r="U190" s="331"/>
      <c r="V190" s="331"/>
      <c r="W190" s="331"/>
      <c r="X190" s="331"/>
      <c r="Y190" s="331"/>
    </row>
    <row r="191" spans="1:25" ht="12" customHeight="1">
      <c r="A191" s="642"/>
      <c r="B191" s="328" t="str">
        <f>CONCATENATE(A190,"-",2)</f>
        <v>31-2</v>
      </c>
      <c r="C191" s="655"/>
      <c r="D191" s="647"/>
      <c r="E191" s="658"/>
      <c r="F191" s="661"/>
      <c r="G191" s="661"/>
      <c r="H191" s="666"/>
      <c r="I191" s="644"/>
      <c r="J191" s="644"/>
      <c r="K191" s="644"/>
      <c r="L191" s="644"/>
      <c r="M191" s="644"/>
      <c r="N191" s="644"/>
      <c r="O191" s="332" t="str">
        <f>IF($J190="","",(IFERROR(VLOOKUP($B191,作業日報!$A:$I,O$1,FALSE)," ")))</f>
        <v/>
      </c>
      <c r="P191" s="332" t="str">
        <f>IF($J190="","",(IFERROR(VLOOKUP($B191,作業日報!$A:$I,P$1,FALSE)," ")))</f>
        <v/>
      </c>
      <c r="Q191" s="332" t="str">
        <f>IF($J190="","",(IFERROR(VLOOKUP($B191,作業日報!$A:$I,Q$1,FALSE)," ")))</f>
        <v/>
      </c>
      <c r="R191" s="353" t="str">
        <f>IF(VLOOKUP($B191,作業日報!$A:$I,R$1,FALSE)=0,"",VLOOKUP($B191,作業日報!$A:$I,R$1,FALSE))</f>
        <v/>
      </c>
      <c r="S191" s="330" t="str">
        <f t="shared" ref="S191" si="92">IF(S190="","","○")</f>
        <v/>
      </c>
      <c r="T191" s="331"/>
      <c r="U191" s="331"/>
      <c r="V191" s="331"/>
      <c r="W191" s="331"/>
      <c r="X191" s="331"/>
      <c r="Y191" s="331"/>
    </row>
    <row r="192" spans="1:25" ht="12" customHeight="1">
      <c r="A192" s="642"/>
      <c r="B192" s="328" t="str">
        <f>CONCATENATE(A190,"-",3)</f>
        <v>31-3</v>
      </c>
      <c r="C192" s="655"/>
      <c r="D192" s="647"/>
      <c r="E192" s="658"/>
      <c r="F192" s="661"/>
      <c r="G192" s="661"/>
      <c r="H192" s="666"/>
      <c r="I192" s="644"/>
      <c r="J192" s="644"/>
      <c r="K192" s="644"/>
      <c r="L192" s="644"/>
      <c r="M192" s="644"/>
      <c r="N192" s="644"/>
      <c r="O192" s="332" t="str">
        <f>IF($K190="","",(IFERROR(VLOOKUP($B192,作業日報!$A:$I,O$1,FALSE)," ")))</f>
        <v/>
      </c>
      <c r="P192" s="332" t="str">
        <f>IF($K190="","",(IFERROR(VLOOKUP($B192,作業日報!$A:$I,P$1,FALSE)," ")))</f>
        <v/>
      </c>
      <c r="Q192" s="332" t="str">
        <f>IF($K190="","",(IFERROR(VLOOKUP($B192,作業日報!$A:$I,Q$1,FALSE)," ")))</f>
        <v/>
      </c>
      <c r="R192" s="353" t="str">
        <f>IF(VLOOKUP($B192,作業日報!$A:$I,R$1,FALSE)=0,"",VLOOKUP($B192,作業日報!$A:$I,R$1,FALSE))</f>
        <v/>
      </c>
      <c r="S192" s="330" t="str">
        <f t="shared" si="68"/>
        <v/>
      </c>
      <c r="T192" s="331"/>
      <c r="U192" s="331"/>
      <c r="V192" s="331"/>
      <c r="W192" s="331"/>
      <c r="X192" s="331"/>
      <c r="Y192" s="331"/>
    </row>
    <row r="193" spans="1:25" ht="12" customHeight="1">
      <c r="A193" s="642"/>
      <c r="B193" s="328" t="str">
        <f>CONCATENATE(A190,"-",4)</f>
        <v>31-4</v>
      </c>
      <c r="C193" s="655"/>
      <c r="D193" s="647"/>
      <c r="E193" s="658"/>
      <c r="F193" s="661"/>
      <c r="G193" s="661"/>
      <c r="H193" s="666"/>
      <c r="I193" s="644"/>
      <c r="J193" s="644"/>
      <c r="K193" s="644"/>
      <c r="L193" s="644"/>
      <c r="M193" s="644"/>
      <c r="N193" s="644"/>
      <c r="O193" s="332" t="str">
        <f>IF($L190="","",(IFERROR(VLOOKUP($B193,作業日報!$A:$I,O$1,FALSE)," ")))</f>
        <v/>
      </c>
      <c r="P193" s="332" t="str">
        <f>IF($L190="","",(IFERROR(VLOOKUP($B193,作業日報!$A:$I,P$1,FALSE)," ")))</f>
        <v/>
      </c>
      <c r="Q193" s="332" t="str">
        <f>IF($L190="","",(IFERROR(VLOOKUP($B193,作業日報!$A:$I,Q$1,FALSE)," ")))</f>
        <v/>
      </c>
      <c r="R193" s="353" t="str">
        <f>IF(VLOOKUP($B193,作業日報!$A:$I,R$1,FALSE)=0,"",VLOOKUP($B193,作業日報!$A:$I,R$1,FALSE))</f>
        <v/>
      </c>
      <c r="S193" s="330" t="str">
        <f t="shared" si="68"/>
        <v/>
      </c>
      <c r="T193" s="331"/>
      <c r="U193" s="331"/>
      <c r="V193" s="331"/>
      <c r="W193" s="331"/>
      <c r="X193" s="331"/>
      <c r="Y193" s="331"/>
    </row>
    <row r="194" spans="1:25" ht="12" customHeight="1">
      <c r="A194" s="642"/>
      <c r="B194" s="328" t="str">
        <f>CONCATENATE(A190,"-",5)</f>
        <v>31-5</v>
      </c>
      <c r="C194" s="655"/>
      <c r="D194" s="647"/>
      <c r="E194" s="658"/>
      <c r="F194" s="661"/>
      <c r="G194" s="661"/>
      <c r="H194" s="666"/>
      <c r="I194" s="644"/>
      <c r="J194" s="644"/>
      <c r="K194" s="644"/>
      <c r="L194" s="644"/>
      <c r="M194" s="644"/>
      <c r="N194" s="644"/>
      <c r="O194" s="332" t="str">
        <f>IF($M190="","",(IFERROR(VLOOKUP($B194,作業日報!$A:$I,O$1,FALSE)," ")))</f>
        <v/>
      </c>
      <c r="P194" s="332" t="str">
        <f>IF($M190="","",(IFERROR(VLOOKUP($B194,作業日報!$A:$I,P$1,FALSE)," ")))</f>
        <v/>
      </c>
      <c r="Q194" s="332" t="str">
        <f>IF($M190="","",(IFERROR(VLOOKUP($B194,作業日報!$A:$I,Q$1,FALSE)," ")))</f>
        <v/>
      </c>
      <c r="R194" s="353" t="str">
        <f>IF(VLOOKUP($B194,作業日報!$A:$I,R$1,FALSE)=0,"",VLOOKUP($B194,作業日報!$A:$I,R$1,FALSE))</f>
        <v/>
      </c>
      <c r="S194" s="330" t="str">
        <f t="shared" si="68"/>
        <v/>
      </c>
      <c r="T194" s="331"/>
      <c r="U194" s="331"/>
      <c r="V194" s="331"/>
      <c r="W194" s="331"/>
      <c r="X194" s="331"/>
      <c r="Y194" s="331"/>
    </row>
    <row r="195" spans="1:25" ht="12" customHeight="1">
      <c r="A195" s="642"/>
      <c r="B195" s="328" t="str">
        <f>CONCATENATE(A190,"-",6)</f>
        <v>31-6</v>
      </c>
      <c r="C195" s="656"/>
      <c r="D195" s="648"/>
      <c r="E195" s="659"/>
      <c r="F195" s="662"/>
      <c r="G195" s="662"/>
      <c r="H195" s="667"/>
      <c r="I195" s="645"/>
      <c r="J195" s="645"/>
      <c r="K195" s="645"/>
      <c r="L195" s="645"/>
      <c r="M195" s="645"/>
      <c r="N195" s="645"/>
      <c r="O195" s="333" t="str">
        <f>IF($N190="","",(IFERROR(VLOOKUP($B195,作業日報!$A:$I,O$1,FALSE)," ")))</f>
        <v/>
      </c>
      <c r="P195" s="333" t="str">
        <f>IF($N190="","",(IFERROR(VLOOKUP($B195,作業日報!$A:$I,P$1,FALSE)," ")))</f>
        <v/>
      </c>
      <c r="Q195" s="333" t="str">
        <f>IF($N190="","",(IFERROR(VLOOKUP($B195,作業日報!$A:$I,Q$1,FALSE)," ")))</f>
        <v/>
      </c>
      <c r="R195" s="354" t="str">
        <f>IF(VLOOKUP($B195,作業日報!$A:$I,R$1,FALSE)=0,"",VLOOKUP($B195,作業日報!$A:$I,R$1,FALSE))</f>
        <v/>
      </c>
      <c r="S195" s="330" t="str">
        <f t="shared" si="68"/>
        <v/>
      </c>
      <c r="T195" s="331"/>
      <c r="U195" s="331"/>
      <c r="V195" s="331"/>
      <c r="W195" s="331"/>
      <c r="X195" s="331"/>
      <c r="Y195" s="331"/>
    </row>
    <row r="196" spans="1:25" ht="12" customHeight="1">
      <c r="A196" s="642">
        <v>32</v>
      </c>
      <c r="B196" s="328" t="str">
        <f>CONCATENATE(A196,"-",1)</f>
        <v>32-1</v>
      </c>
      <c r="C196" s="654" t="str">
        <f>IF(VLOOKUP($A196,作業日報!$J:$U,2,FALSE)=0,"",VLOOKUP($A196,作業日報!$J:$U,2,FALSE))</f>
        <v/>
      </c>
      <c r="D196" s="646" t="str">
        <f>IF(VLOOKUP($A196,作業日報!$J:$U,3,FALSE)=0,"",VLOOKUP($A196,作業日報!$J:$U,3,FALSE))</f>
        <v/>
      </c>
      <c r="E196" s="657" t="str">
        <f>IF(ISERROR(VLOOKUP($A196,作業日報!$J:$U,4,FALSE))=TRUE,"",VLOOKUP($A196,作業日報!$J:$U,4,FALSE))</f>
        <v/>
      </c>
      <c r="F196" s="660" t="str">
        <f>IF(VLOOKUP($A196,作業日報!$J:$U,5,FALSE)=0,"",VLOOKUP($A196,作業日報!$J:$U,5,FALSE))</f>
        <v/>
      </c>
      <c r="G196" s="660" t="str">
        <f>IF(VLOOKUP($A196,作業日報!$J:$U,6,FALSE)=0,"",VLOOKUP($A196,作業日報!$J:$U,6,FALSE))</f>
        <v/>
      </c>
      <c r="H196" s="665" t="str">
        <f t="shared" ref="H196" si="93">IF(F196="",IF(G196="","",G196),IF(G196="",F196,SUM(F196+G196)))</f>
        <v/>
      </c>
      <c r="I196" s="643" t="str">
        <f>IF(VLOOKUP($A196,作業日報!$J:$U,I$1,FALSE)=0,"",VLOOKUP($A196,作業日報!$J:$U,I$1,FALSE))</f>
        <v/>
      </c>
      <c r="J196" s="643" t="str">
        <f>IF(VLOOKUP($A196,作業日報!$J:$U,J$1,FALSE)=0,"",VLOOKUP($A196,作業日報!$J:$U,J$1,FALSE))</f>
        <v/>
      </c>
      <c r="K196" s="643" t="str">
        <f>IF(VLOOKUP($A196,作業日報!$J:$U,K$1,FALSE)=0,"",VLOOKUP($A196,作業日報!$J:$U,K$1,FALSE))</f>
        <v/>
      </c>
      <c r="L196" s="643" t="str">
        <f>IF(VLOOKUP($A196,作業日報!$J:$U,L$1,FALSE)=0,"",VLOOKUP($A196,作業日報!$J:$U,L$1,FALSE))</f>
        <v/>
      </c>
      <c r="M196" s="643" t="str">
        <f>IF(VLOOKUP($A196,作業日報!$J:$U,M$1,FALSE)=0,"",VLOOKUP($A196,作業日報!$J:$U,M$1,FALSE))</f>
        <v/>
      </c>
      <c r="N196" s="643" t="str">
        <f>IF(VLOOKUP($A196,作業日報!$J:$U,N$1,FALSE)=0,"",VLOOKUP($A196,作業日報!$J:$U,N$1,FALSE))</f>
        <v/>
      </c>
      <c r="O196" s="329" t="str">
        <f>IF($I196="","",(IFERROR(VLOOKUP($B196,作業日報!$A:$I,O$1,FALSE)," ")))</f>
        <v/>
      </c>
      <c r="P196" s="329" t="str">
        <f>IF($I196="","",(IFERROR(VLOOKUP($B196,作業日報!$A:$I,P$1,FALSE)," ")))</f>
        <v/>
      </c>
      <c r="Q196" s="329" t="str">
        <f>IF($I196="","",(IFERROR(VLOOKUP($B196,作業日報!$A:$I,Q$1,FALSE)," ")))</f>
        <v/>
      </c>
      <c r="R196" s="329" t="str">
        <f>IF(VLOOKUP($B196,作業日報!$A:$I,R$1,FALSE)=0,"",VLOOKUP($B196,作業日報!$A:$I,R$1,FALSE))</f>
        <v/>
      </c>
      <c r="S196" s="330" t="str">
        <f t="shared" ref="S196" si="94">IF(I196="","","○")</f>
        <v/>
      </c>
      <c r="T196" s="331"/>
      <c r="U196" s="331"/>
      <c r="V196" s="331"/>
      <c r="W196" s="331"/>
      <c r="X196" s="331"/>
      <c r="Y196" s="331"/>
    </row>
    <row r="197" spans="1:25" ht="12" customHeight="1">
      <c r="A197" s="642"/>
      <c r="B197" s="328" t="str">
        <f>CONCATENATE(A196,"-",2)</f>
        <v>32-2</v>
      </c>
      <c r="C197" s="655"/>
      <c r="D197" s="647"/>
      <c r="E197" s="658"/>
      <c r="F197" s="661"/>
      <c r="G197" s="661"/>
      <c r="H197" s="666"/>
      <c r="I197" s="644"/>
      <c r="J197" s="644"/>
      <c r="K197" s="644"/>
      <c r="L197" s="644"/>
      <c r="M197" s="644"/>
      <c r="N197" s="644"/>
      <c r="O197" s="332" t="str">
        <f>IF($J196="","",(IFERROR(VLOOKUP($B197,作業日報!$A:$I,O$1,FALSE)," ")))</f>
        <v/>
      </c>
      <c r="P197" s="332" t="str">
        <f>IF($J196="","",(IFERROR(VLOOKUP($B197,作業日報!$A:$I,P$1,FALSE)," ")))</f>
        <v/>
      </c>
      <c r="Q197" s="332" t="str">
        <f>IF($J196="","",(IFERROR(VLOOKUP($B197,作業日報!$A:$I,Q$1,FALSE)," ")))</f>
        <v/>
      </c>
      <c r="R197" s="353" t="str">
        <f>IF(VLOOKUP($B197,作業日報!$A:$I,R$1,FALSE)=0,"",VLOOKUP($B197,作業日報!$A:$I,R$1,FALSE))</f>
        <v/>
      </c>
      <c r="S197" s="330" t="str">
        <f t="shared" ref="S197" si="95">IF(S196="","","○")</f>
        <v/>
      </c>
      <c r="T197" s="331"/>
      <c r="U197" s="331"/>
      <c r="V197" s="331"/>
      <c r="W197" s="331"/>
      <c r="X197" s="331"/>
      <c r="Y197" s="331"/>
    </row>
    <row r="198" spans="1:25" ht="12" customHeight="1">
      <c r="A198" s="642"/>
      <c r="B198" s="328" t="str">
        <f>CONCATENATE(A196,"-",3)</f>
        <v>32-3</v>
      </c>
      <c r="C198" s="655"/>
      <c r="D198" s="647"/>
      <c r="E198" s="658"/>
      <c r="F198" s="661"/>
      <c r="G198" s="661"/>
      <c r="H198" s="666"/>
      <c r="I198" s="644"/>
      <c r="J198" s="644"/>
      <c r="K198" s="644"/>
      <c r="L198" s="644"/>
      <c r="M198" s="644"/>
      <c r="N198" s="644"/>
      <c r="O198" s="332" t="str">
        <f>IF($K196="","",(IFERROR(VLOOKUP($B198,作業日報!$A:$I,O$1,FALSE)," ")))</f>
        <v/>
      </c>
      <c r="P198" s="332" t="str">
        <f>IF($K196="","",(IFERROR(VLOOKUP($B198,作業日報!$A:$I,P$1,FALSE)," ")))</f>
        <v/>
      </c>
      <c r="Q198" s="332" t="str">
        <f>IF($K196="","",(IFERROR(VLOOKUP($B198,作業日報!$A:$I,Q$1,FALSE)," ")))</f>
        <v/>
      </c>
      <c r="R198" s="353" t="str">
        <f>IF(VLOOKUP($B198,作業日報!$A:$I,R$1,FALSE)=0,"",VLOOKUP($B198,作業日報!$A:$I,R$1,FALSE))</f>
        <v/>
      </c>
      <c r="S198" s="330" t="str">
        <f t="shared" si="68"/>
        <v/>
      </c>
      <c r="T198" s="331"/>
      <c r="U198" s="331"/>
      <c r="V198" s="331"/>
      <c r="W198" s="331"/>
      <c r="X198" s="331"/>
      <c r="Y198" s="331"/>
    </row>
    <row r="199" spans="1:25" ht="12" customHeight="1">
      <c r="A199" s="642"/>
      <c r="B199" s="328" t="str">
        <f>CONCATENATE(A196,"-",4)</f>
        <v>32-4</v>
      </c>
      <c r="C199" s="655"/>
      <c r="D199" s="647"/>
      <c r="E199" s="658"/>
      <c r="F199" s="661"/>
      <c r="G199" s="661"/>
      <c r="H199" s="666"/>
      <c r="I199" s="644"/>
      <c r="J199" s="644"/>
      <c r="K199" s="644"/>
      <c r="L199" s="644"/>
      <c r="M199" s="644"/>
      <c r="N199" s="644"/>
      <c r="O199" s="332" t="str">
        <f>IF($L196="","",(IFERROR(VLOOKUP($B199,作業日報!$A:$I,O$1,FALSE)," ")))</f>
        <v/>
      </c>
      <c r="P199" s="332" t="str">
        <f>IF($L196="","",(IFERROR(VLOOKUP($B199,作業日報!$A:$I,P$1,FALSE)," ")))</f>
        <v/>
      </c>
      <c r="Q199" s="332" t="str">
        <f>IF($L196="","",(IFERROR(VLOOKUP($B199,作業日報!$A:$I,Q$1,FALSE)," ")))</f>
        <v/>
      </c>
      <c r="R199" s="353" t="str">
        <f>IF(VLOOKUP($B199,作業日報!$A:$I,R$1,FALSE)=0,"",VLOOKUP($B199,作業日報!$A:$I,R$1,FALSE))</f>
        <v/>
      </c>
      <c r="S199" s="330" t="str">
        <f t="shared" si="68"/>
        <v/>
      </c>
      <c r="T199" s="331"/>
      <c r="U199" s="331"/>
      <c r="V199" s="331"/>
      <c r="W199" s="331"/>
      <c r="X199" s="331"/>
      <c r="Y199" s="331"/>
    </row>
    <row r="200" spans="1:25" ht="12" customHeight="1">
      <c r="A200" s="642"/>
      <c r="B200" s="328" t="str">
        <f>CONCATENATE(A196,"-",5)</f>
        <v>32-5</v>
      </c>
      <c r="C200" s="655"/>
      <c r="D200" s="647"/>
      <c r="E200" s="658"/>
      <c r="F200" s="661"/>
      <c r="G200" s="661"/>
      <c r="H200" s="666"/>
      <c r="I200" s="644"/>
      <c r="J200" s="644"/>
      <c r="K200" s="644"/>
      <c r="L200" s="644"/>
      <c r="M200" s="644"/>
      <c r="N200" s="644"/>
      <c r="O200" s="332" t="str">
        <f>IF($M196="","",(IFERROR(VLOOKUP($B200,作業日報!$A:$I,O$1,FALSE)," ")))</f>
        <v/>
      </c>
      <c r="P200" s="332" t="str">
        <f>IF($M196="","",(IFERROR(VLOOKUP($B200,作業日報!$A:$I,P$1,FALSE)," ")))</f>
        <v/>
      </c>
      <c r="Q200" s="332" t="str">
        <f>IF($M196="","",(IFERROR(VLOOKUP($B200,作業日報!$A:$I,Q$1,FALSE)," ")))</f>
        <v/>
      </c>
      <c r="R200" s="353" t="str">
        <f>IF(VLOOKUP($B200,作業日報!$A:$I,R$1,FALSE)=0,"",VLOOKUP($B200,作業日報!$A:$I,R$1,FALSE))</f>
        <v/>
      </c>
      <c r="S200" s="330" t="str">
        <f t="shared" si="68"/>
        <v/>
      </c>
      <c r="T200" s="331"/>
      <c r="U200" s="331"/>
      <c r="V200" s="331"/>
      <c r="W200" s="331"/>
      <c r="X200" s="331"/>
      <c r="Y200" s="331"/>
    </row>
    <row r="201" spans="1:25" ht="12" customHeight="1">
      <c r="A201" s="642"/>
      <c r="B201" s="328" t="str">
        <f>CONCATENATE(A196,"-",6)</f>
        <v>32-6</v>
      </c>
      <c r="C201" s="656"/>
      <c r="D201" s="648"/>
      <c r="E201" s="659"/>
      <c r="F201" s="662"/>
      <c r="G201" s="662"/>
      <c r="H201" s="667"/>
      <c r="I201" s="645"/>
      <c r="J201" s="645"/>
      <c r="K201" s="645"/>
      <c r="L201" s="645"/>
      <c r="M201" s="645"/>
      <c r="N201" s="645"/>
      <c r="O201" s="333" t="str">
        <f>IF($N196="","",(IFERROR(VLOOKUP($B201,作業日報!$A:$I,O$1,FALSE)," ")))</f>
        <v/>
      </c>
      <c r="P201" s="333" t="str">
        <f>IF($N196="","",(IFERROR(VLOOKUP($B201,作業日報!$A:$I,P$1,FALSE)," ")))</f>
        <v/>
      </c>
      <c r="Q201" s="333" t="str">
        <f>IF($N196="","",(IFERROR(VLOOKUP($B201,作業日報!$A:$I,Q$1,FALSE)," ")))</f>
        <v/>
      </c>
      <c r="R201" s="354" t="str">
        <f>IF(VLOOKUP($B201,作業日報!$A:$I,R$1,FALSE)=0,"",VLOOKUP($B201,作業日報!$A:$I,R$1,FALSE))</f>
        <v/>
      </c>
      <c r="S201" s="330" t="str">
        <f t="shared" si="68"/>
        <v/>
      </c>
      <c r="T201" s="331"/>
      <c r="U201" s="331"/>
      <c r="V201" s="331"/>
      <c r="W201" s="331"/>
      <c r="X201" s="331"/>
      <c r="Y201" s="331"/>
    </row>
    <row r="202" spans="1:25" ht="12" customHeight="1">
      <c r="A202" s="642">
        <v>33</v>
      </c>
      <c r="B202" s="328" t="str">
        <f>CONCATENATE(A202,"-",1)</f>
        <v>33-1</v>
      </c>
      <c r="C202" s="654" t="str">
        <f>IF(VLOOKUP($A202,作業日報!$J:$U,2,FALSE)=0,"",VLOOKUP($A202,作業日報!$J:$U,2,FALSE))</f>
        <v/>
      </c>
      <c r="D202" s="646" t="str">
        <f>IF(VLOOKUP($A202,作業日報!$J:$U,3,FALSE)=0,"",VLOOKUP($A202,作業日報!$J:$U,3,FALSE))</f>
        <v/>
      </c>
      <c r="E202" s="657" t="str">
        <f>IF(ISERROR(VLOOKUP($A202,作業日報!$J:$U,4,FALSE))=TRUE,"",VLOOKUP($A202,作業日報!$J:$U,4,FALSE))</f>
        <v/>
      </c>
      <c r="F202" s="660" t="str">
        <f>IF(VLOOKUP($A202,作業日報!$J:$U,5,FALSE)=0,"",VLOOKUP($A202,作業日報!$J:$U,5,FALSE))</f>
        <v/>
      </c>
      <c r="G202" s="660" t="str">
        <f>IF(VLOOKUP($A202,作業日報!$J:$U,6,FALSE)=0,"",VLOOKUP($A202,作業日報!$J:$U,6,FALSE))</f>
        <v/>
      </c>
      <c r="H202" s="665" t="str">
        <f t="shared" ref="H202" si="96">IF(F202="",IF(G202="","",G202),IF(G202="",F202,SUM(F202+G202)))</f>
        <v/>
      </c>
      <c r="I202" s="643" t="str">
        <f>IF(VLOOKUP($A202,作業日報!$J:$U,I$1,FALSE)=0,"",VLOOKUP($A202,作業日報!$J:$U,I$1,FALSE))</f>
        <v/>
      </c>
      <c r="J202" s="643" t="str">
        <f>IF(VLOOKUP($A202,作業日報!$J:$U,J$1,FALSE)=0,"",VLOOKUP($A202,作業日報!$J:$U,J$1,FALSE))</f>
        <v/>
      </c>
      <c r="K202" s="643" t="str">
        <f>IF(VLOOKUP($A202,作業日報!$J:$U,K$1,FALSE)=0,"",VLOOKUP($A202,作業日報!$J:$U,K$1,FALSE))</f>
        <v/>
      </c>
      <c r="L202" s="643" t="str">
        <f>IF(VLOOKUP($A202,作業日報!$J:$U,L$1,FALSE)=0,"",VLOOKUP($A202,作業日報!$J:$U,L$1,FALSE))</f>
        <v/>
      </c>
      <c r="M202" s="643" t="str">
        <f>IF(VLOOKUP($A202,作業日報!$J:$U,M$1,FALSE)=0,"",VLOOKUP($A202,作業日報!$J:$U,M$1,FALSE))</f>
        <v/>
      </c>
      <c r="N202" s="643" t="str">
        <f>IF(VLOOKUP($A202,作業日報!$J:$U,N$1,FALSE)=0,"",VLOOKUP($A202,作業日報!$J:$U,N$1,FALSE))</f>
        <v/>
      </c>
      <c r="O202" s="329" t="str">
        <f>IF($I202="","",(IFERROR(VLOOKUP($B202,作業日報!$A:$I,O$1,FALSE)," ")))</f>
        <v/>
      </c>
      <c r="P202" s="329" t="str">
        <f>IF($I202="","",(IFERROR(VLOOKUP($B202,作業日報!$A:$I,P$1,FALSE)," ")))</f>
        <v/>
      </c>
      <c r="Q202" s="329" t="str">
        <f>IF($I202="","",(IFERROR(VLOOKUP($B202,作業日報!$A:$I,Q$1,FALSE)," ")))</f>
        <v/>
      </c>
      <c r="R202" s="329" t="str">
        <f>IF(VLOOKUP($B202,作業日報!$A:$I,R$1,FALSE)=0,"",VLOOKUP($B202,作業日報!$A:$I,R$1,FALSE))</f>
        <v/>
      </c>
      <c r="S202" s="330" t="str">
        <f t="shared" ref="S202" si="97">IF(I202="","","○")</f>
        <v/>
      </c>
      <c r="T202" s="331"/>
      <c r="U202" s="331"/>
      <c r="V202" s="331"/>
      <c r="W202" s="331"/>
      <c r="X202" s="331"/>
      <c r="Y202" s="331"/>
    </row>
    <row r="203" spans="1:25" ht="12" customHeight="1">
      <c r="A203" s="642"/>
      <c r="B203" s="328" t="str">
        <f>CONCATENATE(A202,"-",2)</f>
        <v>33-2</v>
      </c>
      <c r="C203" s="655"/>
      <c r="D203" s="647"/>
      <c r="E203" s="658"/>
      <c r="F203" s="661"/>
      <c r="G203" s="661"/>
      <c r="H203" s="666"/>
      <c r="I203" s="644"/>
      <c r="J203" s="644"/>
      <c r="K203" s="644"/>
      <c r="L203" s="644"/>
      <c r="M203" s="644"/>
      <c r="N203" s="644"/>
      <c r="O203" s="332" t="str">
        <f>IF($J202="","",(IFERROR(VLOOKUP($B203,作業日報!$A:$I,O$1,FALSE)," ")))</f>
        <v/>
      </c>
      <c r="P203" s="332" t="str">
        <f>IF($J202="","",(IFERROR(VLOOKUP($B203,作業日報!$A:$I,P$1,FALSE)," ")))</f>
        <v/>
      </c>
      <c r="Q203" s="332" t="str">
        <f>IF($J202="","",(IFERROR(VLOOKUP($B203,作業日報!$A:$I,Q$1,FALSE)," ")))</f>
        <v/>
      </c>
      <c r="R203" s="353" t="str">
        <f>IF(VLOOKUP($B203,作業日報!$A:$I,R$1,FALSE)=0,"",VLOOKUP($B203,作業日報!$A:$I,R$1,FALSE))</f>
        <v/>
      </c>
      <c r="S203" s="330" t="str">
        <f t="shared" ref="S203" si="98">IF(S202="","","○")</f>
        <v/>
      </c>
      <c r="T203" s="331"/>
      <c r="U203" s="331"/>
      <c r="V203" s="331"/>
      <c r="W203" s="331"/>
      <c r="X203" s="331"/>
      <c r="Y203" s="331"/>
    </row>
    <row r="204" spans="1:25" ht="12" customHeight="1">
      <c r="A204" s="642"/>
      <c r="B204" s="328" t="str">
        <f>CONCATENATE(A202,"-",3)</f>
        <v>33-3</v>
      </c>
      <c r="C204" s="655"/>
      <c r="D204" s="647"/>
      <c r="E204" s="658"/>
      <c r="F204" s="661"/>
      <c r="G204" s="661"/>
      <c r="H204" s="666"/>
      <c r="I204" s="644"/>
      <c r="J204" s="644"/>
      <c r="K204" s="644"/>
      <c r="L204" s="644"/>
      <c r="M204" s="644"/>
      <c r="N204" s="644"/>
      <c r="O204" s="332" t="str">
        <f>IF($K202="","",(IFERROR(VLOOKUP($B204,作業日報!$A:$I,O$1,FALSE)," ")))</f>
        <v/>
      </c>
      <c r="P204" s="332" t="str">
        <f>IF($K202="","",(IFERROR(VLOOKUP($B204,作業日報!$A:$I,P$1,FALSE)," ")))</f>
        <v/>
      </c>
      <c r="Q204" s="332" t="str">
        <f>IF($K202="","",(IFERROR(VLOOKUP($B204,作業日報!$A:$I,Q$1,FALSE)," ")))</f>
        <v/>
      </c>
      <c r="R204" s="353" t="str">
        <f>IF(VLOOKUP($B204,作業日報!$A:$I,R$1,FALSE)=0,"",VLOOKUP($B204,作業日報!$A:$I,R$1,FALSE))</f>
        <v/>
      </c>
      <c r="S204" s="330" t="str">
        <f t="shared" si="68"/>
        <v/>
      </c>
      <c r="T204" s="331"/>
      <c r="U204" s="331"/>
      <c r="V204" s="331"/>
      <c r="W204" s="331"/>
      <c r="X204" s="331"/>
      <c r="Y204" s="331"/>
    </row>
    <row r="205" spans="1:25" ht="12" customHeight="1">
      <c r="A205" s="642"/>
      <c r="B205" s="328" t="str">
        <f>CONCATENATE(A202,"-",4)</f>
        <v>33-4</v>
      </c>
      <c r="C205" s="655"/>
      <c r="D205" s="647"/>
      <c r="E205" s="658"/>
      <c r="F205" s="661"/>
      <c r="G205" s="661"/>
      <c r="H205" s="666"/>
      <c r="I205" s="644"/>
      <c r="J205" s="644"/>
      <c r="K205" s="644"/>
      <c r="L205" s="644"/>
      <c r="M205" s="644"/>
      <c r="N205" s="644"/>
      <c r="O205" s="332" t="str">
        <f>IF($L202="","",(IFERROR(VLOOKUP($B205,作業日報!$A:$I,O$1,FALSE)," ")))</f>
        <v/>
      </c>
      <c r="P205" s="332" t="str">
        <f>IF($L202="","",(IFERROR(VLOOKUP($B205,作業日報!$A:$I,P$1,FALSE)," ")))</f>
        <v/>
      </c>
      <c r="Q205" s="332" t="str">
        <f>IF($L202="","",(IFERROR(VLOOKUP($B205,作業日報!$A:$I,Q$1,FALSE)," ")))</f>
        <v/>
      </c>
      <c r="R205" s="353" t="str">
        <f>IF(VLOOKUP($B205,作業日報!$A:$I,R$1,FALSE)=0,"",VLOOKUP($B205,作業日報!$A:$I,R$1,FALSE))</f>
        <v/>
      </c>
      <c r="S205" s="330" t="str">
        <f t="shared" si="68"/>
        <v/>
      </c>
      <c r="T205" s="331"/>
      <c r="U205" s="331"/>
      <c r="V205" s="331"/>
      <c r="W205" s="331"/>
      <c r="X205" s="331"/>
      <c r="Y205" s="331"/>
    </row>
    <row r="206" spans="1:25" ht="12" customHeight="1">
      <c r="A206" s="642"/>
      <c r="B206" s="328" t="str">
        <f>CONCATENATE(A202,"-",5)</f>
        <v>33-5</v>
      </c>
      <c r="C206" s="655"/>
      <c r="D206" s="647"/>
      <c r="E206" s="658"/>
      <c r="F206" s="661"/>
      <c r="G206" s="661"/>
      <c r="H206" s="666"/>
      <c r="I206" s="644"/>
      <c r="J206" s="644"/>
      <c r="K206" s="644"/>
      <c r="L206" s="644"/>
      <c r="M206" s="644"/>
      <c r="N206" s="644"/>
      <c r="O206" s="332" t="str">
        <f>IF($M202="","",(IFERROR(VLOOKUP($B206,作業日報!$A:$I,O$1,FALSE)," ")))</f>
        <v/>
      </c>
      <c r="P206" s="332" t="str">
        <f>IF($M202="","",(IFERROR(VLOOKUP($B206,作業日報!$A:$I,P$1,FALSE)," ")))</f>
        <v/>
      </c>
      <c r="Q206" s="332" t="str">
        <f>IF($M202="","",(IFERROR(VLOOKUP($B206,作業日報!$A:$I,Q$1,FALSE)," ")))</f>
        <v/>
      </c>
      <c r="R206" s="353" t="str">
        <f>IF(VLOOKUP($B206,作業日報!$A:$I,R$1,FALSE)=0,"",VLOOKUP($B206,作業日報!$A:$I,R$1,FALSE))</f>
        <v/>
      </c>
      <c r="S206" s="330" t="str">
        <f t="shared" si="68"/>
        <v/>
      </c>
      <c r="T206" s="331"/>
      <c r="U206" s="331"/>
      <c r="V206" s="331"/>
      <c r="W206" s="331"/>
      <c r="X206" s="331"/>
      <c r="Y206" s="331"/>
    </row>
    <row r="207" spans="1:25" ht="12" customHeight="1">
      <c r="A207" s="642"/>
      <c r="B207" s="328" t="str">
        <f>CONCATENATE(A202,"-",6)</f>
        <v>33-6</v>
      </c>
      <c r="C207" s="656"/>
      <c r="D207" s="648"/>
      <c r="E207" s="659"/>
      <c r="F207" s="662"/>
      <c r="G207" s="662"/>
      <c r="H207" s="667"/>
      <c r="I207" s="645"/>
      <c r="J207" s="645"/>
      <c r="K207" s="645"/>
      <c r="L207" s="645"/>
      <c r="M207" s="645"/>
      <c r="N207" s="645"/>
      <c r="O207" s="333" t="str">
        <f>IF($N202="","",(IFERROR(VLOOKUP($B207,作業日報!$A:$I,O$1,FALSE)," ")))</f>
        <v/>
      </c>
      <c r="P207" s="333" t="str">
        <f>IF($N202="","",(IFERROR(VLOOKUP($B207,作業日報!$A:$I,P$1,FALSE)," ")))</f>
        <v/>
      </c>
      <c r="Q207" s="333" t="str">
        <f>IF($N202="","",(IFERROR(VLOOKUP($B207,作業日報!$A:$I,Q$1,FALSE)," ")))</f>
        <v/>
      </c>
      <c r="R207" s="354" t="str">
        <f>IF(VLOOKUP($B207,作業日報!$A:$I,R$1,FALSE)=0,"",VLOOKUP($B207,作業日報!$A:$I,R$1,FALSE))</f>
        <v/>
      </c>
      <c r="S207" s="330" t="str">
        <f t="shared" si="68"/>
        <v/>
      </c>
      <c r="T207" s="331"/>
      <c r="U207" s="331"/>
      <c r="V207" s="331"/>
      <c r="W207" s="331"/>
      <c r="X207" s="331"/>
      <c r="Y207" s="331"/>
    </row>
    <row r="208" spans="1:25" ht="12" customHeight="1">
      <c r="A208" s="642">
        <v>34</v>
      </c>
      <c r="B208" s="328" t="str">
        <f>CONCATENATE(A208,"-",1)</f>
        <v>34-1</v>
      </c>
      <c r="C208" s="654" t="str">
        <f>IF(VLOOKUP($A208,作業日報!$J:$U,2,FALSE)=0,"",VLOOKUP($A208,作業日報!$J:$U,2,FALSE))</f>
        <v/>
      </c>
      <c r="D208" s="646" t="str">
        <f>IF(VLOOKUP($A208,作業日報!$J:$U,3,FALSE)=0,"",VLOOKUP($A208,作業日報!$J:$U,3,FALSE))</f>
        <v/>
      </c>
      <c r="E208" s="657" t="str">
        <f>IF(ISERROR(VLOOKUP($A208,作業日報!$J:$U,4,FALSE))=TRUE,"",VLOOKUP($A208,作業日報!$J:$U,4,FALSE))</f>
        <v/>
      </c>
      <c r="F208" s="660" t="str">
        <f>IF(VLOOKUP($A208,作業日報!$J:$U,5,FALSE)=0,"",VLOOKUP($A208,作業日報!$J:$U,5,FALSE))</f>
        <v/>
      </c>
      <c r="G208" s="660" t="str">
        <f>IF(VLOOKUP($A208,作業日報!$J:$U,6,FALSE)=0,"",VLOOKUP($A208,作業日報!$J:$U,6,FALSE))</f>
        <v/>
      </c>
      <c r="H208" s="665" t="str">
        <f t="shared" ref="H208" si="99">IF(F208="",IF(G208="","",G208),IF(G208="",F208,SUM(F208+G208)))</f>
        <v/>
      </c>
      <c r="I208" s="643" t="str">
        <f>IF(VLOOKUP($A208,作業日報!$J:$U,I$1,FALSE)=0,"",VLOOKUP($A208,作業日報!$J:$U,I$1,FALSE))</f>
        <v/>
      </c>
      <c r="J208" s="643" t="str">
        <f>IF(VLOOKUP($A208,作業日報!$J:$U,J$1,FALSE)=0,"",VLOOKUP($A208,作業日報!$J:$U,J$1,FALSE))</f>
        <v/>
      </c>
      <c r="K208" s="643" t="str">
        <f>IF(VLOOKUP($A208,作業日報!$J:$U,K$1,FALSE)=0,"",VLOOKUP($A208,作業日報!$J:$U,K$1,FALSE))</f>
        <v/>
      </c>
      <c r="L208" s="643" t="str">
        <f>IF(VLOOKUP($A208,作業日報!$J:$U,L$1,FALSE)=0,"",VLOOKUP($A208,作業日報!$J:$U,L$1,FALSE))</f>
        <v/>
      </c>
      <c r="M208" s="643" t="str">
        <f>IF(VLOOKUP($A208,作業日報!$J:$U,M$1,FALSE)=0,"",VLOOKUP($A208,作業日報!$J:$U,M$1,FALSE))</f>
        <v/>
      </c>
      <c r="N208" s="643" t="str">
        <f>IF(VLOOKUP($A208,作業日報!$J:$U,N$1,FALSE)=0,"",VLOOKUP($A208,作業日報!$J:$U,N$1,FALSE))</f>
        <v/>
      </c>
      <c r="O208" s="329" t="str">
        <f>IF($I208="","",(IFERROR(VLOOKUP($B208,作業日報!$A:$I,O$1,FALSE)," ")))</f>
        <v/>
      </c>
      <c r="P208" s="329" t="str">
        <f>IF($I208="","",(IFERROR(VLOOKUP($B208,作業日報!$A:$I,P$1,FALSE)," ")))</f>
        <v/>
      </c>
      <c r="Q208" s="329" t="str">
        <f>IF($I208="","",(IFERROR(VLOOKUP($B208,作業日報!$A:$I,Q$1,FALSE)," ")))</f>
        <v/>
      </c>
      <c r="R208" s="329" t="str">
        <f>IF(VLOOKUP($B208,作業日報!$A:$I,R$1,FALSE)=0,"",VLOOKUP($B208,作業日報!$A:$I,R$1,FALSE))</f>
        <v/>
      </c>
      <c r="S208" s="330" t="str">
        <f t="shared" ref="S208" si="100">IF(I208="","","○")</f>
        <v/>
      </c>
      <c r="T208" s="331"/>
      <c r="U208" s="331"/>
      <c r="V208" s="331"/>
      <c r="W208" s="331"/>
      <c r="X208" s="331"/>
      <c r="Y208" s="331"/>
    </row>
    <row r="209" spans="1:25" ht="12" customHeight="1">
      <c r="A209" s="642"/>
      <c r="B209" s="328" t="str">
        <f>CONCATENATE(A208,"-",2)</f>
        <v>34-2</v>
      </c>
      <c r="C209" s="655"/>
      <c r="D209" s="647"/>
      <c r="E209" s="658"/>
      <c r="F209" s="661"/>
      <c r="G209" s="661"/>
      <c r="H209" s="666"/>
      <c r="I209" s="644"/>
      <c r="J209" s="644"/>
      <c r="K209" s="644"/>
      <c r="L209" s="644"/>
      <c r="M209" s="644"/>
      <c r="N209" s="644"/>
      <c r="O209" s="332" t="str">
        <f>IF($J208="","",(IFERROR(VLOOKUP($B209,作業日報!$A:$I,O$1,FALSE)," ")))</f>
        <v/>
      </c>
      <c r="P209" s="332" t="str">
        <f>IF($J208="","",(IFERROR(VLOOKUP($B209,作業日報!$A:$I,P$1,FALSE)," ")))</f>
        <v/>
      </c>
      <c r="Q209" s="332" t="str">
        <f>IF($J208="","",(IFERROR(VLOOKUP($B209,作業日報!$A:$I,Q$1,FALSE)," ")))</f>
        <v/>
      </c>
      <c r="R209" s="353" t="str">
        <f>IF(VLOOKUP($B209,作業日報!$A:$I,R$1,FALSE)=0,"",VLOOKUP($B209,作業日報!$A:$I,R$1,FALSE))</f>
        <v/>
      </c>
      <c r="S209" s="330" t="str">
        <f t="shared" ref="S209:S272" si="101">IF(S208="","","○")</f>
        <v/>
      </c>
      <c r="T209" s="331"/>
      <c r="U209" s="331"/>
      <c r="V209" s="331"/>
      <c r="W209" s="331"/>
      <c r="X209" s="331"/>
      <c r="Y209" s="331"/>
    </row>
    <row r="210" spans="1:25" ht="12" customHeight="1">
      <c r="A210" s="642"/>
      <c r="B210" s="328" t="str">
        <f>CONCATENATE(A208,"-",3)</f>
        <v>34-3</v>
      </c>
      <c r="C210" s="655"/>
      <c r="D210" s="647"/>
      <c r="E210" s="658"/>
      <c r="F210" s="661"/>
      <c r="G210" s="661"/>
      <c r="H210" s="666"/>
      <c r="I210" s="644"/>
      <c r="J210" s="644"/>
      <c r="K210" s="644"/>
      <c r="L210" s="644"/>
      <c r="M210" s="644"/>
      <c r="N210" s="644"/>
      <c r="O210" s="332" t="str">
        <f>IF($K208="","",(IFERROR(VLOOKUP($B210,作業日報!$A:$I,O$1,FALSE)," ")))</f>
        <v/>
      </c>
      <c r="P210" s="332" t="str">
        <f>IF($K208="","",(IFERROR(VLOOKUP($B210,作業日報!$A:$I,P$1,FALSE)," ")))</f>
        <v/>
      </c>
      <c r="Q210" s="332" t="str">
        <f>IF($K208="","",(IFERROR(VLOOKUP($B210,作業日報!$A:$I,Q$1,FALSE)," ")))</f>
        <v/>
      </c>
      <c r="R210" s="353" t="str">
        <f>IF(VLOOKUP($B210,作業日報!$A:$I,R$1,FALSE)=0,"",VLOOKUP($B210,作業日報!$A:$I,R$1,FALSE))</f>
        <v/>
      </c>
      <c r="S210" s="330" t="str">
        <f t="shared" si="101"/>
        <v/>
      </c>
      <c r="T210" s="331"/>
      <c r="U210" s="331"/>
      <c r="V210" s="331"/>
      <c r="W210" s="331"/>
      <c r="X210" s="331"/>
      <c r="Y210" s="331"/>
    </row>
    <row r="211" spans="1:25" ht="12" customHeight="1">
      <c r="A211" s="642"/>
      <c r="B211" s="328" t="str">
        <f>CONCATENATE(A208,"-",4)</f>
        <v>34-4</v>
      </c>
      <c r="C211" s="655"/>
      <c r="D211" s="647"/>
      <c r="E211" s="658"/>
      <c r="F211" s="661"/>
      <c r="G211" s="661"/>
      <c r="H211" s="666"/>
      <c r="I211" s="644"/>
      <c r="J211" s="644"/>
      <c r="K211" s="644"/>
      <c r="L211" s="644"/>
      <c r="M211" s="644"/>
      <c r="N211" s="644"/>
      <c r="O211" s="332" t="str">
        <f>IF($L208="","",(IFERROR(VLOOKUP($B211,作業日報!$A:$I,O$1,FALSE)," ")))</f>
        <v/>
      </c>
      <c r="P211" s="332" t="str">
        <f>IF($L208="","",(IFERROR(VLOOKUP($B211,作業日報!$A:$I,P$1,FALSE)," ")))</f>
        <v/>
      </c>
      <c r="Q211" s="332" t="str">
        <f>IF($L208="","",(IFERROR(VLOOKUP($B211,作業日報!$A:$I,Q$1,FALSE)," ")))</f>
        <v/>
      </c>
      <c r="R211" s="353" t="str">
        <f>IF(VLOOKUP($B211,作業日報!$A:$I,R$1,FALSE)=0,"",VLOOKUP($B211,作業日報!$A:$I,R$1,FALSE))</f>
        <v/>
      </c>
      <c r="S211" s="330" t="str">
        <f t="shared" si="101"/>
        <v/>
      </c>
      <c r="T211" s="331"/>
      <c r="U211" s="331"/>
      <c r="V211" s="331"/>
      <c r="W211" s="331"/>
      <c r="X211" s="331"/>
      <c r="Y211" s="331"/>
    </row>
    <row r="212" spans="1:25" ht="12" customHeight="1">
      <c r="A212" s="642"/>
      <c r="B212" s="328" t="str">
        <f>CONCATENATE(A208,"-",5)</f>
        <v>34-5</v>
      </c>
      <c r="C212" s="655"/>
      <c r="D212" s="647"/>
      <c r="E212" s="658"/>
      <c r="F212" s="661"/>
      <c r="G212" s="661"/>
      <c r="H212" s="666"/>
      <c r="I212" s="644"/>
      <c r="J212" s="644"/>
      <c r="K212" s="644"/>
      <c r="L212" s="644"/>
      <c r="M212" s="644"/>
      <c r="N212" s="644"/>
      <c r="O212" s="332" t="str">
        <f>IF($M208="","",(IFERROR(VLOOKUP($B212,作業日報!$A:$I,O$1,FALSE)," ")))</f>
        <v/>
      </c>
      <c r="P212" s="332" t="str">
        <f>IF($M208="","",(IFERROR(VLOOKUP($B212,作業日報!$A:$I,P$1,FALSE)," ")))</f>
        <v/>
      </c>
      <c r="Q212" s="332" t="str">
        <f>IF($M208="","",(IFERROR(VLOOKUP($B212,作業日報!$A:$I,Q$1,FALSE)," ")))</f>
        <v/>
      </c>
      <c r="R212" s="353" t="str">
        <f>IF(VLOOKUP($B212,作業日報!$A:$I,R$1,FALSE)=0,"",VLOOKUP($B212,作業日報!$A:$I,R$1,FALSE))</f>
        <v/>
      </c>
      <c r="S212" s="330" t="str">
        <f t="shared" si="101"/>
        <v/>
      </c>
      <c r="T212" s="331"/>
      <c r="U212" s="331"/>
      <c r="V212" s="331"/>
      <c r="W212" s="331"/>
      <c r="X212" s="331"/>
      <c r="Y212" s="331"/>
    </row>
    <row r="213" spans="1:25" ht="12" customHeight="1">
      <c r="A213" s="642"/>
      <c r="B213" s="328" t="str">
        <f>CONCATENATE(A208,"-",6)</f>
        <v>34-6</v>
      </c>
      <c r="C213" s="656"/>
      <c r="D213" s="648"/>
      <c r="E213" s="659"/>
      <c r="F213" s="662"/>
      <c r="G213" s="662"/>
      <c r="H213" s="667"/>
      <c r="I213" s="645"/>
      <c r="J213" s="645"/>
      <c r="K213" s="645"/>
      <c r="L213" s="645"/>
      <c r="M213" s="645"/>
      <c r="N213" s="645"/>
      <c r="O213" s="333" t="str">
        <f>IF($N208="","",(IFERROR(VLOOKUP($B213,作業日報!$A:$I,O$1,FALSE)," ")))</f>
        <v/>
      </c>
      <c r="P213" s="333" t="str">
        <f>IF($N208="","",(IFERROR(VLOOKUP($B213,作業日報!$A:$I,P$1,FALSE)," ")))</f>
        <v/>
      </c>
      <c r="Q213" s="333" t="str">
        <f>IF($N208="","",(IFERROR(VLOOKUP($B213,作業日報!$A:$I,Q$1,FALSE)," ")))</f>
        <v/>
      </c>
      <c r="R213" s="354" t="str">
        <f>IF(VLOOKUP($B213,作業日報!$A:$I,R$1,FALSE)=0,"",VLOOKUP($B213,作業日報!$A:$I,R$1,FALSE))</f>
        <v/>
      </c>
      <c r="S213" s="330" t="str">
        <f t="shared" si="101"/>
        <v/>
      </c>
      <c r="T213" s="331"/>
      <c r="U213" s="331"/>
      <c r="V213" s="331"/>
      <c r="W213" s="331"/>
      <c r="X213" s="331"/>
      <c r="Y213" s="331"/>
    </row>
    <row r="214" spans="1:25" ht="12" customHeight="1">
      <c r="A214" s="642">
        <v>35</v>
      </c>
      <c r="B214" s="328" t="str">
        <f>CONCATENATE(A214,"-",1)</f>
        <v>35-1</v>
      </c>
      <c r="C214" s="654" t="str">
        <f>IF(VLOOKUP($A214,作業日報!$J:$U,2,FALSE)=0,"",VLOOKUP($A214,作業日報!$J:$U,2,FALSE))</f>
        <v/>
      </c>
      <c r="D214" s="646" t="str">
        <f>IF(VLOOKUP($A214,作業日報!$J:$U,3,FALSE)=0,"",VLOOKUP($A214,作業日報!$J:$U,3,FALSE))</f>
        <v/>
      </c>
      <c r="E214" s="657" t="str">
        <f>IF(ISERROR(VLOOKUP($A214,作業日報!$J:$U,4,FALSE))=TRUE,"",VLOOKUP($A214,作業日報!$J:$U,4,FALSE))</f>
        <v/>
      </c>
      <c r="F214" s="660" t="str">
        <f>IF(VLOOKUP($A214,作業日報!$J:$U,5,FALSE)=0,"",VLOOKUP($A214,作業日報!$J:$U,5,FALSE))</f>
        <v/>
      </c>
      <c r="G214" s="660" t="str">
        <f>IF(VLOOKUP($A214,作業日報!$J:$U,6,FALSE)=0,"",VLOOKUP($A214,作業日報!$J:$U,6,FALSE))</f>
        <v/>
      </c>
      <c r="H214" s="665" t="str">
        <f t="shared" ref="H214" si="102">IF(F214="",IF(G214="","",G214),IF(G214="",F214,SUM(F214+G214)))</f>
        <v/>
      </c>
      <c r="I214" s="643" t="str">
        <f>IF(VLOOKUP($A214,作業日報!$J:$U,I$1,FALSE)=0,"",VLOOKUP($A214,作業日報!$J:$U,I$1,FALSE))</f>
        <v/>
      </c>
      <c r="J214" s="643" t="str">
        <f>IF(VLOOKUP($A214,作業日報!$J:$U,J$1,FALSE)=0,"",VLOOKUP($A214,作業日報!$J:$U,J$1,FALSE))</f>
        <v/>
      </c>
      <c r="K214" s="643" t="str">
        <f>IF(VLOOKUP($A214,作業日報!$J:$U,K$1,FALSE)=0,"",VLOOKUP($A214,作業日報!$J:$U,K$1,FALSE))</f>
        <v/>
      </c>
      <c r="L214" s="643" t="str">
        <f>IF(VLOOKUP($A214,作業日報!$J:$U,L$1,FALSE)=0,"",VLOOKUP($A214,作業日報!$J:$U,L$1,FALSE))</f>
        <v/>
      </c>
      <c r="M214" s="643" t="str">
        <f>IF(VLOOKUP($A214,作業日報!$J:$U,M$1,FALSE)=0,"",VLOOKUP($A214,作業日報!$J:$U,M$1,FALSE))</f>
        <v/>
      </c>
      <c r="N214" s="643" t="str">
        <f>IF(VLOOKUP($A214,作業日報!$J:$U,N$1,FALSE)=0,"",VLOOKUP($A214,作業日報!$J:$U,N$1,FALSE))</f>
        <v/>
      </c>
      <c r="O214" s="329" t="str">
        <f>IF($I214="","",(IFERROR(VLOOKUP($B214,作業日報!$A:$I,O$1,FALSE)," ")))</f>
        <v/>
      </c>
      <c r="P214" s="329" t="str">
        <f>IF($I214="","",(IFERROR(VLOOKUP($B214,作業日報!$A:$I,P$1,FALSE)," ")))</f>
        <v/>
      </c>
      <c r="Q214" s="329" t="str">
        <f>IF($I214="","",(IFERROR(VLOOKUP($B214,作業日報!$A:$I,Q$1,FALSE)," ")))</f>
        <v/>
      </c>
      <c r="R214" s="329" t="str">
        <f>IF(VLOOKUP($B214,作業日報!$A:$I,R$1,FALSE)=0,"",VLOOKUP($B214,作業日報!$A:$I,R$1,FALSE))</f>
        <v/>
      </c>
      <c r="S214" s="330" t="str">
        <f t="shared" ref="S214" si="103">IF(I214="","","○")</f>
        <v/>
      </c>
      <c r="T214" s="331"/>
      <c r="U214" s="331"/>
      <c r="V214" s="331"/>
      <c r="W214" s="331"/>
      <c r="X214" s="331"/>
      <c r="Y214" s="331"/>
    </row>
    <row r="215" spans="1:25" ht="12" customHeight="1">
      <c r="A215" s="642"/>
      <c r="B215" s="328" t="str">
        <f>CONCATENATE(A214,"-",2)</f>
        <v>35-2</v>
      </c>
      <c r="C215" s="655"/>
      <c r="D215" s="647"/>
      <c r="E215" s="658"/>
      <c r="F215" s="661"/>
      <c r="G215" s="661"/>
      <c r="H215" s="666"/>
      <c r="I215" s="644"/>
      <c r="J215" s="644"/>
      <c r="K215" s="644"/>
      <c r="L215" s="644"/>
      <c r="M215" s="644"/>
      <c r="N215" s="644"/>
      <c r="O215" s="332" t="str">
        <f>IF($J214="","",(IFERROR(VLOOKUP($B215,作業日報!$A:$I,O$1,FALSE)," ")))</f>
        <v/>
      </c>
      <c r="P215" s="332" t="str">
        <f>IF($J214="","",(IFERROR(VLOOKUP($B215,作業日報!$A:$I,P$1,FALSE)," ")))</f>
        <v/>
      </c>
      <c r="Q215" s="332" t="str">
        <f>IF($J214="","",(IFERROR(VLOOKUP($B215,作業日報!$A:$I,Q$1,FALSE)," ")))</f>
        <v/>
      </c>
      <c r="R215" s="353" t="str">
        <f>IF(VLOOKUP($B215,作業日報!$A:$I,R$1,FALSE)=0,"",VLOOKUP($B215,作業日報!$A:$I,R$1,FALSE))</f>
        <v/>
      </c>
      <c r="S215" s="330" t="str">
        <f t="shared" ref="S215" si="104">IF(S214="","","○")</f>
        <v/>
      </c>
      <c r="T215" s="331"/>
      <c r="U215" s="331"/>
      <c r="V215" s="331"/>
      <c r="W215" s="331"/>
      <c r="X215" s="331"/>
      <c r="Y215" s="331"/>
    </row>
    <row r="216" spans="1:25" ht="12" customHeight="1">
      <c r="A216" s="642"/>
      <c r="B216" s="328" t="str">
        <f>CONCATENATE(A214,"-",3)</f>
        <v>35-3</v>
      </c>
      <c r="C216" s="655"/>
      <c r="D216" s="647"/>
      <c r="E216" s="658"/>
      <c r="F216" s="661"/>
      <c r="G216" s="661"/>
      <c r="H216" s="666"/>
      <c r="I216" s="644"/>
      <c r="J216" s="644"/>
      <c r="K216" s="644"/>
      <c r="L216" s="644"/>
      <c r="M216" s="644"/>
      <c r="N216" s="644"/>
      <c r="O216" s="332" t="str">
        <f>IF($K214="","",(IFERROR(VLOOKUP($B216,作業日報!$A:$I,O$1,FALSE)," ")))</f>
        <v/>
      </c>
      <c r="P216" s="332" t="str">
        <f>IF($K214="","",(IFERROR(VLOOKUP($B216,作業日報!$A:$I,P$1,FALSE)," ")))</f>
        <v/>
      </c>
      <c r="Q216" s="332" t="str">
        <f>IF($K214="","",(IFERROR(VLOOKUP($B216,作業日報!$A:$I,Q$1,FALSE)," ")))</f>
        <v/>
      </c>
      <c r="R216" s="353" t="str">
        <f>IF(VLOOKUP($B216,作業日報!$A:$I,R$1,FALSE)=0,"",VLOOKUP($B216,作業日報!$A:$I,R$1,FALSE))</f>
        <v/>
      </c>
      <c r="S216" s="330" t="str">
        <f t="shared" si="101"/>
        <v/>
      </c>
      <c r="T216" s="331"/>
      <c r="U216" s="331"/>
      <c r="V216" s="331"/>
      <c r="W216" s="331"/>
      <c r="X216" s="331"/>
      <c r="Y216" s="331"/>
    </row>
    <row r="217" spans="1:25" ht="12" customHeight="1">
      <c r="A217" s="642"/>
      <c r="B217" s="328" t="str">
        <f>CONCATENATE(A214,"-",4)</f>
        <v>35-4</v>
      </c>
      <c r="C217" s="655"/>
      <c r="D217" s="647"/>
      <c r="E217" s="658"/>
      <c r="F217" s="661"/>
      <c r="G217" s="661"/>
      <c r="H217" s="666"/>
      <c r="I217" s="644"/>
      <c r="J217" s="644"/>
      <c r="K217" s="644"/>
      <c r="L217" s="644"/>
      <c r="M217" s="644"/>
      <c r="N217" s="644"/>
      <c r="O217" s="332" t="str">
        <f>IF($L214="","",(IFERROR(VLOOKUP($B217,作業日報!$A:$I,O$1,FALSE)," ")))</f>
        <v/>
      </c>
      <c r="P217" s="332" t="str">
        <f>IF($L214="","",(IFERROR(VLOOKUP($B217,作業日報!$A:$I,P$1,FALSE)," ")))</f>
        <v/>
      </c>
      <c r="Q217" s="332" t="str">
        <f>IF($L214="","",(IFERROR(VLOOKUP($B217,作業日報!$A:$I,Q$1,FALSE)," ")))</f>
        <v/>
      </c>
      <c r="R217" s="353" t="str">
        <f>IF(VLOOKUP($B217,作業日報!$A:$I,R$1,FALSE)=0,"",VLOOKUP($B217,作業日報!$A:$I,R$1,FALSE))</f>
        <v/>
      </c>
      <c r="S217" s="330" t="str">
        <f t="shared" si="101"/>
        <v/>
      </c>
      <c r="T217" s="331"/>
      <c r="U217" s="331"/>
      <c r="V217" s="331"/>
      <c r="W217" s="331"/>
      <c r="X217" s="331"/>
      <c r="Y217" s="331"/>
    </row>
    <row r="218" spans="1:25" ht="12" customHeight="1">
      <c r="A218" s="642"/>
      <c r="B218" s="328" t="str">
        <f>CONCATENATE(A214,"-",5)</f>
        <v>35-5</v>
      </c>
      <c r="C218" s="655"/>
      <c r="D218" s="647"/>
      <c r="E218" s="658"/>
      <c r="F218" s="661"/>
      <c r="G218" s="661"/>
      <c r="H218" s="666"/>
      <c r="I218" s="644"/>
      <c r="J218" s="644"/>
      <c r="K218" s="644"/>
      <c r="L218" s="644"/>
      <c r="M218" s="644"/>
      <c r="N218" s="644"/>
      <c r="O218" s="332" t="str">
        <f>IF($M214="","",(IFERROR(VLOOKUP($B218,作業日報!$A:$I,O$1,FALSE)," ")))</f>
        <v/>
      </c>
      <c r="P218" s="332" t="str">
        <f>IF($M214="","",(IFERROR(VLOOKUP($B218,作業日報!$A:$I,P$1,FALSE)," ")))</f>
        <v/>
      </c>
      <c r="Q218" s="332" t="str">
        <f>IF($M214="","",(IFERROR(VLOOKUP($B218,作業日報!$A:$I,Q$1,FALSE)," ")))</f>
        <v/>
      </c>
      <c r="R218" s="353" t="str">
        <f>IF(VLOOKUP($B218,作業日報!$A:$I,R$1,FALSE)=0,"",VLOOKUP($B218,作業日報!$A:$I,R$1,FALSE))</f>
        <v/>
      </c>
      <c r="S218" s="330" t="str">
        <f t="shared" si="101"/>
        <v/>
      </c>
      <c r="T218" s="331"/>
      <c r="U218" s="331"/>
      <c r="V218" s="331"/>
      <c r="W218" s="331"/>
      <c r="X218" s="331"/>
      <c r="Y218" s="331"/>
    </row>
    <row r="219" spans="1:25" ht="12" customHeight="1">
      <c r="A219" s="642"/>
      <c r="B219" s="328" t="str">
        <f>CONCATENATE(A214,"-",6)</f>
        <v>35-6</v>
      </c>
      <c r="C219" s="656"/>
      <c r="D219" s="648"/>
      <c r="E219" s="659"/>
      <c r="F219" s="662"/>
      <c r="G219" s="662"/>
      <c r="H219" s="667"/>
      <c r="I219" s="645"/>
      <c r="J219" s="645"/>
      <c r="K219" s="645"/>
      <c r="L219" s="645"/>
      <c r="M219" s="645"/>
      <c r="N219" s="645"/>
      <c r="O219" s="333" t="str">
        <f>IF($N214="","",(IFERROR(VLOOKUP($B219,作業日報!$A:$I,O$1,FALSE)," ")))</f>
        <v/>
      </c>
      <c r="P219" s="333" t="str">
        <f>IF($N214="","",(IFERROR(VLOOKUP($B219,作業日報!$A:$I,P$1,FALSE)," ")))</f>
        <v/>
      </c>
      <c r="Q219" s="333" t="str">
        <f>IF($N214="","",(IFERROR(VLOOKUP($B219,作業日報!$A:$I,Q$1,FALSE)," ")))</f>
        <v/>
      </c>
      <c r="R219" s="354" t="str">
        <f>IF(VLOOKUP($B219,作業日報!$A:$I,R$1,FALSE)=0,"",VLOOKUP($B219,作業日報!$A:$I,R$1,FALSE))</f>
        <v/>
      </c>
      <c r="S219" s="330" t="str">
        <f t="shared" si="101"/>
        <v/>
      </c>
      <c r="T219" s="331"/>
      <c r="U219" s="331"/>
      <c r="V219" s="331"/>
      <c r="W219" s="331"/>
      <c r="X219" s="331"/>
      <c r="Y219" s="331"/>
    </row>
    <row r="220" spans="1:25" ht="12" customHeight="1">
      <c r="A220" s="642">
        <v>36</v>
      </c>
      <c r="B220" s="328" t="str">
        <f>CONCATENATE(A220,"-",1)</f>
        <v>36-1</v>
      </c>
      <c r="C220" s="654" t="str">
        <f>IF(VLOOKUP($A220,作業日報!$J:$U,2,FALSE)=0,"",VLOOKUP($A220,作業日報!$J:$U,2,FALSE))</f>
        <v/>
      </c>
      <c r="D220" s="646" t="str">
        <f>IF(VLOOKUP($A220,作業日報!$J:$U,3,FALSE)=0,"",VLOOKUP($A220,作業日報!$J:$U,3,FALSE))</f>
        <v/>
      </c>
      <c r="E220" s="657" t="str">
        <f>IF(ISERROR(VLOOKUP($A220,作業日報!$J:$U,4,FALSE))=TRUE,"",VLOOKUP($A220,作業日報!$J:$U,4,FALSE))</f>
        <v/>
      </c>
      <c r="F220" s="660" t="str">
        <f>IF(VLOOKUP($A220,作業日報!$J:$U,5,FALSE)=0,"",VLOOKUP($A220,作業日報!$J:$U,5,FALSE))</f>
        <v/>
      </c>
      <c r="G220" s="660" t="str">
        <f>IF(VLOOKUP($A220,作業日報!$J:$U,6,FALSE)=0,"",VLOOKUP($A220,作業日報!$J:$U,6,FALSE))</f>
        <v/>
      </c>
      <c r="H220" s="665" t="str">
        <f t="shared" ref="H220" si="105">IF(F220="",IF(G220="","",G220),IF(G220="",F220,SUM(F220+G220)))</f>
        <v/>
      </c>
      <c r="I220" s="643" t="str">
        <f>IF(VLOOKUP($A220,作業日報!$J:$U,I$1,FALSE)=0,"",VLOOKUP($A220,作業日報!$J:$U,I$1,FALSE))</f>
        <v/>
      </c>
      <c r="J220" s="643" t="str">
        <f>IF(VLOOKUP($A220,作業日報!$J:$U,J$1,FALSE)=0,"",VLOOKUP($A220,作業日報!$J:$U,J$1,FALSE))</f>
        <v/>
      </c>
      <c r="K220" s="643" t="str">
        <f>IF(VLOOKUP($A220,作業日報!$J:$U,K$1,FALSE)=0,"",VLOOKUP($A220,作業日報!$J:$U,K$1,FALSE))</f>
        <v/>
      </c>
      <c r="L220" s="643" t="str">
        <f>IF(VLOOKUP($A220,作業日報!$J:$U,L$1,FALSE)=0,"",VLOOKUP($A220,作業日報!$J:$U,L$1,FALSE))</f>
        <v/>
      </c>
      <c r="M220" s="643" t="str">
        <f>IF(VLOOKUP($A220,作業日報!$J:$U,M$1,FALSE)=0,"",VLOOKUP($A220,作業日報!$J:$U,M$1,FALSE))</f>
        <v/>
      </c>
      <c r="N220" s="643" t="str">
        <f>IF(VLOOKUP($A220,作業日報!$J:$U,N$1,FALSE)=0,"",VLOOKUP($A220,作業日報!$J:$U,N$1,FALSE))</f>
        <v/>
      </c>
      <c r="O220" s="329" t="str">
        <f>IF($I220="","",(IFERROR(VLOOKUP($B220,作業日報!$A:$I,O$1,FALSE)," ")))</f>
        <v/>
      </c>
      <c r="P220" s="329" t="str">
        <f>IF($I220="","",(IFERROR(VLOOKUP($B220,作業日報!$A:$I,P$1,FALSE)," ")))</f>
        <v/>
      </c>
      <c r="Q220" s="329" t="str">
        <f>IF($I220="","",(IFERROR(VLOOKUP($B220,作業日報!$A:$I,Q$1,FALSE)," ")))</f>
        <v/>
      </c>
      <c r="R220" s="329" t="str">
        <f>IF(VLOOKUP($B220,作業日報!$A:$I,R$1,FALSE)=0,"",VLOOKUP($B220,作業日報!$A:$I,R$1,FALSE))</f>
        <v/>
      </c>
      <c r="S220" s="330" t="str">
        <f t="shared" ref="S220" si="106">IF(I220="","","○")</f>
        <v/>
      </c>
      <c r="T220" s="331"/>
      <c r="U220" s="331"/>
      <c r="V220" s="331"/>
      <c r="W220" s="331"/>
      <c r="X220" s="331"/>
      <c r="Y220" s="331"/>
    </row>
    <row r="221" spans="1:25" ht="12" customHeight="1">
      <c r="A221" s="642"/>
      <c r="B221" s="328" t="str">
        <f>CONCATENATE(A220,"-",2)</f>
        <v>36-2</v>
      </c>
      <c r="C221" s="655"/>
      <c r="D221" s="647"/>
      <c r="E221" s="658"/>
      <c r="F221" s="661"/>
      <c r="G221" s="661"/>
      <c r="H221" s="666"/>
      <c r="I221" s="644"/>
      <c r="J221" s="644"/>
      <c r="K221" s="644"/>
      <c r="L221" s="644"/>
      <c r="M221" s="644"/>
      <c r="N221" s="644"/>
      <c r="O221" s="332" t="str">
        <f>IF($J220="","",(IFERROR(VLOOKUP($B221,作業日報!$A:$I,O$1,FALSE)," ")))</f>
        <v/>
      </c>
      <c r="P221" s="332" t="str">
        <f>IF($J220="","",(IFERROR(VLOOKUP($B221,作業日報!$A:$I,P$1,FALSE)," ")))</f>
        <v/>
      </c>
      <c r="Q221" s="332" t="str">
        <f>IF($J220="","",(IFERROR(VLOOKUP($B221,作業日報!$A:$I,Q$1,FALSE)," ")))</f>
        <v/>
      </c>
      <c r="R221" s="353" t="str">
        <f>IF(VLOOKUP($B221,作業日報!$A:$I,R$1,FALSE)=0,"",VLOOKUP($B221,作業日報!$A:$I,R$1,FALSE))</f>
        <v/>
      </c>
      <c r="S221" s="330" t="str">
        <f t="shared" ref="S221" si="107">IF(S220="","","○")</f>
        <v/>
      </c>
      <c r="T221" s="331"/>
      <c r="U221" s="331"/>
      <c r="V221" s="331"/>
      <c r="W221" s="331"/>
      <c r="X221" s="331"/>
      <c r="Y221" s="331"/>
    </row>
    <row r="222" spans="1:25" ht="12" customHeight="1">
      <c r="A222" s="642"/>
      <c r="B222" s="328" t="str">
        <f>CONCATENATE(A220,"-",3)</f>
        <v>36-3</v>
      </c>
      <c r="C222" s="655"/>
      <c r="D222" s="647"/>
      <c r="E222" s="658"/>
      <c r="F222" s="661"/>
      <c r="G222" s="661"/>
      <c r="H222" s="666"/>
      <c r="I222" s="644"/>
      <c r="J222" s="644"/>
      <c r="K222" s="644"/>
      <c r="L222" s="644"/>
      <c r="M222" s="644"/>
      <c r="N222" s="644"/>
      <c r="O222" s="332" t="str">
        <f>IF($K220="","",(IFERROR(VLOOKUP($B222,作業日報!$A:$I,O$1,FALSE)," ")))</f>
        <v/>
      </c>
      <c r="P222" s="332" t="str">
        <f>IF($K220="","",(IFERROR(VLOOKUP($B222,作業日報!$A:$I,P$1,FALSE)," ")))</f>
        <v/>
      </c>
      <c r="Q222" s="332" t="str">
        <f>IF($K220="","",(IFERROR(VLOOKUP($B222,作業日報!$A:$I,Q$1,FALSE)," ")))</f>
        <v/>
      </c>
      <c r="R222" s="353" t="str">
        <f>IF(VLOOKUP($B222,作業日報!$A:$I,R$1,FALSE)=0,"",VLOOKUP($B222,作業日報!$A:$I,R$1,FALSE))</f>
        <v/>
      </c>
      <c r="S222" s="330" t="str">
        <f t="shared" si="101"/>
        <v/>
      </c>
      <c r="T222" s="331"/>
      <c r="U222" s="331"/>
      <c r="V222" s="331"/>
      <c r="W222" s="331"/>
      <c r="X222" s="331"/>
      <c r="Y222" s="331"/>
    </row>
    <row r="223" spans="1:25" ht="12" customHeight="1">
      <c r="A223" s="642"/>
      <c r="B223" s="328" t="str">
        <f>CONCATENATE(A220,"-",4)</f>
        <v>36-4</v>
      </c>
      <c r="C223" s="655"/>
      <c r="D223" s="647"/>
      <c r="E223" s="658"/>
      <c r="F223" s="661"/>
      <c r="G223" s="661"/>
      <c r="H223" s="666"/>
      <c r="I223" s="644"/>
      <c r="J223" s="644"/>
      <c r="K223" s="644"/>
      <c r="L223" s="644"/>
      <c r="M223" s="644"/>
      <c r="N223" s="644"/>
      <c r="O223" s="332" t="str">
        <f>IF($L220="","",(IFERROR(VLOOKUP($B223,作業日報!$A:$I,O$1,FALSE)," ")))</f>
        <v/>
      </c>
      <c r="P223" s="332" t="str">
        <f>IF($L220="","",(IFERROR(VLOOKUP($B223,作業日報!$A:$I,P$1,FALSE)," ")))</f>
        <v/>
      </c>
      <c r="Q223" s="332" t="str">
        <f>IF($L220="","",(IFERROR(VLOOKUP($B223,作業日報!$A:$I,Q$1,FALSE)," ")))</f>
        <v/>
      </c>
      <c r="R223" s="353" t="str">
        <f>IF(VLOOKUP($B223,作業日報!$A:$I,R$1,FALSE)=0,"",VLOOKUP($B223,作業日報!$A:$I,R$1,FALSE))</f>
        <v/>
      </c>
      <c r="S223" s="330" t="str">
        <f t="shared" si="101"/>
        <v/>
      </c>
      <c r="T223" s="331"/>
      <c r="U223" s="331"/>
      <c r="V223" s="331"/>
      <c r="W223" s="331"/>
      <c r="X223" s="331"/>
      <c r="Y223" s="331"/>
    </row>
    <row r="224" spans="1:25" ht="12" customHeight="1">
      <c r="A224" s="642"/>
      <c r="B224" s="328" t="str">
        <f>CONCATENATE(A220,"-",5)</f>
        <v>36-5</v>
      </c>
      <c r="C224" s="655"/>
      <c r="D224" s="647"/>
      <c r="E224" s="658"/>
      <c r="F224" s="661"/>
      <c r="G224" s="661"/>
      <c r="H224" s="666"/>
      <c r="I224" s="644"/>
      <c r="J224" s="644"/>
      <c r="K224" s="644"/>
      <c r="L224" s="644"/>
      <c r="M224" s="644"/>
      <c r="N224" s="644"/>
      <c r="O224" s="332" t="str">
        <f>IF($M220="","",(IFERROR(VLOOKUP($B224,作業日報!$A:$I,O$1,FALSE)," ")))</f>
        <v/>
      </c>
      <c r="P224" s="332" t="str">
        <f>IF($M220="","",(IFERROR(VLOOKUP($B224,作業日報!$A:$I,P$1,FALSE)," ")))</f>
        <v/>
      </c>
      <c r="Q224" s="332" t="str">
        <f>IF($M220="","",(IFERROR(VLOOKUP($B224,作業日報!$A:$I,Q$1,FALSE)," ")))</f>
        <v/>
      </c>
      <c r="R224" s="353" t="str">
        <f>IF(VLOOKUP($B224,作業日報!$A:$I,R$1,FALSE)=0,"",VLOOKUP($B224,作業日報!$A:$I,R$1,FALSE))</f>
        <v/>
      </c>
      <c r="S224" s="330" t="str">
        <f t="shared" si="101"/>
        <v/>
      </c>
      <c r="T224" s="331"/>
      <c r="U224" s="331"/>
      <c r="V224" s="331"/>
      <c r="W224" s="331"/>
      <c r="X224" s="331"/>
      <c r="Y224" s="331"/>
    </row>
    <row r="225" spans="1:25" ht="12" customHeight="1">
      <c r="A225" s="642"/>
      <c r="B225" s="328" t="str">
        <f>CONCATENATE(A220,"-",6)</f>
        <v>36-6</v>
      </c>
      <c r="C225" s="656"/>
      <c r="D225" s="648"/>
      <c r="E225" s="659"/>
      <c r="F225" s="662"/>
      <c r="G225" s="662"/>
      <c r="H225" s="667"/>
      <c r="I225" s="645"/>
      <c r="J225" s="645"/>
      <c r="K225" s="645"/>
      <c r="L225" s="645"/>
      <c r="M225" s="645"/>
      <c r="N225" s="645"/>
      <c r="O225" s="333" t="str">
        <f>IF($N220="","",(IFERROR(VLOOKUP($B225,作業日報!$A:$I,O$1,FALSE)," ")))</f>
        <v/>
      </c>
      <c r="P225" s="333" t="str">
        <f>IF($N220="","",(IFERROR(VLOOKUP($B225,作業日報!$A:$I,P$1,FALSE)," ")))</f>
        <v/>
      </c>
      <c r="Q225" s="333" t="str">
        <f>IF($N220="","",(IFERROR(VLOOKUP($B225,作業日報!$A:$I,Q$1,FALSE)," ")))</f>
        <v/>
      </c>
      <c r="R225" s="354" t="str">
        <f>IF(VLOOKUP($B225,作業日報!$A:$I,R$1,FALSE)=0,"",VLOOKUP($B225,作業日報!$A:$I,R$1,FALSE))</f>
        <v/>
      </c>
      <c r="S225" s="330" t="str">
        <f t="shared" si="101"/>
        <v/>
      </c>
      <c r="T225" s="331"/>
      <c r="U225" s="331"/>
      <c r="V225" s="331"/>
      <c r="W225" s="331"/>
      <c r="X225" s="331"/>
      <c r="Y225" s="331"/>
    </row>
    <row r="226" spans="1:25" ht="12" customHeight="1">
      <c r="A226" s="642">
        <v>37</v>
      </c>
      <c r="B226" s="328" t="str">
        <f>CONCATENATE(A226,"-",1)</f>
        <v>37-1</v>
      </c>
      <c r="C226" s="654" t="str">
        <f>IF(VLOOKUP($A226,作業日報!$J:$U,2,FALSE)=0,"",VLOOKUP($A226,作業日報!$J:$U,2,FALSE))</f>
        <v/>
      </c>
      <c r="D226" s="646" t="str">
        <f>IF(VLOOKUP($A226,作業日報!$J:$U,3,FALSE)=0,"",VLOOKUP($A226,作業日報!$J:$U,3,FALSE))</f>
        <v/>
      </c>
      <c r="E226" s="657" t="str">
        <f>IF(ISERROR(VLOOKUP($A226,作業日報!$J:$U,4,FALSE))=TRUE,"",VLOOKUP($A226,作業日報!$J:$U,4,FALSE))</f>
        <v/>
      </c>
      <c r="F226" s="660" t="str">
        <f>IF(VLOOKUP($A226,作業日報!$J:$U,5,FALSE)=0,"",VLOOKUP($A226,作業日報!$J:$U,5,FALSE))</f>
        <v/>
      </c>
      <c r="G226" s="660" t="str">
        <f>IF(VLOOKUP($A226,作業日報!$J:$U,6,FALSE)=0,"",VLOOKUP($A226,作業日報!$J:$U,6,FALSE))</f>
        <v/>
      </c>
      <c r="H226" s="665" t="str">
        <f t="shared" ref="H226" si="108">IF(F226="",IF(G226="","",G226),IF(G226="",F226,SUM(F226+G226)))</f>
        <v/>
      </c>
      <c r="I226" s="643" t="str">
        <f>IF(VLOOKUP($A226,作業日報!$J:$U,I$1,FALSE)=0,"",VLOOKUP($A226,作業日報!$J:$U,I$1,FALSE))</f>
        <v/>
      </c>
      <c r="J226" s="643" t="str">
        <f>IF(VLOOKUP($A226,作業日報!$J:$U,J$1,FALSE)=0,"",VLOOKUP($A226,作業日報!$J:$U,J$1,FALSE))</f>
        <v/>
      </c>
      <c r="K226" s="643" t="str">
        <f>IF(VLOOKUP($A226,作業日報!$J:$U,K$1,FALSE)=0,"",VLOOKUP($A226,作業日報!$J:$U,K$1,FALSE))</f>
        <v/>
      </c>
      <c r="L226" s="643" t="str">
        <f>IF(VLOOKUP($A226,作業日報!$J:$U,L$1,FALSE)=0,"",VLOOKUP($A226,作業日報!$J:$U,L$1,FALSE))</f>
        <v/>
      </c>
      <c r="M226" s="643" t="str">
        <f>IF(VLOOKUP($A226,作業日報!$J:$U,M$1,FALSE)=0,"",VLOOKUP($A226,作業日報!$J:$U,M$1,FALSE))</f>
        <v/>
      </c>
      <c r="N226" s="643" t="str">
        <f>IF(VLOOKUP($A226,作業日報!$J:$U,N$1,FALSE)=0,"",VLOOKUP($A226,作業日報!$J:$U,N$1,FALSE))</f>
        <v/>
      </c>
      <c r="O226" s="329" t="str">
        <f>IF($I226="","",(IFERROR(VLOOKUP($B226,作業日報!$A:$I,O$1,FALSE)," ")))</f>
        <v/>
      </c>
      <c r="P226" s="329" t="str">
        <f>IF($I226="","",(IFERROR(VLOOKUP($B226,作業日報!$A:$I,P$1,FALSE)," ")))</f>
        <v/>
      </c>
      <c r="Q226" s="329" t="str">
        <f>IF($I226="","",(IFERROR(VLOOKUP($B226,作業日報!$A:$I,Q$1,FALSE)," ")))</f>
        <v/>
      </c>
      <c r="R226" s="329" t="str">
        <f>IF(VLOOKUP($B226,作業日報!$A:$I,R$1,FALSE)=0,"",VLOOKUP($B226,作業日報!$A:$I,R$1,FALSE))</f>
        <v/>
      </c>
      <c r="S226" s="330" t="str">
        <f t="shared" ref="S226" si="109">IF(I226="","","○")</f>
        <v/>
      </c>
      <c r="T226" s="331"/>
      <c r="U226" s="331"/>
      <c r="V226" s="331"/>
      <c r="W226" s="331"/>
      <c r="X226" s="331"/>
      <c r="Y226" s="331"/>
    </row>
    <row r="227" spans="1:25" ht="12" customHeight="1">
      <c r="A227" s="642"/>
      <c r="B227" s="328" t="str">
        <f>CONCATENATE(A226,"-",2)</f>
        <v>37-2</v>
      </c>
      <c r="C227" s="655"/>
      <c r="D227" s="647"/>
      <c r="E227" s="658"/>
      <c r="F227" s="661"/>
      <c r="G227" s="661"/>
      <c r="H227" s="666"/>
      <c r="I227" s="644"/>
      <c r="J227" s="644"/>
      <c r="K227" s="644"/>
      <c r="L227" s="644"/>
      <c r="M227" s="644"/>
      <c r="N227" s="644"/>
      <c r="O227" s="332" t="str">
        <f>IF($J226="","",(IFERROR(VLOOKUP($B227,作業日報!$A:$I,O$1,FALSE)," ")))</f>
        <v/>
      </c>
      <c r="P227" s="332" t="str">
        <f>IF($J226="","",(IFERROR(VLOOKUP($B227,作業日報!$A:$I,P$1,FALSE)," ")))</f>
        <v/>
      </c>
      <c r="Q227" s="332" t="str">
        <f>IF($J226="","",(IFERROR(VLOOKUP($B227,作業日報!$A:$I,Q$1,FALSE)," ")))</f>
        <v/>
      </c>
      <c r="R227" s="353" t="str">
        <f>IF(VLOOKUP($B227,作業日報!$A:$I,R$1,FALSE)=0,"",VLOOKUP($B227,作業日報!$A:$I,R$1,FALSE))</f>
        <v/>
      </c>
      <c r="S227" s="330" t="str">
        <f t="shared" ref="S227" si="110">IF(S226="","","○")</f>
        <v/>
      </c>
      <c r="T227" s="331"/>
      <c r="U227" s="331"/>
      <c r="V227" s="331"/>
      <c r="W227" s="331"/>
      <c r="X227" s="331"/>
      <c r="Y227" s="331"/>
    </row>
    <row r="228" spans="1:25" ht="12" customHeight="1">
      <c r="A228" s="642"/>
      <c r="B228" s="328" t="str">
        <f>CONCATENATE(A226,"-",3)</f>
        <v>37-3</v>
      </c>
      <c r="C228" s="655"/>
      <c r="D228" s="647"/>
      <c r="E228" s="658"/>
      <c r="F228" s="661"/>
      <c r="G228" s="661"/>
      <c r="H228" s="666"/>
      <c r="I228" s="644"/>
      <c r="J228" s="644"/>
      <c r="K228" s="644"/>
      <c r="L228" s="644"/>
      <c r="M228" s="644"/>
      <c r="N228" s="644"/>
      <c r="O228" s="332" t="str">
        <f>IF($K226="","",(IFERROR(VLOOKUP($B228,作業日報!$A:$I,O$1,FALSE)," ")))</f>
        <v/>
      </c>
      <c r="P228" s="332" t="str">
        <f>IF($K226="","",(IFERROR(VLOOKUP($B228,作業日報!$A:$I,P$1,FALSE)," ")))</f>
        <v/>
      </c>
      <c r="Q228" s="332" t="str">
        <f>IF($K226="","",(IFERROR(VLOOKUP($B228,作業日報!$A:$I,Q$1,FALSE)," ")))</f>
        <v/>
      </c>
      <c r="R228" s="353" t="str">
        <f>IF(VLOOKUP($B228,作業日報!$A:$I,R$1,FALSE)=0,"",VLOOKUP($B228,作業日報!$A:$I,R$1,FALSE))</f>
        <v/>
      </c>
      <c r="S228" s="330" t="str">
        <f t="shared" si="101"/>
        <v/>
      </c>
      <c r="T228" s="331"/>
      <c r="U228" s="331"/>
      <c r="V228" s="331"/>
      <c r="W228" s="331"/>
      <c r="X228" s="331"/>
      <c r="Y228" s="331"/>
    </row>
    <row r="229" spans="1:25" ht="12" customHeight="1">
      <c r="A229" s="642"/>
      <c r="B229" s="328" t="str">
        <f>CONCATENATE(A226,"-",4)</f>
        <v>37-4</v>
      </c>
      <c r="C229" s="655"/>
      <c r="D229" s="647"/>
      <c r="E229" s="658"/>
      <c r="F229" s="661"/>
      <c r="G229" s="661"/>
      <c r="H229" s="666"/>
      <c r="I229" s="644"/>
      <c r="J229" s="644"/>
      <c r="K229" s="644"/>
      <c r="L229" s="644"/>
      <c r="M229" s="644"/>
      <c r="N229" s="644"/>
      <c r="O229" s="332" t="str">
        <f>IF($L226="","",(IFERROR(VLOOKUP($B229,作業日報!$A:$I,O$1,FALSE)," ")))</f>
        <v/>
      </c>
      <c r="P229" s="332" t="str">
        <f>IF($L226="","",(IFERROR(VLOOKUP($B229,作業日報!$A:$I,P$1,FALSE)," ")))</f>
        <v/>
      </c>
      <c r="Q229" s="332" t="str">
        <f>IF($L226="","",(IFERROR(VLOOKUP($B229,作業日報!$A:$I,Q$1,FALSE)," ")))</f>
        <v/>
      </c>
      <c r="R229" s="353" t="str">
        <f>IF(VLOOKUP($B229,作業日報!$A:$I,R$1,FALSE)=0,"",VLOOKUP($B229,作業日報!$A:$I,R$1,FALSE))</f>
        <v/>
      </c>
      <c r="S229" s="330" t="str">
        <f t="shared" si="101"/>
        <v/>
      </c>
      <c r="T229" s="331"/>
      <c r="U229" s="331"/>
      <c r="V229" s="331"/>
      <c r="W229" s="331"/>
      <c r="X229" s="331"/>
      <c r="Y229" s="331"/>
    </row>
    <row r="230" spans="1:25" ht="12" customHeight="1">
      <c r="A230" s="642"/>
      <c r="B230" s="328" t="str">
        <f>CONCATENATE(A226,"-",5)</f>
        <v>37-5</v>
      </c>
      <c r="C230" s="655"/>
      <c r="D230" s="647"/>
      <c r="E230" s="658"/>
      <c r="F230" s="661"/>
      <c r="G230" s="661"/>
      <c r="H230" s="666"/>
      <c r="I230" s="644"/>
      <c r="J230" s="644"/>
      <c r="K230" s="644"/>
      <c r="L230" s="644"/>
      <c r="M230" s="644"/>
      <c r="N230" s="644"/>
      <c r="O230" s="332" t="str">
        <f>IF($M226="","",(IFERROR(VLOOKUP($B230,作業日報!$A:$I,O$1,FALSE)," ")))</f>
        <v/>
      </c>
      <c r="P230" s="332" t="str">
        <f>IF($M226="","",(IFERROR(VLOOKUP($B230,作業日報!$A:$I,P$1,FALSE)," ")))</f>
        <v/>
      </c>
      <c r="Q230" s="332" t="str">
        <f>IF($M226="","",(IFERROR(VLOOKUP($B230,作業日報!$A:$I,Q$1,FALSE)," ")))</f>
        <v/>
      </c>
      <c r="R230" s="353" t="str">
        <f>IF(VLOOKUP($B230,作業日報!$A:$I,R$1,FALSE)=0,"",VLOOKUP($B230,作業日報!$A:$I,R$1,FALSE))</f>
        <v/>
      </c>
      <c r="S230" s="330" t="str">
        <f t="shared" si="101"/>
        <v/>
      </c>
      <c r="T230" s="331"/>
      <c r="U230" s="331"/>
      <c r="V230" s="331"/>
      <c r="W230" s="331"/>
      <c r="X230" s="331"/>
      <c r="Y230" s="331"/>
    </row>
    <row r="231" spans="1:25" ht="12" customHeight="1">
      <c r="A231" s="642"/>
      <c r="B231" s="328" t="str">
        <f>CONCATENATE(A226,"-",6)</f>
        <v>37-6</v>
      </c>
      <c r="C231" s="656"/>
      <c r="D231" s="648"/>
      <c r="E231" s="659"/>
      <c r="F231" s="662"/>
      <c r="G231" s="662"/>
      <c r="H231" s="667"/>
      <c r="I231" s="645"/>
      <c r="J231" s="645"/>
      <c r="K231" s="645"/>
      <c r="L231" s="645"/>
      <c r="M231" s="645"/>
      <c r="N231" s="645"/>
      <c r="O231" s="333" t="str">
        <f>IF($N226="","",(IFERROR(VLOOKUP($B231,作業日報!$A:$I,O$1,FALSE)," ")))</f>
        <v/>
      </c>
      <c r="P231" s="333" t="str">
        <f>IF($N226="","",(IFERROR(VLOOKUP($B231,作業日報!$A:$I,P$1,FALSE)," ")))</f>
        <v/>
      </c>
      <c r="Q231" s="333" t="str">
        <f>IF($N226="","",(IFERROR(VLOOKUP($B231,作業日報!$A:$I,Q$1,FALSE)," ")))</f>
        <v/>
      </c>
      <c r="R231" s="354" t="str">
        <f>IF(VLOOKUP($B231,作業日報!$A:$I,R$1,FALSE)=0,"",VLOOKUP($B231,作業日報!$A:$I,R$1,FALSE))</f>
        <v/>
      </c>
      <c r="S231" s="330" t="str">
        <f t="shared" si="101"/>
        <v/>
      </c>
      <c r="T231" s="331"/>
      <c r="U231" s="331"/>
      <c r="V231" s="331"/>
      <c r="W231" s="331"/>
      <c r="X231" s="331"/>
      <c r="Y231" s="331"/>
    </row>
    <row r="232" spans="1:25" ht="12" customHeight="1">
      <c r="A232" s="642">
        <v>38</v>
      </c>
      <c r="B232" s="328" t="str">
        <f>CONCATENATE(A232,"-",1)</f>
        <v>38-1</v>
      </c>
      <c r="C232" s="654" t="str">
        <f>IF(VLOOKUP($A232,作業日報!$J:$U,2,FALSE)=0,"",VLOOKUP($A232,作業日報!$J:$U,2,FALSE))</f>
        <v/>
      </c>
      <c r="D232" s="646" t="str">
        <f>IF(VLOOKUP($A232,作業日報!$J:$U,3,FALSE)=0,"",VLOOKUP($A232,作業日報!$J:$U,3,FALSE))</f>
        <v/>
      </c>
      <c r="E232" s="657" t="str">
        <f>IF(ISERROR(VLOOKUP($A232,作業日報!$J:$U,4,FALSE))=TRUE,"",VLOOKUP($A232,作業日報!$J:$U,4,FALSE))</f>
        <v/>
      </c>
      <c r="F232" s="660" t="str">
        <f>IF(VLOOKUP($A232,作業日報!$J:$U,5,FALSE)=0,"",VLOOKUP($A232,作業日報!$J:$U,5,FALSE))</f>
        <v/>
      </c>
      <c r="G232" s="660" t="str">
        <f>IF(VLOOKUP($A232,作業日報!$J:$U,6,FALSE)=0,"",VLOOKUP($A232,作業日報!$J:$U,6,FALSE))</f>
        <v/>
      </c>
      <c r="H232" s="665" t="str">
        <f t="shared" ref="H232" si="111">IF(F232="",IF(G232="","",G232),IF(G232="",F232,SUM(F232+G232)))</f>
        <v/>
      </c>
      <c r="I232" s="643" t="str">
        <f>IF(VLOOKUP($A232,作業日報!$J:$U,I$1,FALSE)=0,"",VLOOKUP($A232,作業日報!$J:$U,I$1,FALSE))</f>
        <v/>
      </c>
      <c r="J232" s="643" t="str">
        <f>IF(VLOOKUP($A232,作業日報!$J:$U,J$1,FALSE)=0,"",VLOOKUP($A232,作業日報!$J:$U,J$1,FALSE))</f>
        <v/>
      </c>
      <c r="K232" s="643" t="str">
        <f>IF(VLOOKUP($A232,作業日報!$J:$U,K$1,FALSE)=0,"",VLOOKUP($A232,作業日報!$J:$U,K$1,FALSE))</f>
        <v/>
      </c>
      <c r="L232" s="643" t="str">
        <f>IF(VLOOKUP($A232,作業日報!$J:$U,L$1,FALSE)=0,"",VLOOKUP($A232,作業日報!$J:$U,L$1,FALSE))</f>
        <v/>
      </c>
      <c r="M232" s="643" t="str">
        <f>IF(VLOOKUP($A232,作業日報!$J:$U,M$1,FALSE)=0,"",VLOOKUP($A232,作業日報!$J:$U,M$1,FALSE))</f>
        <v/>
      </c>
      <c r="N232" s="643" t="str">
        <f>IF(VLOOKUP($A232,作業日報!$J:$U,N$1,FALSE)=0,"",VLOOKUP($A232,作業日報!$J:$U,N$1,FALSE))</f>
        <v/>
      </c>
      <c r="O232" s="329" t="str">
        <f>IF($I232="","",(IFERROR(VLOOKUP($B232,作業日報!$A:$I,O$1,FALSE)," ")))</f>
        <v/>
      </c>
      <c r="P232" s="329" t="str">
        <f>IF($I232="","",(IFERROR(VLOOKUP($B232,作業日報!$A:$I,P$1,FALSE)," ")))</f>
        <v/>
      </c>
      <c r="Q232" s="329" t="str">
        <f>IF($I232="","",(IFERROR(VLOOKUP($B232,作業日報!$A:$I,Q$1,FALSE)," ")))</f>
        <v/>
      </c>
      <c r="R232" s="329" t="str">
        <f>IF(VLOOKUP($B232,作業日報!$A:$I,R$1,FALSE)=0,"",VLOOKUP($B232,作業日報!$A:$I,R$1,FALSE))</f>
        <v/>
      </c>
      <c r="S232" s="330" t="str">
        <f t="shared" ref="S232" si="112">IF(I232="","","○")</f>
        <v/>
      </c>
      <c r="T232" s="331"/>
      <c r="U232" s="331"/>
      <c r="V232" s="331"/>
      <c r="W232" s="331"/>
      <c r="X232" s="331"/>
      <c r="Y232" s="331"/>
    </row>
    <row r="233" spans="1:25" ht="12" customHeight="1">
      <c r="A233" s="642"/>
      <c r="B233" s="328" t="str">
        <f>CONCATENATE(A232,"-",2)</f>
        <v>38-2</v>
      </c>
      <c r="C233" s="655"/>
      <c r="D233" s="647"/>
      <c r="E233" s="658"/>
      <c r="F233" s="661"/>
      <c r="G233" s="661"/>
      <c r="H233" s="666"/>
      <c r="I233" s="644"/>
      <c r="J233" s="644"/>
      <c r="K233" s="644"/>
      <c r="L233" s="644"/>
      <c r="M233" s="644"/>
      <c r="N233" s="644"/>
      <c r="O233" s="332" t="str">
        <f>IF($J232="","",(IFERROR(VLOOKUP($B233,作業日報!$A:$I,O$1,FALSE)," ")))</f>
        <v/>
      </c>
      <c r="P233" s="332" t="str">
        <f>IF($J232="","",(IFERROR(VLOOKUP($B233,作業日報!$A:$I,P$1,FALSE)," ")))</f>
        <v/>
      </c>
      <c r="Q233" s="332" t="str">
        <f>IF($J232="","",(IFERROR(VLOOKUP($B233,作業日報!$A:$I,Q$1,FALSE)," ")))</f>
        <v/>
      </c>
      <c r="R233" s="353" t="str">
        <f>IF(VLOOKUP($B233,作業日報!$A:$I,R$1,FALSE)=0,"",VLOOKUP($B233,作業日報!$A:$I,R$1,FALSE))</f>
        <v/>
      </c>
      <c r="S233" s="330" t="str">
        <f t="shared" ref="S233" si="113">IF(S232="","","○")</f>
        <v/>
      </c>
      <c r="T233" s="331"/>
      <c r="U233" s="331"/>
      <c r="V233" s="331"/>
      <c r="W233" s="331"/>
      <c r="X233" s="331"/>
      <c r="Y233" s="331"/>
    </row>
    <row r="234" spans="1:25" ht="12" customHeight="1">
      <c r="A234" s="642"/>
      <c r="B234" s="328" t="str">
        <f>CONCATENATE(A232,"-",3)</f>
        <v>38-3</v>
      </c>
      <c r="C234" s="655"/>
      <c r="D234" s="647"/>
      <c r="E234" s="658"/>
      <c r="F234" s="661"/>
      <c r="G234" s="661"/>
      <c r="H234" s="666"/>
      <c r="I234" s="644"/>
      <c r="J234" s="644"/>
      <c r="K234" s="644"/>
      <c r="L234" s="644"/>
      <c r="M234" s="644"/>
      <c r="N234" s="644"/>
      <c r="O234" s="332" t="str">
        <f>IF($K232="","",(IFERROR(VLOOKUP($B234,作業日報!$A:$I,O$1,FALSE)," ")))</f>
        <v/>
      </c>
      <c r="P234" s="332" t="str">
        <f>IF($K232="","",(IFERROR(VLOOKUP($B234,作業日報!$A:$I,P$1,FALSE)," ")))</f>
        <v/>
      </c>
      <c r="Q234" s="332" t="str">
        <f>IF($K232="","",(IFERROR(VLOOKUP($B234,作業日報!$A:$I,Q$1,FALSE)," ")))</f>
        <v/>
      </c>
      <c r="R234" s="353" t="str">
        <f>IF(VLOOKUP($B234,作業日報!$A:$I,R$1,FALSE)=0,"",VLOOKUP($B234,作業日報!$A:$I,R$1,FALSE))</f>
        <v/>
      </c>
      <c r="S234" s="330" t="str">
        <f t="shared" si="101"/>
        <v/>
      </c>
      <c r="T234" s="331"/>
      <c r="U234" s="331"/>
      <c r="V234" s="331"/>
      <c r="W234" s="331"/>
      <c r="X234" s="331"/>
      <c r="Y234" s="331"/>
    </row>
    <row r="235" spans="1:25" ht="12" customHeight="1">
      <c r="A235" s="642"/>
      <c r="B235" s="328" t="str">
        <f>CONCATENATE(A232,"-",4)</f>
        <v>38-4</v>
      </c>
      <c r="C235" s="655"/>
      <c r="D235" s="647"/>
      <c r="E235" s="658"/>
      <c r="F235" s="661"/>
      <c r="G235" s="661"/>
      <c r="H235" s="666"/>
      <c r="I235" s="644"/>
      <c r="J235" s="644"/>
      <c r="K235" s="644"/>
      <c r="L235" s="644"/>
      <c r="M235" s="644"/>
      <c r="N235" s="644"/>
      <c r="O235" s="332" t="str">
        <f>IF($L232="","",(IFERROR(VLOOKUP($B235,作業日報!$A:$I,O$1,FALSE)," ")))</f>
        <v/>
      </c>
      <c r="P235" s="332" t="str">
        <f>IF($L232="","",(IFERROR(VLOOKUP($B235,作業日報!$A:$I,P$1,FALSE)," ")))</f>
        <v/>
      </c>
      <c r="Q235" s="332" t="str">
        <f>IF($L232="","",(IFERROR(VLOOKUP($B235,作業日報!$A:$I,Q$1,FALSE)," ")))</f>
        <v/>
      </c>
      <c r="R235" s="353" t="str">
        <f>IF(VLOOKUP($B235,作業日報!$A:$I,R$1,FALSE)=0,"",VLOOKUP($B235,作業日報!$A:$I,R$1,FALSE))</f>
        <v/>
      </c>
      <c r="S235" s="330" t="str">
        <f t="shared" si="101"/>
        <v/>
      </c>
      <c r="T235" s="331"/>
      <c r="U235" s="331"/>
      <c r="V235" s="331"/>
      <c r="W235" s="331"/>
      <c r="X235" s="331"/>
      <c r="Y235" s="331"/>
    </row>
    <row r="236" spans="1:25" ht="12" customHeight="1">
      <c r="A236" s="642"/>
      <c r="B236" s="328" t="str">
        <f>CONCATENATE(A232,"-",5)</f>
        <v>38-5</v>
      </c>
      <c r="C236" s="655"/>
      <c r="D236" s="647"/>
      <c r="E236" s="658"/>
      <c r="F236" s="661"/>
      <c r="G236" s="661"/>
      <c r="H236" s="666"/>
      <c r="I236" s="644"/>
      <c r="J236" s="644"/>
      <c r="K236" s="644"/>
      <c r="L236" s="644"/>
      <c r="M236" s="644"/>
      <c r="N236" s="644"/>
      <c r="O236" s="332" t="str">
        <f>IF($M232="","",(IFERROR(VLOOKUP($B236,作業日報!$A:$I,O$1,FALSE)," ")))</f>
        <v/>
      </c>
      <c r="P236" s="332" t="str">
        <f>IF($M232="","",(IFERROR(VLOOKUP($B236,作業日報!$A:$I,P$1,FALSE)," ")))</f>
        <v/>
      </c>
      <c r="Q236" s="332" t="str">
        <f>IF($M232="","",(IFERROR(VLOOKUP($B236,作業日報!$A:$I,Q$1,FALSE)," ")))</f>
        <v/>
      </c>
      <c r="R236" s="353" t="str">
        <f>IF(VLOOKUP($B236,作業日報!$A:$I,R$1,FALSE)=0,"",VLOOKUP($B236,作業日報!$A:$I,R$1,FALSE))</f>
        <v/>
      </c>
      <c r="S236" s="330" t="str">
        <f t="shared" si="101"/>
        <v/>
      </c>
      <c r="T236" s="331"/>
      <c r="U236" s="331"/>
      <c r="V236" s="331"/>
      <c r="W236" s="331"/>
      <c r="X236" s="331"/>
      <c r="Y236" s="331"/>
    </row>
    <row r="237" spans="1:25" ht="12" customHeight="1">
      <c r="A237" s="642"/>
      <c r="B237" s="328" t="str">
        <f>CONCATENATE(A232,"-",6)</f>
        <v>38-6</v>
      </c>
      <c r="C237" s="656"/>
      <c r="D237" s="648"/>
      <c r="E237" s="659"/>
      <c r="F237" s="662"/>
      <c r="G237" s="662"/>
      <c r="H237" s="667"/>
      <c r="I237" s="645"/>
      <c r="J237" s="645"/>
      <c r="K237" s="645"/>
      <c r="L237" s="645"/>
      <c r="M237" s="645"/>
      <c r="N237" s="645"/>
      <c r="O237" s="333" t="str">
        <f>IF($N232="","",(IFERROR(VLOOKUP($B237,作業日報!$A:$I,O$1,FALSE)," ")))</f>
        <v/>
      </c>
      <c r="P237" s="333" t="str">
        <f>IF($N232="","",(IFERROR(VLOOKUP($B237,作業日報!$A:$I,P$1,FALSE)," ")))</f>
        <v/>
      </c>
      <c r="Q237" s="333" t="str">
        <f>IF($N232="","",(IFERROR(VLOOKUP($B237,作業日報!$A:$I,Q$1,FALSE)," ")))</f>
        <v/>
      </c>
      <c r="R237" s="354" t="str">
        <f>IF(VLOOKUP($B237,作業日報!$A:$I,R$1,FALSE)=0,"",VLOOKUP($B237,作業日報!$A:$I,R$1,FALSE))</f>
        <v/>
      </c>
      <c r="S237" s="330" t="str">
        <f t="shared" si="101"/>
        <v/>
      </c>
      <c r="T237" s="331"/>
      <c r="U237" s="331"/>
      <c r="V237" s="331"/>
      <c r="W237" s="331"/>
      <c r="X237" s="331"/>
      <c r="Y237" s="331"/>
    </row>
    <row r="238" spans="1:25" ht="12" customHeight="1">
      <c r="A238" s="642">
        <v>39</v>
      </c>
      <c r="B238" s="328" t="str">
        <f>CONCATENATE(A238,"-",1)</f>
        <v>39-1</v>
      </c>
      <c r="C238" s="654" t="str">
        <f>IF(VLOOKUP($A238,作業日報!$J:$U,2,FALSE)=0,"",VLOOKUP($A238,作業日報!$J:$U,2,FALSE))</f>
        <v/>
      </c>
      <c r="D238" s="646" t="str">
        <f>IF(VLOOKUP($A238,作業日報!$J:$U,3,FALSE)=0,"",VLOOKUP($A238,作業日報!$J:$U,3,FALSE))</f>
        <v/>
      </c>
      <c r="E238" s="657" t="str">
        <f>IF(ISERROR(VLOOKUP($A238,作業日報!$J:$U,4,FALSE))=TRUE,"",VLOOKUP($A238,作業日報!$J:$U,4,FALSE))</f>
        <v/>
      </c>
      <c r="F238" s="660" t="str">
        <f>IF(VLOOKUP($A238,作業日報!$J:$U,5,FALSE)=0,"",VLOOKUP($A238,作業日報!$J:$U,5,FALSE))</f>
        <v/>
      </c>
      <c r="G238" s="660" t="str">
        <f>IF(VLOOKUP($A238,作業日報!$J:$U,6,FALSE)=0,"",VLOOKUP($A238,作業日報!$J:$U,6,FALSE))</f>
        <v/>
      </c>
      <c r="H238" s="665" t="str">
        <f t="shared" ref="H238" si="114">IF(F238="",IF(G238="","",G238),IF(G238="",F238,SUM(F238+G238)))</f>
        <v/>
      </c>
      <c r="I238" s="643" t="str">
        <f>IF(VLOOKUP($A238,作業日報!$J:$U,I$1,FALSE)=0,"",VLOOKUP($A238,作業日報!$J:$U,I$1,FALSE))</f>
        <v/>
      </c>
      <c r="J238" s="643" t="str">
        <f>IF(VLOOKUP($A238,作業日報!$J:$U,J$1,FALSE)=0,"",VLOOKUP($A238,作業日報!$J:$U,J$1,FALSE))</f>
        <v/>
      </c>
      <c r="K238" s="643" t="str">
        <f>IF(VLOOKUP($A238,作業日報!$J:$U,K$1,FALSE)=0,"",VLOOKUP($A238,作業日報!$J:$U,K$1,FALSE))</f>
        <v/>
      </c>
      <c r="L238" s="643" t="str">
        <f>IF(VLOOKUP($A238,作業日報!$J:$U,L$1,FALSE)=0,"",VLOOKUP($A238,作業日報!$J:$U,L$1,FALSE))</f>
        <v/>
      </c>
      <c r="M238" s="643" t="str">
        <f>IF(VLOOKUP($A238,作業日報!$J:$U,M$1,FALSE)=0,"",VLOOKUP($A238,作業日報!$J:$U,M$1,FALSE))</f>
        <v/>
      </c>
      <c r="N238" s="643" t="str">
        <f>IF(VLOOKUP($A238,作業日報!$J:$U,N$1,FALSE)=0,"",VLOOKUP($A238,作業日報!$J:$U,N$1,FALSE))</f>
        <v/>
      </c>
      <c r="O238" s="329" t="str">
        <f>IF($I238="","",(IFERROR(VLOOKUP($B238,作業日報!$A:$I,O$1,FALSE)," ")))</f>
        <v/>
      </c>
      <c r="P238" s="329" t="str">
        <f>IF($I238="","",(IFERROR(VLOOKUP($B238,作業日報!$A:$I,P$1,FALSE)," ")))</f>
        <v/>
      </c>
      <c r="Q238" s="329" t="str">
        <f>IF($I238="","",(IFERROR(VLOOKUP($B238,作業日報!$A:$I,Q$1,FALSE)," ")))</f>
        <v/>
      </c>
      <c r="R238" s="329" t="str">
        <f>IF(VLOOKUP($B238,作業日報!$A:$I,R$1,FALSE)=0,"",VLOOKUP($B238,作業日報!$A:$I,R$1,FALSE))</f>
        <v/>
      </c>
      <c r="S238" s="330" t="str">
        <f t="shared" ref="S238" si="115">IF(I238="","","○")</f>
        <v/>
      </c>
      <c r="T238" s="331"/>
      <c r="U238" s="331"/>
      <c r="V238" s="331"/>
      <c r="W238" s="331"/>
      <c r="X238" s="331"/>
      <c r="Y238" s="331"/>
    </row>
    <row r="239" spans="1:25" ht="12" customHeight="1">
      <c r="A239" s="642"/>
      <c r="B239" s="328" t="str">
        <f>CONCATENATE(A238,"-",2)</f>
        <v>39-2</v>
      </c>
      <c r="C239" s="655"/>
      <c r="D239" s="647"/>
      <c r="E239" s="658"/>
      <c r="F239" s="661"/>
      <c r="G239" s="661"/>
      <c r="H239" s="666"/>
      <c r="I239" s="644"/>
      <c r="J239" s="644"/>
      <c r="K239" s="644"/>
      <c r="L239" s="644"/>
      <c r="M239" s="644"/>
      <c r="N239" s="644"/>
      <c r="O239" s="332" t="str">
        <f>IF($J238="","",(IFERROR(VLOOKUP($B239,作業日報!$A:$I,O$1,FALSE)," ")))</f>
        <v/>
      </c>
      <c r="P239" s="332" t="str">
        <f>IF($J238="","",(IFERROR(VLOOKUP($B239,作業日報!$A:$I,P$1,FALSE)," ")))</f>
        <v/>
      </c>
      <c r="Q239" s="332" t="str">
        <f>IF($J238="","",(IFERROR(VLOOKUP($B239,作業日報!$A:$I,Q$1,FALSE)," ")))</f>
        <v/>
      </c>
      <c r="R239" s="353" t="str">
        <f>IF(VLOOKUP($B239,作業日報!$A:$I,R$1,FALSE)=0,"",VLOOKUP($B239,作業日報!$A:$I,R$1,FALSE))</f>
        <v/>
      </c>
      <c r="S239" s="330" t="str">
        <f t="shared" ref="S239" si="116">IF(S238="","","○")</f>
        <v/>
      </c>
      <c r="T239" s="331"/>
      <c r="U239" s="331"/>
      <c r="V239" s="331"/>
      <c r="W239" s="331"/>
      <c r="X239" s="331"/>
      <c r="Y239" s="331"/>
    </row>
    <row r="240" spans="1:25" ht="12" customHeight="1">
      <c r="A240" s="642"/>
      <c r="B240" s="328" t="str">
        <f>CONCATENATE(A238,"-",3)</f>
        <v>39-3</v>
      </c>
      <c r="C240" s="655"/>
      <c r="D240" s="647"/>
      <c r="E240" s="658"/>
      <c r="F240" s="661"/>
      <c r="G240" s="661"/>
      <c r="H240" s="666"/>
      <c r="I240" s="644"/>
      <c r="J240" s="644"/>
      <c r="K240" s="644"/>
      <c r="L240" s="644"/>
      <c r="M240" s="644"/>
      <c r="N240" s="644"/>
      <c r="O240" s="332" t="str">
        <f>IF($K238="","",(IFERROR(VLOOKUP($B240,作業日報!$A:$I,O$1,FALSE)," ")))</f>
        <v/>
      </c>
      <c r="P240" s="332" t="str">
        <f>IF($K238="","",(IFERROR(VLOOKUP($B240,作業日報!$A:$I,P$1,FALSE)," ")))</f>
        <v/>
      </c>
      <c r="Q240" s="332" t="str">
        <f>IF($K238="","",(IFERROR(VLOOKUP($B240,作業日報!$A:$I,Q$1,FALSE)," ")))</f>
        <v/>
      </c>
      <c r="R240" s="353" t="str">
        <f>IF(VLOOKUP($B240,作業日報!$A:$I,R$1,FALSE)=0,"",VLOOKUP($B240,作業日報!$A:$I,R$1,FALSE))</f>
        <v/>
      </c>
      <c r="S240" s="330" t="str">
        <f t="shared" si="101"/>
        <v/>
      </c>
      <c r="T240" s="331"/>
      <c r="U240" s="331"/>
      <c r="V240" s="331"/>
      <c r="W240" s="331"/>
      <c r="X240" s="331"/>
      <c r="Y240" s="331"/>
    </row>
    <row r="241" spans="1:25" ht="12" customHeight="1">
      <c r="A241" s="642"/>
      <c r="B241" s="328" t="str">
        <f>CONCATENATE(A238,"-",4)</f>
        <v>39-4</v>
      </c>
      <c r="C241" s="655"/>
      <c r="D241" s="647"/>
      <c r="E241" s="658"/>
      <c r="F241" s="661"/>
      <c r="G241" s="661"/>
      <c r="H241" s="666"/>
      <c r="I241" s="644"/>
      <c r="J241" s="644"/>
      <c r="K241" s="644"/>
      <c r="L241" s="644"/>
      <c r="M241" s="644"/>
      <c r="N241" s="644"/>
      <c r="O241" s="332" t="str">
        <f>IF($L238="","",(IFERROR(VLOOKUP($B241,作業日報!$A:$I,O$1,FALSE)," ")))</f>
        <v/>
      </c>
      <c r="P241" s="332" t="str">
        <f>IF($L238="","",(IFERROR(VLOOKUP($B241,作業日報!$A:$I,P$1,FALSE)," ")))</f>
        <v/>
      </c>
      <c r="Q241" s="332" t="str">
        <f>IF($L238="","",(IFERROR(VLOOKUP($B241,作業日報!$A:$I,Q$1,FALSE)," ")))</f>
        <v/>
      </c>
      <c r="R241" s="353" t="str">
        <f>IF(VLOOKUP($B241,作業日報!$A:$I,R$1,FALSE)=0,"",VLOOKUP($B241,作業日報!$A:$I,R$1,FALSE))</f>
        <v/>
      </c>
      <c r="S241" s="330" t="str">
        <f t="shared" si="101"/>
        <v/>
      </c>
      <c r="T241" s="331"/>
      <c r="U241" s="331"/>
      <c r="V241" s="331"/>
      <c r="W241" s="331"/>
      <c r="X241" s="331"/>
      <c r="Y241" s="331"/>
    </row>
    <row r="242" spans="1:25" ht="12" customHeight="1">
      <c r="A242" s="642"/>
      <c r="B242" s="328" t="str">
        <f>CONCATENATE(A238,"-",5)</f>
        <v>39-5</v>
      </c>
      <c r="C242" s="655"/>
      <c r="D242" s="647"/>
      <c r="E242" s="658"/>
      <c r="F242" s="661"/>
      <c r="G242" s="661"/>
      <c r="H242" s="666"/>
      <c r="I242" s="644"/>
      <c r="J242" s="644"/>
      <c r="K242" s="644"/>
      <c r="L242" s="644"/>
      <c r="M242" s="644"/>
      <c r="N242" s="644"/>
      <c r="O242" s="332" t="str">
        <f>IF($M238="","",(IFERROR(VLOOKUP($B242,作業日報!$A:$I,O$1,FALSE)," ")))</f>
        <v/>
      </c>
      <c r="P242" s="332" t="str">
        <f>IF($M238="","",(IFERROR(VLOOKUP($B242,作業日報!$A:$I,P$1,FALSE)," ")))</f>
        <v/>
      </c>
      <c r="Q242" s="332" t="str">
        <f>IF($M238="","",(IFERROR(VLOOKUP($B242,作業日報!$A:$I,Q$1,FALSE)," ")))</f>
        <v/>
      </c>
      <c r="R242" s="353" t="str">
        <f>IF(VLOOKUP($B242,作業日報!$A:$I,R$1,FALSE)=0,"",VLOOKUP($B242,作業日報!$A:$I,R$1,FALSE))</f>
        <v/>
      </c>
      <c r="S242" s="330" t="str">
        <f t="shared" si="101"/>
        <v/>
      </c>
      <c r="T242" s="331"/>
      <c r="U242" s="331"/>
      <c r="V242" s="331"/>
      <c r="W242" s="331"/>
      <c r="X242" s="331"/>
      <c r="Y242" s="331"/>
    </row>
    <row r="243" spans="1:25" ht="12" customHeight="1">
      <c r="A243" s="642"/>
      <c r="B243" s="328" t="str">
        <f>CONCATENATE(A238,"-",6)</f>
        <v>39-6</v>
      </c>
      <c r="C243" s="656"/>
      <c r="D243" s="648"/>
      <c r="E243" s="659"/>
      <c r="F243" s="662"/>
      <c r="G243" s="662"/>
      <c r="H243" s="667"/>
      <c r="I243" s="645"/>
      <c r="J243" s="645"/>
      <c r="K243" s="645"/>
      <c r="L243" s="645"/>
      <c r="M243" s="645"/>
      <c r="N243" s="645"/>
      <c r="O243" s="333" t="str">
        <f>IF($N238="","",(IFERROR(VLOOKUP($B243,作業日報!$A:$I,O$1,FALSE)," ")))</f>
        <v/>
      </c>
      <c r="P243" s="333" t="str">
        <f>IF($N238="","",(IFERROR(VLOOKUP($B243,作業日報!$A:$I,P$1,FALSE)," ")))</f>
        <v/>
      </c>
      <c r="Q243" s="333" t="str">
        <f>IF($N238="","",(IFERROR(VLOOKUP($B243,作業日報!$A:$I,Q$1,FALSE)," ")))</f>
        <v/>
      </c>
      <c r="R243" s="354" t="str">
        <f>IF(VLOOKUP($B243,作業日報!$A:$I,R$1,FALSE)=0,"",VLOOKUP($B243,作業日報!$A:$I,R$1,FALSE))</f>
        <v/>
      </c>
      <c r="S243" s="330" t="str">
        <f t="shared" si="101"/>
        <v/>
      </c>
      <c r="T243" s="331"/>
      <c r="U243" s="331"/>
      <c r="V243" s="331"/>
      <c r="W243" s="331"/>
      <c r="X243" s="331"/>
      <c r="Y243" s="331"/>
    </row>
    <row r="244" spans="1:25" ht="12" customHeight="1">
      <c r="A244" s="642">
        <v>40</v>
      </c>
      <c r="B244" s="328" t="str">
        <f>CONCATENATE(A244,"-",1)</f>
        <v>40-1</v>
      </c>
      <c r="C244" s="654" t="str">
        <f>IF(VLOOKUP($A244,作業日報!$J:$U,2,FALSE)=0,"",VLOOKUP($A244,作業日報!$J:$U,2,FALSE))</f>
        <v/>
      </c>
      <c r="D244" s="646" t="str">
        <f>IF(VLOOKUP($A244,作業日報!$J:$U,3,FALSE)=0,"",VLOOKUP($A244,作業日報!$J:$U,3,FALSE))</f>
        <v/>
      </c>
      <c r="E244" s="657" t="str">
        <f>IF(ISERROR(VLOOKUP($A244,作業日報!$J:$U,4,FALSE))=TRUE,"",VLOOKUP($A244,作業日報!$J:$U,4,FALSE))</f>
        <v/>
      </c>
      <c r="F244" s="660" t="str">
        <f>IF(VLOOKUP($A244,作業日報!$J:$U,5,FALSE)=0,"",VLOOKUP($A244,作業日報!$J:$U,5,FALSE))</f>
        <v/>
      </c>
      <c r="G244" s="660" t="str">
        <f>IF(VLOOKUP($A244,作業日報!$J:$U,6,FALSE)=0,"",VLOOKUP($A244,作業日報!$J:$U,6,FALSE))</f>
        <v/>
      </c>
      <c r="H244" s="665" t="str">
        <f t="shared" ref="H244" si="117">IF(F244="",IF(G244="","",G244),IF(G244="",F244,SUM(F244+G244)))</f>
        <v/>
      </c>
      <c r="I244" s="643" t="str">
        <f>IF(VLOOKUP($A244,作業日報!$J:$U,I$1,FALSE)=0,"",VLOOKUP($A244,作業日報!$J:$U,I$1,FALSE))</f>
        <v/>
      </c>
      <c r="J244" s="643" t="str">
        <f>IF(VLOOKUP($A244,作業日報!$J:$U,J$1,FALSE)=0,"",VLOOKUP($A244,作業日報!$J:$U,J$1,FALSE))</f>
        <v/>
      </c>
      <c r="K244" s="643" t="str">
        <f>IF(VLOOKUP($A244,作業日報!$J:$U,K$1,FALSE)=0,"",VLOOKUP($A244,作業日報!$J:$U,K$1,FALSE))</f>
        <v/>
      </c>
      <c r="L244" s="643" t="str">
        <f>IF(VLOOKUP($A244,作業日報!$J:$U,L$1,FALSE)=0,"",VLOOKUP($A244,作業日報!$J:$U,L$1,FALSE))</f>
        <v/>
      </c>
      <c r="M244" s="643" t="str">
        <f>IF(VLOOKUP($A244,作業日報!$J:$U,M$1,FALSE)=0,"",VLOOKUP($A244,作業日報!$J:$U,M$1,FALSE))</f>
        <v/>
      </c>
      <c r="N244" s="643" t="str">
        <f>IF(VLOOKUP($A244,作業日報!$J:$U,N$1,FALSE)=0,"",VLOOKUP($A244,作業日報!$J:$U,N$1,FALSE))</f>
        <v/>
      </c>
      <c r="O244" s="329" t="str">
        <f>IF($I244="","",(IFERROR(VLOOKUP($B244,作業日報!$A:$I,O$1,FALSE)," ")))</f>
        <v/>
      </c>
      <c r="P244" s="329" t="str">
        <f>IF($I244="","",(IFERROR(VLOOKUP($B244,作業日報!$A:$I,P$1,FALSE)," ")))</f>
        <v/>
      </c>
      <c r="Q244" s="329" t="str">
        <f>IF($I244="","",(IFERROR(VLOOKUP($B244,作業日報!$A:$I,Q$1,FALSE)," ")))</f>
        <v/>
      </c>
      <c r="R244" s="329" t="str">
        <f>IF(VLOOKUP($B244,作業日報!$A:$I,R$1,FALSE)=0,"",VLOOKUP($B244,作業日報!$A:$I,R$1,FALSE))</f>
        <v/>
      </c>
      <c r="S244" s="330" t="str">
        <f t="shared" ref="S244" si="118">IF(I244="","","○")</f>
        <v/>
      </c>
      <c r="T244" s="331"/>
      <c r="U244" s="331"/>
      <c r="V244" s="331"/>
      <c r="W244" s="331"/>
      <c r="X244" s="331"/>
      <c r="Y244" s="331"/>
    </row>
    <row r="245" spans="1:25" ht="12" customHeight="1">
      <c r="A245" s="642"/>
      <c r="B245" s="328" t="str">
        <f>CONCATENATE(A244,"-",2)</f>
        <v>40-2</v>
      </c>
      <c r="C245" s="655"/>
      <c r="D245" s="647"/>
      <c r="E245" s="658"/>
      <c r="F245" s="661"/>
      <c r="G245" s="661"/>
      <c r="H245" s="666"/>
      <c r="I245" s="644"/>
      <c r="J245" s="644"/>
      <c r="K245" s="644"/>
      <c r="L245" s="644"/>
      <c r="M245" s="644"/>
      <c r="N245" s="644"/>
      <c r="O245" s="332" t="str">
        <f>IF($J244="","",(IFERROR(VLOOKUP($B245,作業日報!$A:$I,O$1,FALSE)," ")))</f>
        <v/>
      </c>
      <c r="P245" s="332" t="str">
        <f>IF($J244="","",(IFERROR(VLOOKUP($B245,作業日報!$A:$I,P$1,FALSE)," ")))</f>
        <v/>
      </c>
      <c r="Q245" s="332" t="str">
        <f>IF($J244="","",(IFERROR(VLOOKUP($B245,作業日報!$A:$I,Q$1,FALSE)," ")))</f>
        <v/>
      </c>
      <c r="R245" s="353" t="str">
        <f>IF(VLOOKUP($B245,作業日報!$A:$I,R$1,FALSE)=0,"",VLOOKUP($B245,作業日報!$A:$I,R$1,FALSE))</f>
        <v/>
      </c>
      <c r="S245" s="330" t="str">
        <f t="shared" ref="S245" si="119">IF(S244="","","○")</f>
        <v/>
      </c>
      <c r="T245" s="331"/>
      <c r="U245" s="331"/>
      <c r="V245" s="331"/>
      <c r="W245" s="331"/>
      <c r="X245" s="331"/>
      <c r="Y245" s="331"/>
    </row>
    <row r="246" spans="1:25" ht="12" customHeight="1">
      <c r="A246" s="642"/>
      <c r="B246" s="328" t="str">
        <f>CONCATENATE(A244,"-",3)</f>
        <v>40-3</v>
      </c>
      <c r="C246" s="655"/>
      <c r="D246" s="647"/>
      <c r="E246" s="658"/>
      <c r="F246" s="661"/>
      <c r="G246" s="661"/>
      <c r="H246" s="666"/>
      <c r="I246" s="644"/>
      <c r="J246" s="644"/>
      <c r="K246" s="644"/>
      <c r="L246" s="644"/>
      <c r="M246" s="644"/>
      <c r="N246" s="644"/>
      <c r="O246" s="332" t="str">
        <f>IF($K244="","",(IFERROR(VLOOKUP($B246,作業日報!$A:$I,O$1,FALSE)," ")))</f>
        <v/>
      </c>
      <c r="P246" s="332" t="str">
        <f>IF($K244="","",(IFERROR(VLOOKUP($B246,作業日報!$A:$I,P$1,FALSE)," ")))</f>
        <v/>
      </c>
      <c r="Q246" s="332" t="str">
        <f>IF($K244="","",(IFERROR(VLOOKUP($B246,作業日報!$A:$I,Q$1,FALSE)," ")))</f>
        <v/>
      </c>
      <c r="R246" s="353" t="str">
        <f>IF(VLOOKUP($B246,作業日報!$A:$I,R$1,FALSE)=0,"",VLOOKUP($B246,作業日報!$A:$I,R$1,FALSE))</f>
        <v/>
      </c>
      <c r="S246" s="330" t="str">
        <f t="shared" si="101"/>
        <v/>
      </c>
      <c r="T246" s="331"/>
      <c r="U246" s="331"/>
      <c r="V246" s="331"/>
      <c r="W246" s="331"/>
      <c r="X246" s="331"/>
      <c r="Y246" s="331"/>
    </row>
    <row r="247" spans="1:25" ht="12" customHeight="1">
      <c r="A247" s="642"/>
      <c r="B247" s="328" t="str">
        <f>CONCATENATE(A244,"-",4)</f>
        <v>40-4</v>
      </c>
      <c r="C247" s="655"/>
      <c r="D247" s="647"/>
      <c r="E247" s="658"/>
      <c r="F247" s="661"/>
      <c r="G247" s="661"/>
      <c r="H247" s="666"/>
      <c r="I247" s="644"/>
      <c r="J247" s="644"/>
      <c r="K247" s="644"/>
      <c r="L247" s="644"/>
      <c r="M247" s="644"/>
      <c r="N247" s="644"/>
      <c r="O247" s="332" t="str">
        <f>IF($L244="","",(IFERROR(VLOOKUP($B247,作業日報!$A:$I,O$1,FALSE)," ")))</f>
        <v/>
      </c>
      <c r="P247" s="332" t="str">
        <f>IF($L244="","",(IFERROR(VLOOKUP($B247,作業日報!$A:$I,P$1,FALSE)," ")))</f>
        <v/>
      </c>
      <c r="Q247" s="332" t="str">
        <f>IF($L244="","",(IFERROR(VLOOKUP($B247,作業日報!$A:$I,Q$1,FALSE)," ")))</f>
        <v/>
      </c>
      <c r="R247" s="353" t="str">
        <f>IF(VLOOKUP($B247,作業日報!$A:$I,R$1,FALSE)=0,"",VLOOKUP($B247,作業日報!$A:$I,R$1,FALSE))</f>
        <v/>
      </c>
      <c r="S247" s="330" t="str">
        <f t="shared" si="101"/>
        <v/>
      </c>
      <c r="T247" s="331"/>
      <c r="U247" s="331"/>
      <c r="V247" s="331"/>
      <c r="W247" s="331"/>
      <c r="X247" s="331"/>
      <c r="Y247" s="331"/>
    </row>
    <row r="248" spans="1:25" ht="12" customHeight="1">
      <c r="A248" s="642"/>
      <c r="B248" s="328" t="str">
        <f>CONCATENATE(A244,"-",5)</f>
        <v>40-5</v>
      </c>
      <c r="C248" s="655"/>
      <c r="D248" s="647"/>
      <c r="E248" s="658"/>
      <c r="F248" s="661"/>
      <c r="G248" s="661"/>
      <c r="H248" s="666"/>
      <c r="I248" s="644"/>
      <c r="J248" s="644"/>
      <c r="K248" s="644"/>
      <c r="L248" s="644"/>
      <c r="M248" s="644"/>
      <c r="N248" s="644"/>
      <c r="O248" s="332" t="str">
        <f>IF($M244="","",(IFERROR(VLOOKUP($B248,作業日報!$A:$I,O$1,FALSE)," ")))</f>
        <v/>
      </c>
      <c r="P248" s="332" t="str">
        <f>IF($M244="","",(IFERROR(VLOOKUP($B248,作業日報!$A:$I,P$1,FALSE)," ")))</f>
        <v/>
      </c>
      <c r="Q248" s="332" t="str">
        <f>IF($M244="","",(IFERROR(VLOOKUP($B248,作業日報!$A:$I,Q$1,FALSE)," ")))</f>
        <v/>
      </c>
      <c r="R248" s="353" t="str">
        <f>IF(VLOOKUP($B248,作業日報!$A:$I,R$1,FALSE)=0,"",VLOOKUP($B248,作業日報!$A:$I,R$1,FALSE))</f>
        <v/>
      </c>
      <c r="S248" s="330" t="str">
        <f t="shared" si="101"/>
        <v/>
      </c>
      <c r="T248" s="331"/>
      <c r="U248" s="331"/>
      <c r="V248" s="331"/>
      <c r="W248" s="331"/>
      <c r="X248" s="331"/>
      <c r="Y248" s="331"/>
    </row>
    <row r="249" spans="1:25" ht="12" customHeight="1">
      <c r="A249" s="642"/>
      <c r="B249" s="328" t="str">
        <f>CONCATENATE(A244,"-",6)</f>
        <v>40-6</v>
      </c>
      <c r="C249" s="656"/>
      <c r="D249" s="648"/>
      <c r="E249" s="659"/>
      <c r="F249" s="662"/>
      <c r="G249" s="662"/>
      <c r="H249" s="667"/>
      <c r="I249" s="645"/>
      <c r="J249" s="645"/>
      <c r="K249" s="645"/>
      <c r="L249" s="645"/>
      <c r="M249" s="645"/>
      <c r="N249" s="645"/>
      <c r="O249" s="333" t="str">
        <f>IF($N244="","",(IFERROR(VLOOKUP($B249,作業日報!$A:$I,O$1,FALSE)," ")))</f>
        <v/>
      </c>
      <c r="P249" s="333" t="str">
        <f>IF($N244="","",(IFERROR(VLOOKUP($B249,作業日報!$A:$I,P$1,FALSE)," ")))</f>
        <v/>
      </c>
      <c r="Q249" s="333" t="str">
        <f>IF($N244="","",(IFERROR(VLOOKUP($B249,作業日報!$A:$I,Q$1,FALSE)," ")))</f>
        <v/>
      </c>
      <c r="R249" s="354" t="str">
        <f>IF(VLOOKUP($B249,作業日報!$A:$I,R$1,FALSE)=0,"",VLOOKUP($B249,作業日報!$A:$I,R$1,FALSE))</f>
        <v/>
      </c>
      <c r="S249" s="330" t="str">
        <f t="shared" si="101"/>
        <v/>
      </c>
      <c r="T249" s="331"/>
      <c r="U249" s="331"/>
      <c r="V249" s="331"/>
      <c r="W249" s="331"/>
      <c r="X249" s="331"/>
      <c r="Y249" s="331"/>
    </row>
    <row r="250" spans="1:25" ht="12" customHeight="1">
      <c r="A250" s="642">
        <v>41</v>
      </c>
      <c r="B250" s="328" t="str">
        <f>CONCATENATE(A250,"-",1)</f>
        <v>41-1</v>
      </c>
      <c r="C250" s="654" t="str">
        <f>IF(VLOOKUP($A250,作業日報!$J:$U,2,FALSE)=0,"",VLOOKUP($A250,作業日報!$J:$U,2,FALSE))</f>
        <v/>
      </c>
      <c r="D250" s="646" t="str">
        <f>IF(VLOOKUP($A250,作業日報!$J:$U,3,FALSE)=0,"",VLOOKUP($A250,作業日報!$J:$U,3,FALSE))</f>
        <v/>
      </c>
      <c r="E250" s="657" t="str">
        <f>IF(ISERROR(VLOOKUP($A250,作業日報!$J:$U,4,FALSE))=TRUE,"",VLOOKUP($A250,作業日報!$J:$U,4,FALSE))</f>
        <v/>
      </c>
      <c r="F250" s="660" t="str">
        <f>IF(VLOOKUP($A250,作業日報!$J:$U,5,FALSE)=0,"",VLOOKUP($A250,作業日報!$J:$U,5,FALSE))</f>
        <v/>
      </c>
      <c r="G250" s="660" t="str">
        <f>IF(VLOOKUP($A250,作業日報!$J:$U,6,FALSE)=0,"",VLOOKUP($A250,作業日報!$J:$U,6,FALSE))</f>
        <v/>
      </c>
      <c r="H250" s="665" t="str">
        <f t="shared" ref="H250" si="120">IF(F250="",IF(G250="","",G250),IF(G250="",F250,SUM(F250+G250)))</f>
        <v/>
      </c>
      <c r="I250" s="643" t="str">
        <f>IF(VLOOKUP($A250,作業日報!$J:$U,I$1,FALSE)=0,"",VLOOKUP($A250,作業日報!$J:$U,I$1,FALSE))</f>
        <v/>
      </c>
      <c r="J250" s="643" t="str">
        <f>IF(VLOOKUP($A250,作業日報!$J:$U,J$1,FALSE)=0,"",VLOOKUP($A250,作業日報!$J:$U,J$1,FALSE))</f>
        <v/>
      </c>
      <c r="K250" s="643" t="str">
        <f>IF(VLOOKUP($A250,作業日報!$J:$U,K$1,FALSE)=0,"",VLOOKUP($A250,作業日報!$J:$U,K$1,FALSE))</f>
        <v/>
      </c>
      <c r="L250" s="643" t="str">
        <f>IF(VLOOKUP($A250,作業日報!$J:$U,L$1,FALSE)=0,"",VLOOKUP($A250,作業日報!$J:$U,L$1,FALSE))</f>
        <v/>
      </c>
      <c r="M250" s="643" t="str">
        <f>IF(VLOOKUP($A250,作業日報!$J:$U,M$1,FALSE)=0,"",VLOOKUP($A250,作業日報!$J:$U,M$1,FALSE))</f>
        <v/>
      </c>
      <c r="N250" s="643" t="str">
        <f>IF(VLOOKUP($A250,作業日報!$J:$U,N$1,FALSE)=0,"",VLOOKUP($A250,作業日報!$J:$U,N$1,FALSE))</f>
        <v/>
      </c>
      <c r="O250" s="329" t="str">
        <f>IF($I250="","",(IFERROR(VLOOKUP($B250,作業日報!$A:$I,O$1,FALSE)," ")))</f>
        <v/>
      </c>
      <c r="P250" s="329" t="str">
        <f>IF($I250="","",(IFERROR(VLOOKUP($B250,作業日報!$A:$I,P$1,FALSE)," ")))</f>
        <v/>
      </c>
      <c r="Q250" s="329" t="str">
        <f>IF($I250="","",(IFERROR(VLOOKUP($B250,作業日報!$A:$I,Q$1,FALSE)," ")))</f>
        <v/>
      </c>
      <c r="R250" s="329" t="str">
        <f>IF(VLOOKUP($B250,作業日報!$A:$I,R$1,FALSE)=0,"",VLOOKUP($B250,作業日報!$A:$I,R$1,FALSE))</f>
        <v/>
      </c>
      <c r="S250" s="330" t="str">
        <f t="shared" ref="S250" si="121">IF(I250="","","○")</f>
        <v/>
      </c>
      <c r="T250" s="331"/>
      <c r="U250" s="331"/>
      <c r="V250" s="331"/>
      <c r="W250" s="331"/>
      <c r="X250" s="331"/>
      <c r="Y250" s="331"/>
    </row>
    <row r="251" spans="1:25" ht="12" customHeight="1">
      <c r="A251" s="642"/>
      <c r="B251" s="328" t="str">
        <f>CONCATENATE(A250,"-",2)</f>
        <v>41-2</v>
      </c>
      <c r="C251" s="655"/>
      <c r="D251" s="647"/>
      <c r="E251" s="658"/>
      <c r="F251" s="661"/>
      <c r="G251" s="661"/>
      <c r="H251" s="666"/>
      <c r="I251" s="644"/>
      <c r="J251" s="644"/>
      <c r="K251" s="644"/>
      <c r="L251" s="644"/>
      <c r="M251" s="644"/>
      <c r="N251" s="644"/>
      <c r="O251" s="332" t="str">
        <f>IF($J250="","",(IFERROR(VLOOKUP($B251,作業日報!$A:$I,O$1,FALSE)," ")))</f>
        <v/>
      </c>
      <c r="P251" s="332" t="str">
        <f>IF($J250="","",(IFERROR(VLOOKUP($B251,作業日報!$A:$I,P$1,FALSE)," ")))</f>
        <v/>
      </c>
      <c r="Q251" s="332" t="str">
        <f>IF($J250="","",(IFERROR(VLOOKUP($B251,作業日報!$A:$I,Q$1,FALSE)," ")))</f>
        <v/>
      </c>
      <c r="R251" s="353" t="str">
        <f>IF(VLOOKUP($B251,作業日報!$A:$I,R$1,FALSE)=0,"",VLOOKUP($B251,作業日報!$A:$I,R$1,FALSE))</f>
        <v/>
      </c>
      <c r="S251" s="330" t="str">
        <f t="shared" ref="S251" si="122">IF(S250="","","○")</f>
        <v/>
      </c>
      <c r="T251" s="331"/>
      <c r="U251" s="331"/>
      <c r="V251" s="331"/>
      <c r="W251" s="331"/>
      <c r="X251" s="331"/>
      <c r="Y251" s="331"/>
    </row>
    <row r="252" spans="1:25" ht="12" customHeight="1">
      <c r="A252" s="642"/>
      <c r="B252" s="328" t="str">
        <f>CONCATENATE(A250,"-",3)</f>
        <v>41-3</v>
      </c>
      <c r="C252" s="655"/>
      <c r="D252" s="647"/>
      <c r="E252" s="658"/>
      <c r="F252" s="661"/>
      <c r="G252" s="661"/>
      <c r="H252" s="666"/>
      <c r="I252" s="644"/>
      <c r="J252" s="644"/>
      <c r="K252" s="644"/>
      <c r="L252" s="644"/>
      <c r="M252" s="644"/>
      <c r="N252" s="644"/>
      <c r="O252" s="332" t="str">
        <f>IF($K250="","",(IFERROR(VLOOKUP($B252,作業日報!$A:$I,O$1,FALSE)," ")))</f>
        <v/>
      </c>
      <c r="P252" s="332" t="str">
        <f>IF($K250="","",(IFERROR(VLOOKUP($B252,作業日報!$A:$I,P$1,FALSE)," ")))</f>
        <v/>
      </c>
      <c r="Q252" s="332" t="str">
        <f>IF($K250="","",(IFERROR(VLOOKUP($B252,作業日報!$A:$I,Q$1,FALSE)," ")))</f>
        <v/>
      </c>
      <c r="R252" s="353" t="str">
        <f>IF(VLOOKUP($B252,作業日報!$A:$I,R$1,FALSE)=0,"",VLOOKUP($B252,作業日報!$A:$I,R$1,FALSE))</f>
        <v/>
      </c>
      <c r="S252" s="330" t="str">
        <f t="shared" si="101"/>
        <v/>
      </c>
      <c r="T252" s="331"/>
      <c r="U252" s="331"/>
      <c r="V252" s="331"/>
      <c r="W252" s="331"/>
      <c r="X252" s="331"/>
      <c r="Y252" s="331"/>
    </row>
    <row r="253" spans="1:25" ht="12" customHeight="1">
      <c r="A253" s="642"/>
      <c r="B253" s="328" t="str">
        <f>CONCATENATE(A250,"-",4)</f>
        <v>41-4</v>
      </c>
      <c r="C253" s="655"/>
      <c r="D253" s="647"/>
      <c r="E253" s="658"/>
      <c r="F253" s="661"/>
      <c r="G253" s="661"/>
      <c r="H253" s="666"/>
      <c r="I253" s="644"/>
      <c r="J253" s="644"/>
      <c r="K253" s="644"/>
      <c r="L253" s="644"/>
      <c r="M253" s="644"/>
      <c r="N253" s="644"/>
      <c r="O253" s="332" t="str">
        <f>IF($L250="","",(IFERROR(VLOOKUP($B253,作業日報!$A:$I,O$1,FALSE)," ")))</f>
        <v/>
      </c>
      <c r="P253" s="332" t="str">
        <f>IF($L250="","",(IFERROR(VLOOKUP($B253,作業日報!$A:$I,P$1,FALSE)," ")))</f>
        <v/>
      </c>
      <c r="Q253" s="332" t="str">
        <f>IF($L250="","",(IFERROR(VLOOKUP($B253,作業日報!$A:$I,Q$1,FALSE)," ")))</f>
        <v/>
      </c>
      <c r="R253" s="353" t="str">
        <f>IF(VLOOKUP($B253,作業日報!$A:$I,R$1,FALSE)=0,"",VLOOKUP($B253,作業日報!$A:$I,R$1,FALSE))</f>
        <v/>
      </c>
      <c r="S253" s="330" t="str">
        <f t="shared" si="101"/>
        <v/>
      </c>
      <c r="T253" s="331"/>
      <c r="U253" s="331"/>
      <c r="V253" s="331"/>
      <c r="W253" s="331"/>
      <c r="X253" s="331"/>
      <c r="Y253" s="331"/>
    </row>
    <row r="254" spans="1:25" ht="12" customHeight="1">
      <c r="A254" s="642"/>
      <c r="B254" s="328" t="str">
        <f>CONCATENATE(A250,"-",5)</f>
        <v>41-5</v>
      </c>
      <c r="C254" s="655"/>
      <c r="D254" s="647"/>
      <c r="E254" s="658"/>
      <c r="F254" s="661"/>
      <c r="G254" s="661"/>
      <c r="H254" s="666"/>
      <c r="I254" s="644"/>
      <c r="J254" s="644"/>
      <c r="K254" s="644"/>
      <c r="L254" s="644"/>
      <c r="M254" s="644"/>
      <c r="N254" s="644"/>
      <c r="O254" s="332" t="str">
        <f>IF($M250="","",(IFERROR(VLOOKUP($B254,作業日報!$A:$I,O$1,FALSE)," ")))</f>
        <v/>
      </c>
      <c r="P254" s="332" t="str">
        <f>IF($M250="","",(IFERROR(VLOOKUP($B254,作業日報!$A:$I,P$1,FALSE)," ")))</f>
        <v/>
      </c>
      <c r="Q254" s="332" t="str">
        <f>IF($M250="","",(IFERROR(VLOOKUP($B254,作業日報!$A:$I,Q$1,FALSE)," ")))</f>
        <v/>
      </c>
      <c r="R254" s="353" t="str">
        <f>IF(VLOOKUP($B254,作業日報!$A:$I,R$1,FALSE)=0,"",VLOOKUP($B254,作業日報!$A:$I,R$1,FALSE))</f>
        <v/>
      </c>
      <c r="S254" s="330" t="str">
        <f t="shared" si="101"/>
        <v/>
      </c>
      <c r="T254" s="331"/>
      <c r="U254" s="331"/>
      <c r="V254" s="331"/>
      <c r="W254" s="331"/>
      <c r="X254" s="331"/>
      <c r="Y254" s="331"/>
    </row>
    <row r="255" spans="1:25" ht="12" customHeight="1">
      <c r="A255" s="642"/>
      <c r="B255" s="328" t="str">
        <f>CONCATENATE(A250,"-",6)</f>
        <v>41-6</v>
      </c>
      <c r="C255" s="656"/>
      <c r="D255" s="648"/>
      <c r="E255" s="659"/>
      <c r="F255" s="662"/>
      <c r="G255" s="662"/>
      <c r="H255" s="667"/>
      <c r="I255" s="645"/>
      <c r="J255" s="645"/>
      <c r="K255" s="645"/>
      <c r="L255" s="645"/>
      <c r="M255" s="645"/>
      <c r="N255" s="645"/>
      <c r="O255" s="333" t="str">
        <f>IF($N250="","",(IFERROR(VLOOKUP($B255,作業日報!$A:$I,O$1,FALSE)," ")))</f>
        <v/>
      </c>
      <c r="P255" s="333" t="str">
        <f>IF($N250="","",(IFERROR(VLOOKUP($B255,作業日報!$A:$I,P$1,FALSE)," ")))</f>
        <v/>
      </c>
      <c r="Q255" s="333" t="str">
        <f>IF($N250="","",(IFERROR(VLOOKUP($B255,作業日報!$A:$I,Q$1,FALSE)," ")))</f>
        <v/>
      </c>
      <c r="R255" s="354" t="str">
        <f>IF(VLOOKUP($B255,作業日報!$A:$I,R$1,FALSE)=0,"",VLOOKUP($B255,作業日報!$A:$I,R$1,FALSE))</f>
        <v/>
      </c>
      <c r="S255" s="330" t="str">
        <f t="shared" si="101"/>
        <v/>
      </c>
      <c r="T255" s="331"/>
      <c r="U255" s="331"/>
      <c r="V255" s="331"/>
      <c r="W255" s="331"/>
      <c r="X255" s="331"/>
      <c r="Y255" s="331"/>
    </row>
    <row r="256" spans="1:25" ht="12" customHeight="1">
      <c r="A256" s="642">
        <v>42</v>
      </c>
      <c r="B256" s="328" t="str">
        <f>CONCATENATE(A256,"-",1)</f>
        <v>42-1</v>
      </c>
      <c r="C256" s="654" t="str">
        <f>IF(VLOOKUP($A256,作業日報!$J:$U,2,FALSE)=0,"",VLOOKUP($A256,作業日報!$J:$U,2,FALSE))</f>
        <v/>
      </c>
      <c r="D256" s="646" t="str">
        <f>IF(VLOOKUP($A256,作業日報!$J:$U,3,FALSE)=0,"",VLOOKUP($A256,作業日報!$J:$U,3,FALSE))</f>
        <v/>
      </c>
      <c r="E256" s="657" t="str">
        <f>IF(ISERROR(VLOOKUP($A256,作業日報!$J:$U,4,FALSE))=TRUE,"",VLOOKUP($A256,作業日報!$J:$U,4,FALSE))</f>
        <v/>
      </c>
      <c r="F256" s="660" t="str">
        <f>IF(VLOOKUP($A256,作業日報!$J:$U,5,FALSE)=0,"",VLOOKUP($A256,作業日報!$J:$U,5,FALSE))</f>
        <v/>
      </c>
      <c r="G256" s="660" t="str">
        <f>IF(VLOOKUP($A256,作業日報!$J:$U,6,FALSE)=0,"",VLOOKUP($A256,作業日報!$J:$U,6,FALSE))</f>
        <v/>
      </c>
      <c r="H256" s="665" t="str">
        <f t="shared" ref="H256" si="123">IF(F256="",IF(G256="","",G256),IF(G256="",F256,SUM(F256+G256)))</f>
        <v/>
      </c>
      <c r="I256" s="643" t="str">
        <f>IF(VLOOKUP($A256,作業日報!$J:$U,I$1,FALSE)=0,"",VLOOKUP($A256,作業日報!$J:$U,I$1,FALSE))</f>
        <v/>
      </c>
      <c r="J256" s="643" t="str">
        <f>IF(VLOOKUP($A256,作業日報!$J:$U,J$1,FALSE)=0,"",VLOOKUP($A256,作業日報!$J:$U,J$1,FALSE))</f>
        <v/>
      </c>
      <c r="K256" s="643" t="str">
        <f>IF(VLOOKUP($A256,作業日報!$J:$U,K$1,FALSE)=0,"",VLOOKUP($A256,作業日報!$J:$U,K$1,FALSE))</f>
        <v/>
      </c>
      <c r="L256" s="643" t="str">
        <f>IF(VLOOKUP($A256,作業日報!$J:$U,L$1,FALSE)=0,"",VLOOKUP($A256,作業日報!$J:$U,L$1,FALSE))</f>
        <v/>
      </c>
      <c r="M256" s="643" t="str">
        <f>IF(VLOOKUP($A256,作業日報!$J:$U,M$1,FALSE)=0,"",VLOOKUP($A256,作業日報!$J:$U,M$1,FALSE))</f>
        <v/>
      </c>
      <c r="N256" s="643" t="str">
        <f>IF(VLOOKUP($A256,作業日報!$J:$U,N$1,FALSE)=0,"",VLOOKUP($A256,作業日報!$J:$U,N$1,FALSE))</f>
        <v/>
      </c>
      <c r="O256" s="329" t="str">
        <f>IF($I256="","",(IFERROR(VLOOKUP($B256,作業日報!$A:$I,O$1,FALSE)," ")))</f>
        <v/>
      </c>
      <c r="P256" s="329" t="str">
        <f>IF($I256="","",(IFERROR(VLOOKUP($B256,作業日報!$A:$I,P$1,FALSE)," ")))</f>
        <v/>
      </c>
      <c r="Q256" s="329" t="str">
        <f>IF($I256="","",(IFERROR(VLOOKUP($B256,作業日報!$A:$I,Q$1,FALSE)," ")))</f>
        <v/>
      </c>
      <c r="R256" s="329" t="str">
        <f>IF(VLOOKUP($B256,作業日報!$A:$I,R$1,FALSE)=0,"",VLOOKUP($B256,作業日報!$A:$I,R$1,FALSE))</f>
        <v/>
      </c>
      <c r="S256" s="330" t="str">
        <f t="shared" ref="S256" si="124">IF(I256="","","○")</f>
        <v/>
      </c>
      <c r="T256" s="331"/>
      <c r="U256" s="331"/>
      <c r="V256" s="331"/>
      <c r="W256" s="331"/>
      <c r="X256" s="331"/>
      <c r="Y256" s="331"/>
    </row>
    <row r="257" spans="1:25" ht="12" customHeight="1">
      <c r="A257" s="642"/>
      <c r="B257" s="328" t="str">
        <f>CONCATENATE(A256,"-",2)</f>
        <v>42-2</v>
      </c>
      <c r="C257" s="655"/>
      <c r="D257" s="647"/>
      <c r="E257" s="658"/>
      <c r="F257" s="661"/>
      <c r="G257" s="661"/>
      <c r="H257" s="666"/>
      <c r="I257" s="644"/>
      <c r="J257" s="644"/>
      <c r="K257" s="644"/>
      <c r="L257" s="644"/>
      <c r="M257" s="644"/>
      <c r="N257" s="644"/>
      <c r="O257" s="332" t="str">
        <f>IF($J256="","",(IFERROR(VLOOKUP($B257,作業日報!$A:$I,O$1,FALSE)," ")))</f>
        <v/>
      </c>
      <c r="P257" s="332" t="str">
        <f>IF($J256="","",(IFERROR(VLOOKUP($B257,作業日報!$A:$I,P$1,FALSE)," ")))</f>
        <v/>
      </c>
      <c r="Q257" s="332" t="str">
        <f>IF($J256="","",(IFERROR(VLOOKUP($B257,作業日報!$A:$I,Q$1,FALSE)," ")))</f>
        <v/>
      </c>
      <c r="R257" s="353" t="str">
        <f>IF(VLOOKUP($B257,作業日報!$A:$I,R$1,FALSE)=0,"",VLOOKUP($B257,作業日報!$A:$I,R$1,FALSE))</f>
        <v/>
      </c>
      <c r="S257" s="330" t="str">
        <f t="shared" ref="S257" si="125">IF(S256="","","○")</f>
        <v/>
      </c>
      <c r="T257" s="331"/>
      <c r="U257" s="331"/>
      <c r="V257" s="331"/>
      <c r="W257" s="331"/>
      <c r="X257" s="331"/>
      <c r="Y257" s="331"/>
    </row>
    <row r="258" spans="1:25" ht="12" customHeight="1">
      <c r="A258" s="642"/>
      <c r="B258" s="328" t="str">
        <f>CONCATENATE(A256,"-",3)</f>
        <v>42-3</v>
      </c>
      <c r="C258" s="655"/>
      <c r="D258" s="647"/>
      <c r="E258" s="658"/>
      <c r="F258" s="661"/>
      <c r="G258" s="661"/>
      <c r="H258" s="666"/>
      <c r="I258" s="644"/>
      <c r="J258" s="644"/>
      <c r="K258" s="644"/>
      <c r="L258" s="644"/>
      <c r="M258" s="644"/>
      <c r="N258" s="644"/>
      <c r="O258" s="332" t="str">
        <f>IF($K256="","",(IFERROR(VLOOKUP($B258,作業日報!$A:$I,O$1,FALSE)," ")))</f>
        <v/>
      </c>
      <c r="P258" s="332" t="str">
        <f>IF($K256="","",(IFERROR(VLOOKUP($B258,作業日報!$A:$I,P$1,FALSE)," ")))</f>
        <v/>
      </c>
      <c r="Q258" s="332" t="str">
        <f>IF($K256="","",(IFERROR(VLOOKUP($B258,作業日報!$A:$I,Q$1,FALSE)," ")))</f>
        <v/>
      </c>
      <c r="R258" s="353" t="str">
        <f>IF(VLOOKUP($B258,作業日報!$A:$I,R$1,FALSE)=0,"",VLOOKUP($B258,作業日報!$A:$I,R$1,FALSE))</f>
        <v/>
      </c>
      <c r="S258" s="330" t="str">
        <f t="shared" si="101"/>
        <v/>
      </c>
      <c r="T258" s="331"/>
      <c r="U258" s="331"/>
      <c r="V258" s="331"/>
      <c r="W258" s="331"/>
      <c r="X258" s="331"/>
      <c r="Y258" s="331"/>
    </row>
    <row r="259" spans="1:25" ht="12" customHeight="1">
      <c r="A259" s="642"/>
      <c r="B259" s="328" t="str">
        <f>CONCATENATE(A256,"-",4)</f>
        <v>42-4</v>
      </c>
      <c r="C259" s="655"/>
      <c r="D259" s="647"/>
      <c r="E259" s="658"/>
      <c r="F259" s="661"/>
      <c r="G259" s="661"/>
      <c r="H259" s="666"/>
      <c r="I259" s="644"/>
      <c r="J259" s="644"/>
      <c r="K259" s="644"/>
      <c r="L259" s="644"/>
      <c r="M259" s="644"/>
      <c r="N259" s="644"/>
      <c r="O259" s="332" t="str">
        <f>IF($L256="","",(IFERROR(VLOOKUP($B259,作業日報!$A:$I,O$1,FALSE)," ")))</f>
        <v/>
      </c>
      <c r="P259" s="332" t="str">
        <f>IF($L256="","",(IFERROR(VLOOKUP($B259,作業日報!$A:$I,P$1,FALSE)," ")))</f>
        <v/>
      </c>
      <c r="Q259" s="332" t="str">
        <f>IF($L256="","",(IFERROR(VLOOKUP($B259,作業日報!$A:$I,Q$1,FALSE)," ")))</f>
        <v/>
      </c>
      <c r="R259" s="353" t="str">
        <f>IF(VLOOKUP($B259,作業日報!$A:$I,R$1,FALSE)=0,"",VLOOKUP($B259,作業日報!$A:$I,R$1,FALSE))</f>
        <v/>
      </c>
      <c r="S259" s="330" t="str">
        <f t="shared" si="101"/>
        <v/>
      </c>
      <c r="T259" s="331"/>
      <c r="U259" s="331"/>
      <c r="V259" s="331"/>
      <c r="W259" s="331"/>
      <c r="X259" s="331"/>
      <c r="Y259" s="331"/>
    </row>
    <row r="260" spans="1:25" ht="12" customHeight="1">
      <c r="A260" s="642"/>
      <c r="B260" s="328" t="str">
        <f>CONCATENATE(A256,"-",5)</f>
        <v>42-5</v>
      </c>
      <c r="C260" s="655"/>
      <c r="D260" s="647"/>
      <c r="E260" s="658"/>
      <c r="F260" s="661"/>
      <c r="G260" s="661"/>
      <c r="H260" s="666"/>
      <c r="I260" s="644"/>
      <c r="J260" s="644"/>
      <c r="K260" s="644"/>
      <c r="L260" s="644"/>
      <c r="M260" s="644"/>
      <c r="N260" s="644"/>
      <c r="O260" s="332" t="str">
        <f>IF($M256="","",(IFERROR(VLOOKUP($B260,作業日報!$A:$I,O$1,FALSE)," ")))</f>
        <v/>
      </c>
      <c r="P260" s="332" t="str">
        <f>IF($M256="","",(IFERROR(VLOOKUP($B260,作業日報!$A:$I,P$1,FALSE)," ")))</f>
        <v/>
      </c>
      <c r="Q260" s="332" t="str">
        <f>IF($M256="","",(IFERROR(VLOOKUP($B260,作業日報!$A:$I,Q$1,FALSE)," ")))</f>
        <v/>
      </c>
      <c r="R260" s="353" t="str">
        <f>IF(VLOOKUP($B260,作業日報!$A:$I,R$1,FALSE)=0,"",VLOOKUP($B260,作業日報!$A:$I,R$1,FALSE))</f>
        <v/>
      </c>
      <c r="S260" s="330" t="str">
        <f t="shared" si="101"/>
        <v/>
      </c>
      <c r="T260" s="331"/>
      <c r="U260" s="331"/>
      <c r="V260" s="331"/>
      <c r="W260" s="331"/>
      <c r="X260" s="331"/>
      <c r="Y260" s="331"/>
    </row>
    <row r="261" spans="1:25" ht="12" customHeight="1">
      <c r="A261" s="642"/>
      <c r="B261" s="328" t="str">
        <f>CONCATENATE(A256,"-",6)</f>
        <v>42-6</v>
      </c>
      <c r="C261" s="656"/>
      <c r="D261" s="648"/>
      <c r="E261" s="659"/>
      <c r="F261" s="662"/>
      <c r="G261" s="662"/>
      <c r="H261" s="667"/>
      <c r="I261" s="645"/>
      <c r="J261" s="645"/>
      <c r="K261" s="645"/>
      <c r="L261" s="645"/>
      <c r="M261" s="645"/>
      <c r="N261" s="645"/>
      <c r="O261" s="333" t="str">
        <f>IF($N256="","",(IFERROR(VLOOKUP($B261,作業日報!$A:$I,O$1,FALSE)," ")))</f>
        <v/>
      </c>
      <c r="P261" s="333" t="str">
        <f>IF($N256="","",(IFERROR(VLOOKUP($B261,作業日報!$A:$I,P$1,FALSE)," ")))</f>
        <v/>
      </c>
      <c r="Q261" s="333" t="str">
        <f>IF($N256="","",(IFERROR(VLOOKUP($B261,作業日報!$A:$I,Q$1,FALSE)," ")))</f>
        <v/>
      </c>
      <c r="R261" s="354" t="str">
        <f>IF(VLOOKUP($B261,作業日報!$A:$I,R$1,FALSE)=0,"",VLOOKUP($B261,作業日報!$A:$I,R$1,FALSE))</f>
        <v/>
      </c>
      <c r="S261" s="330" t="str">
        <f t="shared" si="101"/>
        <v/>
      </c>
      <c r="T261" s="331"/>
      <c r="U261" s="331"/>
      <c r="V261" s="331"/>
      <c r="W261" s="331"/>
      <c r="X261" s="331"/>
      <c r="Y261" s="331"/>
    </row>
    <row r="262" spans="1:25" ht="12" customHeight="1">
      <c r="A262" s="642">
        <v>43</v>
      </c>
      <c r="B262" s="328" t="str">
        <f>CONCATENATE(A262,"-",1)</f>
        <v>43-1</v>
      </c>
      <c r="C262" s="654" t="str">
        <f>IF(VLOOKUP($A262,作業日報!$J:$U,2,FALSE)=0,"",VLOOKUP($A262,作業日報!$J:$U,2,FALSE))</f>
        <v/>
      </c>
      <c r="D262" s="646" t="str">
        <f>IF(VLOOKUP($A262,作業日報!$J:$U,3,FALSE)=0,"",VLOOKUP($A262,作業日報!$J:$U,3,FALSE))</f>
        <v/>
      </c>
      <c r="E262" s="657" t="str">
        <f>IF(ISERROR(VLOOKUP($A262,作業日報!$J:$U,4,FALSE))=TRUE,"",VLOOKUP($A262,作業日報!$J:$U,4,FALSE))</f>
        <v/>
      </c>
      <c r="F262" s="660" t="str">
        <f>IF(VLOOKUP($A262,作業日報!$J:$U,5,FALSE)=0,"",VLOOKUP($A262,作業日報!$J:$U,5,FALSE))</f>
        <v/>
      </c>
      <c r="G262" s="660" t="str">
        <f>IF(VLOOKUP($A262,作業日報!$J:$U,6,FALSE)=0,"",VLOOKUP($A262,作業日報!$J:$U,6,FALSE))</f>
        <v/>
      </c>
      <c r="H262" s="665" t="str">
        <f t="shared" ref="H262" si="126">IF(F262="",IF(G262="","",G262),IF(G262="",F262,SUM(F262+G262)))</f>
        <v/>
      </c>
      <c r="I262" s="643" t="str">
        <f>IF(VLOOKUP($A262,作業日報!$J:$U,I$1,FALSE)=0,"",VLOOKUP($A262,作業日報!$J:$U,I$1,FALSE))</f>
        <v/>
      </c>
      <c r="J262" s="643" t="str">
        <f>IF(VLOOKUP($A262,作業日報!$J:$U,J$1,FALSE)=0,"",VLOOKUP($A262,作業日報!$J:$U,J$1,FALSE))</f>
        <v/>
      </c>
      <c r="K262" s="643" t="str">
        <f>IF(VLOOKUP($A262,作業日報!$J:$U,K$1,FALSE)=0,"",VLOOKUP($A262,作業日報!$J:$U,K$1,FALSE))</f>
        <v/>
      </c>
      <c r="L262" s="643" t="str">
        <f>IF(VLOOKUP($A262,作業日報!$J:$U,L$1,FALSE)=0,"",VLOOKUP($A262,作業日報!$J:$U,L$1,FALSE))</f>
        <v/>
      </c>
      <c r="M262" s="643" t="str">
        <f>IF(VLOOKUP($A262,作業日報!$J:$U,M$1,FALSE)=0,"",VLOOKUP($A262,作業日報!$J:$U,M$1,FALSE))</f>
        <v/>
      </c>
      <c r="N262" s="643" t="str">
        <f>IF(VLOOKUP($A262,作業日報!$J:$U,N$1,FALSE)=0,"",VLOOKUP($A262,作業日報!$J:$U,N$1,FALSE))</f>
        <v/>
      </c>
      <c r="O262" s="329" t="str">
        <f>IF($I262="","",(IFERROR(VLOOKUP($B262,作業日報!$A:$I,O$1,FALSE)," ")))</f>
        <v/>
      </c>
      <c r="P262" s="329" t="str">
        <f>IF($I262="","",(IFERROR(VLOOKUP($B262,作業日報!$A:$I,P$1,FALSE)," ")))</f>
        <v/>
      </c>
      <c r="Q262" s="329" t="str">
        <f>IF($I262="","",(IFERROR(VLOOKUP($B262,作業日報!$A:$I,Q$1,FALSE)," ")))</f>
        <v/>
      </c>
      <c r="R262" s="329" t="str">
        <f>IF(VLOOKUP($B262,作業日報!$A:$I,R$1,FALSE)=0,"",VLOOKUP($B262,作業日報!$A:$I,R$1,FALSE))</f>
        <v/>
      </c>
      <c r="S262" s="330" t="str">
        <f t="shared" ref="S262" si="127">IF(I262="","","○")</f>
        <v/>
      </c>
      <c r="T262" s="331"/>
      <c r="U262" s="331"/>
      <c r="V262" s="331"/>
      <c r="W262" s="331"/>
      <c r="X262" s="331"/>
      <c r="Y262" s="331"/>
    </row>
    <row r="263" spans="1:25" ht="12" customHeight="1">
      <c r="A263" s="642"/>
      <c r="B263" s="328" t="str">
        <f>CONCATENATE(A262,"-",2)</f>
        <v>43-2</v>
      </c>
      <c r="C263" s="655"/>
      <c r="D263" s="647"/>
      <c r="E263" s="658"/>
      <c r="F263" s="661"/>
      <c r="G263" s="661"/>
      <c r="H263" s="666"/>
      <c r="I263" s="644"/>
      <c r="J263" s="644"/>
      <c r="K263" s="644"/>
      <c r="L263" s="644"/>
      <c r="M263" s="644"/>
      <c r="N263" s="644"/>
      <c r="O263" s="332" t="str">
        <f>IF($J262="","",(IFERROR(VLOOKUP($B263,作業日報!$A:$I,O$1,FALSE)," ")))</f>
        <v/>
      </c>
      <c r="P263" s="332" t="str">
        <f>IF($J262="","",(IFERROR(VLOOKUP($B263,作業日報!$A:$I,P$1,FALSE)," ")))</f>
        <v/>
      </c>
      <c r="Q263" s="332" t="str">
        <f>IF($J262="","",(IFERROR(VLOOKUP($B263,作業日報!$A:$I,Q$1,FALSE)," ")))</f>
        <v/>
      </c>
      <c r="R263" s="353" t="str">
        <f>IF(VLOOKUP($B263,作業日報!$A:$I,R$1,FALSE)=0,"",VLOOKUP($B263,作業日報!$A:$I,R$1,FALSE))</f>
        <v/>
      </c>
      <c r="S263" s="330" t="str">
        <f t="shared" ref="S263" si="128">IF(S262="","","○")</f>
        <v/>
      </c>
      <c r="T263" s="331"/>
      <c r="U263" s="331"/>
      <c r="V263" s="331"/>
      <c r="W263" s="331"/>
      <c r="X263" s="331"/>
      <c r="Y263" s="331"/>
    </row>
    <row r="264" spans="1:25" ht="12" customHeight="1">
      <c r="A264" s="642"/>
      <c r="B264" s="328" t="str">
        <f>CONCATENATE(A262,"-",3)</f>
        <v>43-3</v>
      </c>
      <c r="C264" s="655"/>
      <c r="D264" s="647"/>
      <c r="E264" s="658"/>
      <c r="F264" s="661"/>
      <c r="G264" s="661"/>
      <c r="H264" s="666"/>
      <c r="I264" s="644"/>
      <c r="J264" s="644"/>
      <c r="K264" s="644"/>
      <c r="L264" s="644"/>
      <c r="M264" s="644"/>
      <c r="N264" s="644"/>
      <c r="O264" s="332" t="str">
        <f>IF($K262="","",(IFERROR(VLOOKUP($B264,作業日報!$A:$I,O$1,FALSE)," ")))</f>
        <v/>
      </c>
      <c r="P264" s="332" t="str">
        <f>IF($K262="","",(IFERROR(VLOOKUP($B264,作業日報!$A:$I,P$1,FALSE)," ")))</f>
        <v/>
      </c>
      <c r="Q264" s="332" t="str">
        <f>IF($K262="","",(IFERROR(VLOOKUP($B264,作業日報!$A:$I,Q$1,FALSE)," ")))</f>
        <v/>
      </c>
      <c r="R264" s="353" t="str">
        <f>IF(VLOOKUP($B264,作業日報!$A:$I,R$1,FALSE)=0,"",VLOOKUP($B264,作業日報!$A:$I,R$1,FALSE))</f>
        <v/>
      </c>
      <c r="S264" s="330" t="str">
        <f t="shared" si="101"/>
        <v/>
      </c>
      <c r="T264" s="331"/>
      <c r="U264" s="331"/>
      <c r="V264" s="331"/>
      <c r="W264" s="331"/>
      <c r="X264" s="331"/>
      <c r="Y264" s="331"/>
    </row>
    <row r="265" spans="1:25" ht="12" customHeight="1">
      <c r="A265" s="642"/>
      <c r="B265" s="328" t="str">
        <f>CONCATENATE(A262,"-",4)</f>
        <v>43-4</v>
      </c>
      <c r="C265" s="655"/>
      <c r="D265" s="647"/>
      <c r="E265" s="658"/>
      <c r="F265" s="661"/>
      <c r="G265" s="661"/>
      <c r="H265" s="666"/>
      <c r="I265" s="644"/>
      <c r="J265" s="644"/>
      <c r="K265" s="644"/>
      <c r="L265" s="644"/>
      <c r="M265" s="644"/>
      <c r="N265" s="644"/>
      <c r="O265" s="332" t="str">
        <f>IF($L262="","",(IFERROR(VLOOKUP($B265,作業日報!$A:$I,O$1,FALSE)," ")))</f>
        <v/>
      </c>
      <c r="P265" s="332" t="str">
        <f>IF($L262="","",(IFERROR(VLOOKUP($B265,作業日報!$A:$I,P$1,FALSE)," ")))</f>
        <v/>
      </c>
      <c r="Q265" s="332" t="str">
        <f>IF($L262="","",(IFERROR(VLOOKUP($B265,作業日報!$A:$I,Q$1,FALSE)," ")))</f>
        <v/>
      </c>
      <c r="R265" s="353" t="str">
        <f>IF(VLOOKUP($B265,作業日報!$A:$I,R$1,FALSE)=0,"",VLOOKUP($B265,作業日報!$A:$I,R$1,FALSE))</f>
        <v/>
      </c>
      <c r="S265" s="330" t="str">
        <f t="shared" si="101"/>
        <v/>
      </c>
      <c r="T265" s="331"/>
      <c r="U265" s="331"/>
      <c r="V265" s="331"/>
      <c r="W265" s="331"/>
      <c r="X265" s="331"/>
      <c r="Y265" s="331"/>
    </row>
    <row r="266" spans="1:25" ht="12" customHeight="1">
      <c r="A266" s="642"/>
      <c r="B266" s="328" t="str">
        <f>CONCATENATE(A262,"-",5)</f>
        <v>43-5</v>
      </c>
      <c r="C266" s="655"/>
      <c r="D266" s="647"/>
      <c r="E266" s="658"/>
      <c r="F266" s="661"/>
      <c r="G266" s="661"/>
      <c r="H266" s="666"/>
      <c r="I266" s="644"/>
      <c r="J266" s="644"/>
      <c r="K266" s="644"/>
      <c r="L266" s="644"/>
      <c r="M266" s="644"/>
      <c r="N266" s="644"/>
      <c r="O266" s="332" t="str">
        <f>IF($M262="","",(IFERROR(VLOOKUP($B266,作業日報!$A:$I,O$1,FALSE)," ")))</f>
        <v/>
      </c>
      <c r="P266" s="332" t="str">
        <f>IF($M262="","",(IFERROR(VLOOKUP($B266,作業日報!$A:$I,P$1,FALSE)," ")))</f>
        <v/>
      </c>
      <c r="Q266" s="332" t="str">
        <f>IF($M262="","",(IFERROR(VLOOKUP($B266,作業日報!$A:$I,Q$1,FALSE)," ")))</f>
        <v/>
      </c>
      <c r="R266" s="353" t="str">
        <f>IF(VLOOKUP($B266,作業日報!$A:$I,R$1,FALSE)=0,"",VLOOKUP($B266,作業日報!$A:$I,R$1,FALSE))</f>
        <v/>
      </c>
      <c r="S266" s="330" t="str">
        <f t="shared" si="101"/>
        <v/>
      </c>
      <c r="T266" s="331"/>
      <c r="U266" s="331"/>
      <c r="V266" s="331"/>
      <c r="W266" s="331"/>
      <c r="X266" s="331"/>
      <c r="Y266" s="331"/>
    </row>
    <row r="267" spans="1:25" ht="12" customHeight="1">
      <c r="A267" s="642"/>
      <c r="B267" s="328" t="str">
        <f>CONCATENATE(A262,"-",6)</f>
        <v>43-6</v>
      </c>
      <c r="C267" s="656"/>
      <c r="D267" s="648"/>
      <c r="E267" s="659"/>
      <c r="F267" s="662"/>
      <c r="G267" s="662"/>
      <c r="H267" s="667"/>
      <c r="I267" s="645"/>
      <c r="J267" s="645"/>
      <c r="K267" s="645"/>
      <c r="L267" s="645"/>
      <c r="M267" s="645"/>
      <c r="N267" s="645"/>
      <c r="O267" s="333" t="str">
        <f>IF($N262="","",(IFERROR(VLOOKUP($B267,作業日報!$A:$I,O$1,FALSE)," ")))</f>
        <v/>
      </c>
      <c r="P267" s="333" t="str">
        <f>IF($N262="","",(IFERROR(VLOOKUP($B267,作業日報!$A:$I,P$1,FALSE)," ")))</f>
        <v/>
      </c>
      <c r="Q267" s="333" t="str">
        <f>IF($N262="","",(IFERROR(VLOOKUP($B267,作業日報!$A:$I,Q$1,FALSE)," ")))</f>
        <v/>
      </c>
      <c r="R267" s="354" t="str">
        <f>IF(VLOOKUP($B267,作業日報!$A:$I,R$1,FALSE)=0,"",VLOOKUP($B267,作業日報!$A:$I,R$1,FALSE))</f>
        <v/>
      </c>
      <c r="S267" s="330" t="str">
        <f t="shared" si="101"/>
        <v/>
      </c>
      <c r="T267" s="331"/>
      <c r="U267" s="331"/>
      <c r="V267" s="331"/>
      <c r="W267" s="331"/>
      <c r="X267" s="331"/>
      <c r="Y267" s="331"/>
    </row>
    <row r="268" spans="1:25" ht="12" customHeight="1">
      <c r="A268" s="642">
        <v>44</v>
      </c>
      <c r="B268" s="328" t="str">
        <f>CONCATENATE(A268,"-",1)</f>
        <v>44-1</v>
      </c>
      <c r="C268" s="654" t="str">
        <f>IF(VLOOKUP($A268,作業日報!$J:$U,2,FALSE)=0,"",VLOOKUP($A268,作業日報!$J:$U,2,FALSE))</f>
        <v/>
      </c>
      <c r="D268" s="646" t="str">
        <f>IF(VLOOKUP($A268,作業日報!$J:$U,3,FALSE)=0,"",VLOOKUP($A268,作業日報!$J:$U,3,FALSE))</f>
        <v/>
      </c>
      <c r="E268" s="657" t="str">
        <f>IF(ISERROR(VLOOKUP($A268,作業日報!$J:$U,4,FALSE))=TRUE,"",VLOOKUP($A268,作業日報!$J:$U,4,FALSE))</f>
        <v/>
      </c>
      <c r="F268" s="660" t="str">
        <f>IF(VLOOKUP($A268,作業日報!$J:$U,5,FALSE)=0,"",VLOOKUP($A268,作業日報!$J:$U,5,FALSE))</f>
        <v/>
      </c>
      <c r="G268" s="660" t="str">
        <f>IF(VLOOKUP($A268,作業日報!$J:$U,6,FALSE)=0,"",VLOOKUP($A268,作業日報!$J:$U,6,FALSE))</f>
        <v/>
      </c>
      <c r="H268" s="665" t="str">
        <f t="shared" ref="H268" si="129">IF(F268="",IF(G268="","",G268),IF(G268="",F268,SUM(F268+G268)))</f>
        <v/>
      </c>
      <c r="I268" s="643" t="str">
        <f>IF(VLOOKUP($A268,作業日報!$J:$U,I$1,FALSE)=0,"",VLOOKUP($A268,作業日報!$J:$U,I$1,FALSE))</f>
        <v/>
      </c>
      <c r="J268" s="643" t="str">
        <f>IF(VLOOKUP($A268,作業日報!$J:$U,J$1,FALSE)=0,"",VLOOKUP($A268,作業日報!$J:$U,J$1,FALSE))</f>
        <v/>
      </c>
      <c r="K268" s="643" t="str">
        <f>IF(VLOOKUP($A268,作業日報!$J:$U,K$1,FALSE)=0,"",VLOOKUP($A268,作業日報!$J:$U,K$1,FALSE))</f>
        <v/>
      </c>
      <c r="L268" s="643" t="str">
        <f>IF(VLOOKUP($A268,作業日報!$J:$U,L$1,FALSE)=0,"",VLOOKUP($A268,作業日報!$J:$U,L$1,FALSE))</f>
        <v/>
      </c>
      <c r="M268" s="643" t="str">
        <f>IF(VLOOKUP($A268,作業日報!$J:$U,M$1,FALSE)=0,"",VLOOKUP($A268,作業日報!$J:$U,M$1,FALSE))</f>
        <v/>
      </c>
      <c r="N268" s="643" t="str">
        <f>IF(VLOOKUP($A268,作業日報!$J:$U,N$1,FALSE)=0,"",VLOOKUP($A268,作業日報!$J:$U,N$1,FALSE))</f>
        <v/>
      </c>
      <c r="O268" s="329" t="str">
        <f>IF($I268="","",(IFERROR(VLOOKUP($B268,作業日報!$A:$I,O$1,FALSE)," ")))</f>
        <v/>
      </c>
      <c r="P268" s="329" t="str">
        <f>IF($I268="","",(IFERROR(VLOOKUP($B268,作業日報!$A:$I,P$1,FALSE)," ")))</f>
        <v/>
      </c>
      <c r="Q268" s="329" t="str">
        <f>IF($I268="","",(IFERROR(VLOOKUP($B268,作業日報!$A:$I,Q$1,FALSE)," ")))</f>
        <v/>
      </c>
      <c r="R268" s="329" t="str">
        <f>IF(VLOOKUP($B268,作業日報!$A:$I,R$1,FALSE)=0,"",VLOOKUP($B268,作業日報!$A:$I,R$1,FALSE))</f>
        <v/>
      </c>
      <c r="S268" s="330" t="str">
        <f t="shared" ref="S268" si="130">IF(I268="","","○")</f>
        <v/>
      </c>
      <c r="T268" s="331"/>
      <c r="U268" s="331"/>
      <c r="V268" s="331"/>
      <c r="W268" s="331"/>
      <c r="X268" s="331"/>
      <c r="Y268" s="331"/>
    </row>
    <row r="269" spans="1:25" ht="12" customHeight="1">
      <c r="A269" s="642"/>
      <c r="B269" s="328" t="str">
        <f>CONCATENATE(A268,"-",2)</f>
        <v>44-2</v>
      </c>
      <c r="C269" s="655"/>
      <c r="D269" s="647"/>
      <c r="E269" s="658"/>
      <c r="F269" s="661"/>
      <c r="G269" s="661"/>
      <c r="H269" s="666"/>
      <c r="I269" s="644"/>
      <c r="J269" s="644"/>
      <c r="K269" s="644"/>
      <c r="L269" s="644"/>
      <c r="M269" s="644"/>
      <c r="N269" s="644"/>
      <c r="O269" s="332" t="str">
        <f>IF($J268="","",(IFERROR(VLOOKUP($B269,作業日報!$A:$I,O$1,FALSE)," ")))</f>
        <v/>
      </c>
      <c r="P269" s="332" t="str">
        <f>IF($J268="","",(IFERROR(VLOOKUP($B269,作業日報!$A:$I,P$1,FALSE)," ")))</f>
        <v/>
      </c>
      <c r="Q269" s="332" t="str">
        <f>IF($J268="","",(IFERROR(VLOOKUP($B269,作業日報!$A:$I,Q$1,FALSE)," ")))</f>
        <v/>
      </c>
      <c r="R269" s="353" t="str">
        <f>IF(VLOOKUP($B269,作業日報!$A:$I,R$1,FALSE)=0,"",VLOOKUP($B269,作業日報!$A:$I,R$1,FALSE))</f>
        <v/>
      </c>
      <c r="S269" s="330" t="str">
        <f t="shared" ref="S269" si="131">IF(S268="","","○")</f>
        <v/>
      </c>
      <c r="T269" s="331"/>
      <c r="U269" s="331"/>
      <c r="V269" s="331"/>
      <c r="W269" s="331"/>
      <c r="X269" s="331"/>
      <c r="Y269" s="331"/>
    </row>
    <row r="270" spans="1:25" ht="12" customHeight="1">
      <c r="A270" s="642"/>
      <c r="B270" s="328" t="str">
        <f>CONCATENATE(A268,"-",3)</f>
        <v>44-3</v>
      </c>
      <c r="C270" s="655"/>
      <c r="D270" s="647"/>
      <c r="E270" s="658"/>
      <c r="F270" s="661"/>
      <c r="G270" s="661"/>
      <c r="H270" s="666"/>
      <c r="I270" s="644"/>
      <c r="J270" s="644"/>
      <c r="K270" s="644"/>
      <c r="L270" s="644"/>
      <c r="M270" s="644"/>
      <c r="N270" s="644"/>
      <c r="O270" s="332" t="str">
        <f>IF($K268="","",(IFERROR(VLOOKUP($B270,作業日報!$A:$I,O$1,FALSE)," ")))</f>
        <v/>
      </c>
      <c r="P270" s="332" t="str">
        <f>IF($K268="","",(IFERROR(VLOOKUP($B270,作業日報!$A:$I,P$1,FALSE)," ")))</f>
        <v/>
      </c>
      <c r="Q270" s="332" t="str">
        <f>IF($K268="","",(IFERROR(VLOOKUP($B270,作業日報!$A:$I,Q$1,FALSE)," ")))</f>
        <v/>
      </c>
      <c r="R270" s="353" t="str">
        <f>IF(VLOOKUP($B270,作業日報!$A:$I,R$1,FALSE)=0,"",VLOOKUP($B270,作業日報!$A:$I,R$1,FALSE))</f>
        <v/>
      </c>
      <c r="S270" s="330" t="str">
        <f t="shared" si="101"/>
        <v/>
      </c>
      <c r="T270" s="331"/>
      <c r="U270" s="331"/>
      <c r="V270" s="331"/>
      <c r="W270" s="331"/>
      <c r="X270" s="331"/>
      <c r="Y270" s="331"/>
    </row>
    <row r="271" spans="1:25" ht="12" customHeight="1">
      <c r="A271" s="642"/>
      <c r="B271" s="328" t="str">
        <f>CONCATENATE(A268,"-",4)</f>
        <v>44-4</v>
      </c>
      <c r="C271" s="655"/>
      <c r="D271" s="647"/>
      <c r="E271" s="658"/>
      <c r="F271" s="661"/>
      <c r="G271" s="661"/>
      <c r="H271" s="666"/>
      <c r="I271" s="644"/>
      <c r="J271" s="644"/>
      <c r="K271" s="644"/>
      <c r="L271" s="644"/>
      <c r="M271" s="644"/>
      <c r="N271" s="644"/>
      <c r="O271" s="332" t="str">
        <f>IF($L268="","",(IFERROR(VLOOKUP($B271,作業日報!$A:$I,O$1,FALSE)," ")))</f>
        <v/>
      </c>
      <c r="P271" s="332" t="str">
        <f>IF($L268="","",(IFERROR(VLOOKUP($B271,作業日報!$A:$I,P$1,FALSE)," ")))</f>
        <v/>
      </c>
      <c r="Q271" s="332" t="str">
        <f>IF($L268="","",(IFERROR(VLOOKUP($B271,作業日報!$A:$I,Q$1,FALSE)," ")))</f>
        <v/>
      </c>
      <c r="R271" s="353" t="str">
        <f>IF(VLOOKUP($B271,作業日報!$A:$I,R$1,FALSE)=0,"",VLOOKUP($B271,作業日報!$A:$I,R$1,FALSE))</f>
        <v/>
      </c>
      <c r="S271" s="330" t="str">
        <f t="shared" si="101"/>
        <v/>
      </c>
      <c r="T271" s="331"/>
      <c r="U271" s="331"/>
      <c r="V271" s="331"/>
      <c r="W271" s="331"/>
      <c r="X271" s="331"/>
      <c r="Y271" s="331"/>
    </row>
    <row r="272" spans="1:25" ht="12" customHeight="1">
      <c r="A272" s="642"/>
      <c r="B272" s="328" t="str">
        <f>CONCATENATE(A268,"-",5)</f>
        <v>44-5</v>
      </c>
      <c r="C272" s="655"/>
      <c r="D272" s="647"/>
      <c r="E272" s="658"/>
      <c r="F272" s="661"/>
      <c r="G272" s="661"/>
      <c r="H272" s="666"/>
      <c r="I272" s="644"/>
      <c r="J272" s="644"/>
      <c r="K272" s="644"/>
      <c r="L272" s="644"/>
      <c r="M272" s="644"/>
      <c r="N272" s="644"/>
      <c r="O272" s="332" t="str">
        <f>IF($M268="","",(IFERROR(VLOOKUP($B272,作業日報!$A:$I,O$1,FALSE)," ")))</f>
        <v/>
      </c>
      <c r="P272" s="332" t="str">
        <f>IF($M268="","",(IFERROR(VLOOKUP($B272,作業日報!$A:$I,P$1,FALSE)," ")))</f>
        <v/>
      </c>
      <c r="Q272" s="332" t="str">
        <f>IF($M268="","",(IFERROR(VLOOKUP($B272,作業日報!$A:$I,Q$1,FALSE)," ")))</f>
        <v/>
      </c>
      <c r="R272" s="353" t="str">
        <f>IF(VLOOKUP($B272,作業日報!$A:$I,R$1,FALSE)=0,"",VLOOKUP($B272,作業日報!$A:$I,R$1,FALSE))</f>
        <v/>
      </c>
      <c r="S272" s="330" t="str">
        <f t="shared" si="101"/>
        <v/>
      </c>
      <c r="T272" s="331"/>
      <c r="U272" s="331"/>
      <c r="V272" s="331"/>
      <c r="W272" s="331"/>
      <c r="X272" s="331"/>
      <c r="Y272" s="331"/>
    </row>
    <row r="273" spans="1:25" ht="12" customHeight="1">
      <c r="A273" s="642"/>
      <c r="B273" s="328" t="str">
        <f>CONCATENATE(A268,"-",6)</f>
        <v>44-6</v>
      </c>
      <c r="C273" s="656"/>
      <c r="D273" s="648"/>
      <c r="E273" s="659"/>
      <c r="F273" s="662"/>
      <c r="G273" s="662"/>
      <c r="H273" s="667"/>
      <c r="I273" s="645"/>
      <c r="J273" s="645"/>
      <c r="K273" s="645"/>
      <c r="L273" s="645"/>
      <c r="M273" s="645"/>
      <c r="N273" s="645"/>
      <c r="O273" s="333" t="str">
        <f>IF($N268="","",(IFERROR(VLOOKUP($B273,作業日報!$A:$I,O$1,FALSE)," ")))</f>
        <v/>
      </c>
      <c r="P273" s="333" t="str">
        <f>IF($N268="","",(IFERROR(VLOOKUP($B273,作業日報!$A:$I,P$1,FALSE)," ")))</f>
        <v/>
      </c>
      <c r="Q273" s="333" t="str">
        <f>IF($N268="","",(IFERROR(VLOOKUP($B273,作業日報!$A:$I,Q$1,FALSE)," ")))</f>
        <v/>
      </c>
      <c r="R273" s="354" t="str">
        <f>IF(VLOOKUP($B273,作業日報!$A:$I,R$1,FALSE)=0,"",VLOOKUP($B273,作業日報!$A:$I,R$1,FALSE))</f>
        <v/>
      </c>
      <c r="S273" s="330" t="str">
        <f t="shared" ref="S273:S336" si="132">IF(S272="","","○")</f>
        <v/>
      </c>
      <c r="T273" s="331"/>
      <c r="U273" s="331"/>
      <c r="V273" s="331"/>
      <c r="W273" s="331"/>
      <c r="X273" s="331"/>
      <c r="Y273" s="331"/>
    </row>
    <row r="274" spans="1:25" ht="12" customHeight="1">
      <c r="A274" s="642">
        <v>45</v>
      </c>
      <c r="B274" s="328" t="str">
        <f>CONCATENATE(A274,"-",1)</f>
        <v>45-1</v>
      </c>
      <c r="C274" s="654" t="str">
        <f>IF(VLOOKUP($A274,作業日報!$J:$U,2,FALSE)=0,"",VLOOKUP($A274,作業日報!$J:$U,2,FALSE))</f>
        <v/>
      </c>
      <c r="D274" s="646" t="str">
        <f>IF(VLOOKUP($A274,作業日報!$J:$U,3,FALSE)=0,"",VLOOKUP($A274,作業日報!$J:$U,3,FALSE))</f>
        <v/>
      </c>
      <c r="E274" s="657" t="str">
        <f>IF(ISERROR(VLOOKUP($A274,作業日報!$J:$U,4,FALSE))=TRUE,"",VLOOKUP($A274,作業日報!$J:$U,4,FALSE))</f>
        <v/>
      </c>
      <c r="F274" s="660" t="str">
        <f>IF(VLOOKUP($A274,作業日報!$J:$U,5,FALSE)=0,"",VLOOKUP($A274,作業日報!$J:$U,5,FALSE))</f>
        <v/>
      </c>
      <c r="G274" s="660" t="str">
        <f>IF(VLOOKUP($A274,作業日報!$J:$U,6,FALSE)=0,"",VLOOKUP($A274,作業日報!$J:$U,6,FALSE))</f>
        <v/>
      </c>
      <c r="H274" s="665" t="str">
        <f t="shared" ref="H274" si="133">IF(F274="",IF(G274="","",G274),IF(G274="",F274,SUM(F274+G274)))</f>
        <v/>
      </c>
      <c r="I274" s="643" t="str">
        <f>IF(VLOOKUP($A274,作業日報!$J:$U,I$1,FALSE)=0,"",VLOOKUP($A274,作業日報!$J:$U,I$1,FALSE))</f>
        <v/>
      </c>
      <c r="J274" s="643" t="str">
        <f>IF(VLOOKUP($A274,作業日報!$J:$U,J$1,FALSE)=0,"",VLOOKUP($A274,作業日報!$J:$U,J$1,FALSE))</f>
        <v/>
      </c>
      <c r="K274" s="643" t="str">
        <f>IF(VLOOKUP($A274,作業日報!$J:$U,K$1,FALSE)=0,"",VLOOKUP($A274,作業日報!$J:$U,K$1,FALSE))</f>
        <v/>
      </c>
      <c r="L274" s="643" t="str">
        <f>IF(VLOOKUP($A274,作業日報!$J:$U,L$1,FALSE)=0,"",VLOOKUP($A274,作業日報!$J:$U,L$1,FALSE))</f>
        <v/>
      </c>
      <c r="M274" s="643" t="str">
        <f>IF(VLOOKUP($A274,作業日報!$J:$U,M$1,FALSE)=0,"",VLOOKUP($A274,作業日報!$J:$U,M$1,FALSE))</f>
        <v/>
      </c>
      <c r="N274" s="643" t="str">
        <f>IF(VLOOKUP($A274,作業日報!$J:$U,N$1,FALSE)=0,"",VLOOKUP($A274,作業日報!$J:$U,N$1,FALSE))</f>
        <v/>
      </c>
      <c r="O274" s="329" t="str">
        <f>IF($I274="","",(IFERROR(VLOOKUP($B274,作業日報!$A:$I,O$1,FALSE)," ")))</f>
        <v/>
      </c>
      <c r="P274" s="329" t="str">
        <f>IF($I274="","",(IFERROR(VLOOKUP($B274,作業日報!$A:$I,P$1,FALSE)," ")))</f>
        <v/>
      </c>
      <c r="Q274" s="329" t="str">
        <f>IF($I274="","",(IFERROR(VLOOKUP($B274,作業日報!$A:$I,Q$1,FALSE)," ")))</f>
        <v/>
      </c>
      <c r="R274" s="329" t="str">
        <f>IF(VLOOKUP($B274,作業日報!$A:$I,R$1,FALSE)=0,"",VLOOKUP($B274,作業日報!$A:$I,R$1,FALSE))</f>
        <v/>
      </c>
      <c r="S274" s="330" t="str">
        <f t="shared" ref="S274" si="134">IF(I274="","","○")</f>
        <v/>
      </c>
      <c r="T274" s="331"/>
      <c r="U274" s="331"/>
      <c r="V274" s="331"/>
      <c r="W274" s="331"/>
      <c r="X274" s="331"/>
      <c r="Y274" s="331"/>
    </row>
    <row r="275" spans="1:25" ht="12" customHeight="1">
      <c r="A275" s="642"/>
      <c r="B275" s="328" t="str">
        <f>CONCATENATE(A274,"-",2)</f>
        <v>45-2</v>
      </c>
      <c r="C275" s="655"/>
      <c r="D275" s="647"/>
      <c r="E275" s="658"/>
      <c r="F275" s="661"/>
      <c r="G275" s="661"/>
      <c r="H275" s="666"/>
      <c r="I275" s="644"/>
      <c r="J275" s="644"/>
      <c r="K275" s="644"/>
      <c r="L275" s="644"/>
      <c r="M275" s="644"/>
      <c r="N275" s="644"/>
      <c r="O275" s="332" t="str">
        <f>IF($J274="","",(IFERROR(VLOOKUP($B275,作業日報!$A:$I,O$1,FALSE)," ")))</f>
        <v/>
      </c>
      <c r="P275" s="332" t="str">
        <f>IF($J274="","",(IFERROR(VLOOKUP($B275,作業日報!$A:$I,P$1,FALSE)," ")))</f>
        <v/>
      </c>
      <c r="Q275" s="332" t="str">
        <f>IF($J274="","",(IFERROR(VLOOKUP($B275,作業日報!$A:$I,Q$1,FALSE)," ")))</f>
        <v/>
      </c>
      <c r="R275" s="353" t="str">
        <f>IF(VLOOKUP($B275,作業日報!$A:$I,R$1,FALSE)=0,"",VLOOKUP($B275,作業日報!$A:$I,R$1,FALSE))</f>
        <v/>
      </c>
      <c r="S275" s="330" t="str">
        <f t="shared" ref="S275" si="135">IF(S274="","","○")</f>
        <v/>
      </c>
      <c r="T275" s="331"/>
      <c r="U275" s="331"/>
      <c r="V275" s="331"/>
      <c r="W275" s="331"/>
      <c r="X275" s="331"/>
      <c r="Y275" s="331"/>
    </row>
    <row r="276" spans="1:25" ht="12" customHeight="1">
      <c r="A276" s="642"/>
      <c r="B276" s="328" t="str">
        <f>CONCATENATE(A274,"-",3)</f>
        <v>45-3</v>
      </c>
      <c r="C276" s="655"/>
      <c r="D276" s="647"/>
      <c r="E276" s="658"/>
      <c r="F276" s="661"/>
      <c r="G276" s="661"/>
      <c r="H276" s="666"/>
      <c r="I276" s="644"/>
      <c r="J276" s="644"/>
      <c r="K276" s="644"/>
      <c r="L276" s="644"/>
      <c r="M276" s="644"/>
      <c r="N276" s="644"/>
      <c r="O276" s="332" t="str">
        <f>IF($K274="","",(IFERROR(VLOOKUP($B276,作業日報!$A:$I,O$1,FALSE)," ")))</f>
        <v/>
      </c>
      <c r="P276" s="332" t="str">
        <f>IF($K274="","",(IFERROR(VLOOKUP($B276,作業日報!$A:$I,P$1,FALSE)," ")))</f>
        <v/>
      </c>
      <c r="Q276" s="332" t="str">
        <f>IF($K274="","",(IFERROR(VLOOKUP($B276,作業日報!$A:$I,Q$1,FALSE)," ")))</f>
        <v/>
      </c>
      <c r="R276" s="353" t="str">
        <f>IF(VLOOKUP($B276,作業日報!$A:$I,R$1,FALSE)=0,"",VLOOKUP($B276,作業日報!$A:$I,R$1,FALSE))</f>
        <v/>
      </c>
      <c r="S276" s="330" t="str">
        <f t="shared" si="132"/>
        <v/>
      </c>
      <c r="T276" s="331"/>
      <c r="U276" s="331"/>
      <c r="V276" s="331"/>
      <c r="W276" s="331"/>
      <c r="X276" s="331"/>
      <c r="Y276" s="331"/>
    </row>
    <row r="277" spans="1:25" ht="12" customHeight="1">
      <c r="A277" s="642"/>
      <c r="B277" s="328" t="str">
        <f>CONCATENATE(A274,"-",4)</f>
        <v>45-4</v>
      </c>
      <c r="C277" s="655"/>
      <c r="D277" s="647"/>
      <c r="E277" s="658"/>
      <c r="F277" s="661"/>
      <c r="G277" s="661"/>
      <c r="H277" s="666"/>
      <c r="I277" s="644"/>
      <c r="J277" s="644"/>
      <c r="K277" s="644"/>
      <c r="L277" s="644"/>
      <c r="M277" s="644"/>
      <c r="N277" s="644"/>
      <c r="O277" s="332" t="str">
        <f>IF($L274="","",(IFERROR(VLOOKUP($B277,作業日報!$A:$I,O$1,FALSE)," ")))</f>
        <v/>
      </c>
      <c r="P277" s="332" t="str">
        <f>IF($L274="","",(IFERROR(VLOOKUP($B277,作業日報!$A:$I,P$1,FALSE)," ")))</f>
        <v/>
      </c>
      <c r="Q277" s="332" t="str">
        <f>IF($L274="","",(IFERROR(VLOOKUP($B277,作業日報!$A:$I,Q$1,FALSE)," ")))</f>
        <v/>
      </c>
      <c r="R277" s="353" t="str">
        <f>IF(VLOOKUP($B277,作業日報!$A:$I,R$1,FALSE)=0,"",VLOOKUP($B277,作業日報!$A:$I,R$1,FALSE))</f>
        <v/>
      </c>
      <c r="S277" s="330" t="str">
        <f t="shared" si="132"/>
        <v/>
      </c>
      <c r="T277" s="331"/>
      <c r="U277" s="331"/>
      <c r="V277" s="331"/>
      <c r="W277" s="331"/>
      <c r="X277" s="331"/>
      <c r="Y277" s="331"/>
    </row>
    <row r="278" spans="1:25" ht="12" customHeight="1">
      <c r="A278" s="642"/>
      <c r="B278" s="328" t="str">
        <f>CONCATENATE(A274,"-",5)</f>
        <v>45-5</v>
      </c>
      <c r="C278" s="655"/>
      <c r="D278" s="647"/>
      <c r="E278" s="658"/>
      <c r="F278" s="661"/>
      <c r="G278" s="661"/>
      <c r="H278" s="666"/>
      <c r="I278" s="644"/>
      <c r="J278" s="644"/>
      <c r="K278" s="644"/>
      <c r="L278" s="644"/>
      <c r="M278" s="644"/>
      <c r="N278" s="644"/>
      <c r="O278" s="332" t="str">
        <f>IF($M274="","",(IFERROR(VLOOKUP($B278,作業日報!$A:$I,O$1,FALSE)," ")))</f>
        <v/>
      </c>
      <c r="P278" s="332" t="str">
        <f>IF($M274="","",(IFERROR(VLOOKUP($B278,作業日報!$A:$I,P$1,FALSE)," ")))</f>
        <v/>
      </c>
      <c r="Q278" s="332" t="str">
        <f>IF($M274="","",(IFERROR(VLOOKUP($B278,作業日報!$A:$I,Q$1,FALSE)," ")))</f>
        <v/>
      </c>
      <c r="R278" s="353" t="str">
        <f>IF(VLOOKUP($B278,作業日報!$A:$I,R$1,FALSE)=0,"",VLOOKUP($B278,作業日報!$A:$I,R$1,FALSE))</f>
        <v/>
      </c>
      <c r="S278" s="330" t="str">
        <f t="shared" si="132"/>
        <v/>
      </c>
      <c r="T278" s="331"/>
      <c r="U278" s="331"/>
      <c r="V278" s="331"/>
      <c r="W278" s="331"/>
      <c r="X278" s="331"/>
      <c r="Y278" s="331"/>
    </row>
    <row r="279" spans="1:25" ht="12" customHeight="1">
      <c r="A279" s="642"/>
      <c r="B279" s="328" t="str">
        <f>CONCATENATE(A274,"-",6)</f>
        <v>45-6</v>
      </c>
      <c r="C279" s="656"/>
      <c r="D279" s="648"/>
      <c r="E279" s="659"/>
      <c r="F279" s="662"/>
      <c r="G279" s="662"/>
      <c r="H279" s="667"/>
      <c r="I279" s="645"/>
      <c r="J279" s="645"/>
      <c r="K279" s="645"/>
      <c r="L279" s="645"/>
      <c r="M279" s="645"/>
      <c r="N279" s="645"/>
      <c r="O279" s="333" t="str">
        <f>IF($N274="","",(IFERROR(VLOOKUP($B279,作業日報!$A:$I,O$1,FALSE)," ")))</f>
        <v/>
      </c>
      <c r="P279" s="333" t="str">
        <f>IF($N274="","",(IFERROR(VLOOKUP($B279,作業日報!$A:$I,P$1,FALSE)," ")))</f>
        <v/>
      </c>
      <c r="Q279" s="333" t="str">
        <f>IF($N274="","",(IFERROR(VLOOKUP($B279,作業日報!$A:$I,Q$1,FALSE)," ")))</f>
        <v/>
      </c>
      <c r="R279" s="354" t="str">
        <f>IF(VLOOKUP($B279,作業日報!$A:$I,R$1,FALSE)=0,"",VLOOKUP($B279,作業日報!$A:$I,R$1,FALSE))</f>
        <v/>
      </c>
      <c r="S279" s="330" t="str">
        <f t="shared" si="132"/>
        <v/>
      </c>
      <c r="T279" s="331"/>
      <c r="U279" s="331"/>
      <c r="V279" s="331"/>
      <c r="W279" s="331"/>
      <c r="X279" s="331"/>
      <c r="Y279" s="331"/>
    </row>
    <row r="280" spans="1:25" ht="12" customHeight="1">
      <c r="A280" s="642">
        <v>46</v>
      </c>
      <c r="B280" s="328" t="str">
        <f>CONCATENATE(A280,"-",1)</f>
        <v>46-1</v>
      </c>
      <c r="C280" s="654" t="str">
        <f>IF(VLOOKUP($A280,作業日報!$J:$U,2,FALSE)=0,"",VLOOKUP($A280,作業日報!$J:$U,2,FALSE))</f>
        <v/>
      </c>
      <c r="D280" s="646" t="str">
        <f>IF(VLOOKUP($A280,作業日報!$J:$U,3,FALSE)=0,"",VLOOKUP($A280,作業日報!$J:$U,3,FALSE))</f>
        <v/>
      </c>
      <c r="E280" s="657" t="str">
        <f>IF(ISERROR(VLOOKUP($A280,作業日報!$J:$U,4,FALSE))=TRUE,"",VLOOKUP($A280,作業日報!$J:$U,4,FALSE))</f>
        <v/>
      </c>
      <c r="F280" s="660" t="str">
        <f>IF(VLOOKUP($A280,作業日報!$J:$U,5,FALSE)=0,"",VLOOKUP($A280,作業日報!$J:$U,5,FALSE))</f>
        <v/>
      </c>
      <c r="G280" s="660" t="str">
        <f>IF(VLOOKUP($A280,作業日報!$J:$U,6,FALSE)=0,"",VLOOKUP($A280,作業日報!$J:$U,6,FALSE))</f>
        <v/>
      </c>
      <c r="H280" s="665" t="str">
        <f t="shared" ref="H280" si="136">IF(F280="",IF(G280="","",G280),IF(G280="",F280,SUM(F280+G280)))</f>
        <v/>
      </c>
      <c r="I280" s="643" t="str">
        <f>IF(VLOOKUP($A280,作業日報!$J:$U,I$1,FALSE)=0,"",VLOOKUP($A280,作業日報!$J:$U,I$1,FALSE))</f>
        <v/>
      </c>
      <c r="J280" s="643" t="str">
        <f>IF(VLOOKUP($A280,作業日報!$J:$U,J$1,FALSE)=0,"",VLOOKUP($A280,作業日報!$J:$U,J$1,FALSE))</f>
        <v/>
      </c>
      <c r="K280" s="643" t="str">
        <f>IF(VLOOKUP($A280,作業日報!$J:$U,K$1,FALSE)=0,"",VLOOKUP($A280,作業日報!$J:$U,K$1,FALSE))</f>
        <v/>
      </c>
      <c r="L280" s="643" t="str">
        <f>IF(VLOOKUP($A280,作業日報!$J:$U,L$1,FALSE)=0,"",VLOOKUP($A280,作業日報!$J:$U,L$1,FALSE))</f>
        <v/>
      </c>
      <c r="M280" s="643" t="str">
        <f>IF(VLOOKUP($A280,作業日報!$J:$U,M$1,FALSE)=0,"",VLOOKUP($A280,作業日報!$J:$U,M$1,FALSE))</f>
        <v/>
      </c>
      <c r="N280" s="643" t="str">
        <f>IF(VLOOKUP($A280,作業日報!$J:$U,N$1,FALSE)=0,"",VLOOKUP($A280,作業日報!$J:$U,N$1,FALSE))</f>
        <v/>
      </c>
      <c r="O280" s="329" t="str">
        <f>IF($I280="","",(IFERROR(VLOOKUP($B280,作業日報!$A:$I,O$1,FALSE)," ")))</f>
        <v/>
      </c>
      <c r="P280" s="329" t="str">
        <f>IF($I280="","",(IFERROR(VLOOKUP($B280,作業日報!$A:$I,P$1,FALSE)," ")))</f>
        <v/>
      </c>
      <c r="Q280" s="329" t="str">
        <f>IF($I280="","",(IFERROR(VLOOKUP($B280,作業日報!$A:$I,Q$1,FALSE)," ")))</f>
        <v/>
      </c>
      <c r="R280" s="329" t="str">
        <f>IF(VLOOKUP($B280,作業日報!$A:$I,R$1,FALSE)=0,"",VLOOKUP($B280,作業日報!$A:$I,R$1,FALSE))</f>
        <v/>
      </c>
      <c r="S280" s="330" t="str">
        <f t="shared" ref="S280" si="137">IF(I280="","","○")</f>
        <v/>
      </c>
      <c r="T280" s="331"/>
      <c r="U280" s="331"/>
      <c r="V280" s="331"/>
      <c r="W280" s="331"/>
      <c r="X280" s="331"/>
      <c r="Y280" s="331"/>
    </row>
    <row r="281" spans="1:25" ht="12" customHeight="1">
      <c r="A281" s="642"/>
      <c r="B281" s="328" t="str">
        <f>CONCATENATE(A280,"-",2)</f>
        <v>46-2</v>
      </c>
      <c r="C281" s="655"/>
      <c r="D281" s="647"/>
      <c r="E281" s="658"/>
      <c r="F281" s="661"/>
      <c r="G281" s="661"/>
      <c r="H281" s="666"/>
      <c r="I281" s="644"/>
      <c r="J281" s="644"/>
      <c r="K281" s="644"/>
      <c r="L281" s="644"/>
      <c r="M281" s="644"/>
      <c r="N281" s="644"/>
      <c r="O281" s="332" t="str">
        <f>IF($J280="","",(IFERROR(VLOOKUP($B281,作業日報!$A:$I,O$1,FALSE)," ")))</f>
        <v/>
      </c>
      <c r="P281" s="332" t="str">
        <f>IF($J280="","",(IFERROR(VLOOKUP($B281,作業日報!$A:$I,P$1,FALSE)," ")))</f>
        <v/>
      </c>
      <c r="Q281" s="332" t="str">
        <f>IF($J280="","",(IFERROR(VLOOKUP($B281,作業日報!$A:$I,Q$1,FALSE)," ")))</f>
        <v/>
      </c>
      <c r="R281" s="353" t="str">
        <f>IF(VLOOKUP($B281,作業日報!$A:$I,R$1,FALSE)=0,"",VLOOKUP($B281,作業日報!$A:$I,R$1,FALSE))</f>
        <v/>
      </c>
      <c r="S281" s="330" t="str">
        <f t="shared" ref="S281" si="138">IF(S280="","","○")</f>
        <v/>
      </c>
      <c r="T281" s="331"/>
      <c r="U281" s="331"/>
      <c r="V281" s="331"/>
      <c r="W281" s="331"/>
      <c r="X281" s="331"/>
      <c r="Y281" s="331"/>
    </row>
    <row r="282" spans="1:25" ht="12" customHeight="1">
      <c r="A282" s="642"/>
      <c r="B282" s="328" t="str">
        <f>CONCATENATE(A280,"-",3)</f>
        <v>46-3</v>
      </c>
      <c r="C282" s="655"/>
      <c r="D282" s="647"/>
      <c r="E282" s="658"/>
      <c r="F282" s="661"/>
      <c r="G282" s="661"/>
      <c r="H282" s="666"/>
      <c r="I282" s="644"/>
      <c r="J282" s="644"/>
      <c r="K282" s="644"/>
      <c r="L282" s="644"/>
      <c r="M282" s="644"/>
      <c r="N282" s="644"/>
      <c r="O282" s="332" t="str">
        <f>IF($K280="","",(IFERROR(VLOOKUP($B282,作業日報!$A:$I,O$1,FALSE)," ")))</f>
        <v/>
      </c>
      <c r="P282" s="332" t="str">
        <f>IF($K280="","",(IFERROR(VLOOKUP($B282,作業日報!$A:$I,P$1,FALSE)," ")))</f>
        <v/>
      </c>
      <c r="Q282" s="332" t="str">
        <f>IF($K280="","",(IFERROR(VLOOKUP($B282,作業日報!$A:$I,Q$1,FALSE)," ")))</f>
        <v/>
      </c>
      <c r="R282" s="353" t="str">
        <f>IF(VLOOKUP($B282,作業日報!$A:$I,R$1,FALSE)=0,"",VLOOKUP($B282,作業日報!$A:$I,R$1,FALSE))</f>
        <v/>
      </c>
      <c r="S282" s="330" t="str">
        <f t="shared" si="132"/>
        <v/>
      </c>
      <c r="T282" s="331"/>
      <c r="U282" s="331"/>
      <c r="V282" s="331"/>
      <c r="W282" s="331"/>
      <c r="X282" s="331"/>
      <c r="Y282" s="331"/>
    </row>
    <row r="283" spans="1:25" ht="12" customHeight="1">
      <c r="A283" s="642"/>
      <c r="B283" s="328" t="str">
        <f>CONCATENATE(A280,"-",4)</f>
        <v>46-4</v>
      </c>
      <c r="C283" s="655"/>
      <c r="D283" s="647"/>
      <c r="E283" s="658"/>
      <c r="F283" s="661"/>
      <c r="G283" s="661"/>
      <c r="H283" s="666"/>
      <c r="I283" s="644"/>
      <c r="J283" s="644"/>
      <c r="K283" s="644"/>
      <c r="L283" s="644"/>
      <c r="M283" s="644"/>
      <c r="N283" s="644"/>
      <c r="O283" s="332" t="str">
        <f>IF($L280="","",(IFERROR(VLOOKUP($B283,作業日報!$A:$I,O$1,FALSE)," ")))</f>
        <v/>
      </c>
      <c r="P283" s="332" t="str">
        <f>IF($L280="","",(IFERROR(VLOOKUP($B283,作業日報!$A:$I,P$1,FALSE)," ")))</f>
        <v/>
      </c>
      <c r="Q283" s="332" t="str">
        <f>IF($L280="","",(IFERROR(VLOOKUP($B283,作業日報!$A:$I,Q$1,FALSE)," ")))</f>
        <v/>
      </c>
      <c r="R283" s="353" t="str">
        <f>IF(VLOOKUP($B283,作業日報!$A:$I,R$1,FALSE)=0,"",VLOOKUP($B283,作業日報!$A:$I,R$1,FALSE))</f>
        <v/>
      </c>
      <c r="S283" s="330" t="str">
        <f t="shared" si="132"/>
        <v/>
      </c>
      <c r="T283" s="331"/>
      <c r="U283" s="331"/>
      <c r="V283" s="331"/>
      <c r="W283" s="331"/>
      <c r="X283" s="331"/>
      <c r="Y283" s="331"/>
    </row>
    <row r="284" spans="1:25" ht="12" customHeight="1">
      <c r="A284" s="642"/>
      <c r="B284" s="328" t="str">
        <f>CONCATENATE(A280,"-",5)</f>
        <v>46-5</v>
      </c>
      <c r="C284" s="655"/>
      <c r="D284" s="647"/>
      <c r="E284" s="658"/>
      <c r="F284" s="661"/>
      <c r="G284" s="661"/>
      <c r="H284" s="666"/>
      <c r="I284" s="644"/>
      <c r="J284" s="644"/>
      <c r="K284" s="644"/>
      <c r="L284" s="644"/>
      <c r="M284" s="644"/>
      <c r="N284" s="644"/>
      <c r="O284" s="332" t="str">
        <f>IF($M280="","",(IFERROR(VLOOKUP($B284,作業日報!$A:$I,O$1,FALSE)," ")))</f>
        <v/>
      </c>
      <c r="P284" s="332" t="str">
        <f>IF($M280="","",(IFERROR(VLOOKUP($B284,作業日報!$A:$I,P$1,FALSE)," ")))</f>
        <v/>
      </c>
      <c r="Q284" s="332" t="str">
        <f>IF($M280="","",(IFERROR(VLOOKUP($B284,作業日報!$A:$I,Q$1,FALSE)," ")))</f>
        <v/>
      </c>
      <c r="R284" s="353" t="str">
        <f>IF(VLOOKUP($B284,作業日報!$A:$I,R$1,FALSE)=0,"",VLOOKUP($B284,作業日報!$A:$I,R$1,FALSE))</f>
        <v/>
      </c>
      <c r="S284" s="330" t="str">
        <f t="shared" si="132"/>
        <v/>
      </c>
      <c r="T284" s="331"/>
      <c r="U284" s="331"/>
      <c r="V284" s="331"/>
      <c r="W284" s="331"/>
      <c r="X284" s="331"/>
      <c r="Y284" s="331"/>
    </row>
    <row r="285" spans="1:25" ht="12" customHeight="1">
      <c r="A285" s="642"/>
      <c r="B285" s="328" t="str">
        <f>CONCATENATE(A280,"-",6)</f>
        <v>46-6</v>
      </c>
      <c r="C285" s="656"/>
      <c r="D285" s="648"/>
      <c r="E285" s="659"/>
      <c r="F285" s="662"/>
      <c r="G285" s="662"/>
      <c r="H285" s="667"/>
      <c r="I285" s="645"/>
      <c r="J285" s="645"/>
      <c r="K285" s="645"/>
      <c r="L285" s="645"/>
      <c r="M285" s="645"/>
      <c r="N285" s="645"/>
      <c r="O285" s="333" t="str">
        <f>IF($N280="","",(IFERROR(VLOOKUP($B285,作業日報!$A:$I,O$1,FALSE)," ")))</f>
        <v/>
      </c>
      <c r="P285" s="333" t="str">
        <f>IF($N280="","",(IFERROR(VLOOKUP($B285,作業日報!$A:$I,P$1,FALSE)," ")))</f>
        <v/>
      </c>
      <c r="Q285" s="333" t="str">
        <f>IF($N280="","",(IFERROR(VLOOKUP($B285,作業日報!$A:$I,Q$1,FALSE)," ")))</f>
        <v/>
      </c>
      <c r="R285" s="354" t="str">
        <f>IF(VLOOKUP($B285,作業日報!$A:$I,R$1,FALSE)=0,"",VLOOKUP($B285,作業日報!$A:$I,R$1,FALSE))</f>
        <v/>
      </c>
      <c r="S285" s="330" t="str">
        <f t="shared" si="132"/>
        <v/>
      </c>
      <c r="T285" s="331"/>
      <c r="U285" s="331"/>
      <c r="V285" s="331"/>
      <c r="W285" s="331"/>
      <c r="X285" s="331"/>
      <c r="Y285" s="331"/>
    </row>
    <row r="286" spans="1:25" ht="12" customHeight="1">
      <c r="A286" s="642">
        <v>47</v>
      </c>
      <c r="B286" s="328" t="str">
        <f>CONCATENATE(A286,"-",1)</f>
        <v>47-1</v>
      </c>
      <c r="C286" s="654" t="str">
        <f>IF(VLOOKUP($A286,作業日報!$J:$U,2,FALSE)=0,"",VLOOKUP($A286,作業日報!$J:$U,2,FALSE))</f>
        <v/>
      </c>
      <c r="D286" s="646" t="str">
        <f>IF(VLOOKUP($A286,作業日報!$J:$U,3,FALSE)=0,"",VLOOKUP($A286,作業日報!$J:$U,3,FALSE))</f>
        <v/>
      </c>
      <c r="E286" s="657" t="str">
        <f>IF(ISERROR(VLOOKUP($A286,作業日報!$J:$U,4,FALSE))=TRUE,"",VLOOKUP($A286,作業日報!$J:$U,4,FALSE))</f>
        <v/>
      </c>
      <c r="F286" s="660" t="str">
        <f>IF(VLOOKUP($A286,作業日報!$J:$U,5,FALSE)=0,"",VLOOKUP($A286,作業日報!$J:$U,5,FALSE))</f>
        <v/>
      </c>
      <c r="G286" s="660" t="str">
        <f>IF(VLOOKUP($A286,作業日報!$J:$U,6,FALSE)=0,"",VLOOKUP($A286,作業日報!$J:$U,6,FALSE))</f>
        <v/>
      </c>
      <c r="H286" s="665" t="str">
        <f t="shared" ref="H286" si="139">IF(F286="",IF(G286="","",G286),IF(G286="",F286,SUM(F286+G286)))</f>
        <v/>
      </c>
      <c r="I286" s="643" t="str">
        <f>IF(VLOOKUP($A286,作業日報!$J:$U,I$1,FALSE)=0,"",VLOOKUP($A286,作業日報!$J:$U,I$1,FALSE))</f>
        <v/>
      </c>
      <c r="J286" s="643" t="str">
        <f>IF(VLOOKUP($A286,作業日報!$J:$U,J$1,FALSE)=0,"",VLOOKUP($A286,作業日報!$J:$U,J$1,FALSE))</f>
        <v/>
      </c>
      <c r="K286" s="643" t="str">
        <f>IF(VLOOKUP($A286,作業日報!$J:$U,K$1,FALSE)=0,"",VLOOKUP($A286,作業日報!$J:$U,K$1,FALSE))</f>
        <v/>
      </c>
      <c r="L286" s="643" t="str">
        <f>IF(VLOOKUP($A286,作業日報!$J:$U,L$1,FALSE)=0,"",VLOOKUP($A286,作業日報!$J:$U,L$1,FALSE))</f>
        <v/>
      </c>
      <c r="M286" s="643" t="str">
        <f>IF(VLOOKUP($A286,作業日報!$J:$U,M$1,FALSE)=0,"",VLOOKUP($A286,作業日報!$J:$U,M$1,FALSE))</f>
        <v/>
      </c>
      <c r="N286" s="643" t="str">
        <f>IF(VLOOKUP($A286,作業日報!$J:$U,N$1,FALSE)=0,"",VLOOKUP($A286,作業日報!$J:$U,N$1,FALSE))</f>
        <v/>
      </c>
      <c r="O286" s="329" t="str">
        <f>IF($I286="","",(IFERROR(VLOOKUP($B286,作業日報!$A:$I,O$1,FALSE)," ")))</f>
        <v/>
      </c>
      <c r="P286" s="329" t="str">
        <f>IF($I286="","",(IFERROR(VLOOKUP($B286,作業日報!$A:$I,P$1,FALSE)," ")))</f>
        <v/>
      </c>
      <c r="Q286" s="329" t="str">
        <f>IF($I286="","",(IFERROR(VLOOKUP($B286,作業日報!$A:$I,Q$1,FALSE)," ")))</f>
        <v/>
      </c>
      <c r="R286" s="329" t="str">
        <f>IF(VLOOKUP($B286,作業日報!$A:$I,R$1,FALSE)=0,"",VLOOKUP($B286,作業日報!$A:$I,R$1,FALSE))</f>
        <v/>
      </c>
      <c r="S286" s="330" t="str">
        <f t="shared" ref="S286" si="140">IF(I286="","","○")</f>
        <v/>
      </c>
      <c r="T286" s="331"/>
      <c r="U286" s="331"/>
      <c r="V286" s="331"/>
      <c r="W286" s="331"/>
      <c r="X286" s="331"/>
      <c r="Y286" s="331"/>
    </row>
    <row r="287" spans="1:25" ht="12" customHeight="1">
      <c r="A287" s="642"/>
      <c r="B287" s="328" t="str">
        <f>CONCATENATE(A286,"-",2)</f>
        <v>47-2</v>
      </c>
      <c r="C287" s="655"/>
      <c r="D287" s="647"/>
      <c r="E287" s="658"/>
      <c r="F287" s="661"/>
      <c r="G287" s="661"/>
      <c r="H287" s="666"/>
      <c r="I287" s="644"/>
      <c r="J287" s="644"/>
      <c r="K287" s="644"/>
      <c r="L287" s="644"/>
      <c r="M287" s="644"/>
      <c r="N287" s="644"/>
      <c r="O287" s="332" t="str">
        <f>IF($J286="","",(IFERROR(VLOOKUP($B287,作業日報!$A:$I,O$1,FALSE)," ")))</f>
        <v/>
      </c>
      <c r="P287" s="332" t="str">
        <f>IF($J286="","",(IFERROR(VLOOKUP($B287,作業日報!$A:$I,P$1,FALSE)," ")))</f>
        <v/>
      </c>
      <c r="Q287" s="332" t="str">
        <f>IF($J286="","",(IFERROR(VLOOKUP($B287,作業日報!$A:$I,Q$1,FALSE)," ")))</f>
        <v/>
      </c>
      <c r="R287" s="353" t="str">
        <f>IF(VLOOKUP($B287,作業日報!$A:$I,R$1,FALSE)=0,"",VLOOKUP($B287,作業日報!$A:$I,R$1,FALSE))</f>
        <v/>
      </c>
      <c r="S287" s="330" t="str">
        <f t="shared" ref="S287" si="141">IF(S286="","","○")</f>
        <v/>
      </c>
      <c r="T287" s="331"/>
      <c r="U287" s="331"/>
      <c r="V287" s="331"/>
      <c r="W287" s="331"/>
      <c r="X287" s="331"/>
      <c r="Y287" s="331"/>
    </row>
    <row r="288" spans="1:25" ht="12" customHeight="1">
      <c r="A288" s="642"/>
      <c r="B288" s="328" t="str">
        <f>CONCATENATE(A286,"-",3)</f>
        <v>47-3</v>
      </c>
      <c r="C288" s="655"/>
      <c r="D288" s="647"/>
      <c r="E288" s="658"/>
      <c r="F288" s="661"/>
      <c r="G288" s="661"/>
      <c r="H288" s="666"/>
      <c r="I288" s="644"/>
      <c r="J288" s="644"/>
      <c r="K288" s="644"/>
      <c r="L288" s="644"/>
      <c r="M288" s="644"/>
      <c r="N288" s="644"/>
      <c r="O288" s="332" t="str">
        <f>IF($K286="","",(IFERROR(VLOOKUP($B288,作業日報!$A:$I,O$1,FALSE)," ")))</f>
        <v/>
      </c>
      <c r="P288" s="332" t="str">
        <f>IF($K286="","",(IFERROR(VLOOKUP($B288,作業日報!$A:$I,P$1,FALSE)," ")))</f>
        <v/>
      </c>
      <c r="Q288" s="332" t="str">
        <f>IF($K286="","",(IFERROR(VLOOKUP($B288,作業日報!$A:$I,Q$1,FALSE)," ")))</f>
        <v/>
      </c>
      <c r="R288" s="353" t="str">
        <f>IF(VLOOKUP($B288,作業日報!$A:$I,R$1,FALSE)=0,"",VLOOKUP($B288,作業日報!$A:$I,R$1,FALSE))</f>
        <v/>
      </c>
      <c r="S288" s="330" t="str">
        <f t="shared" si="132"/>
        <v/>
      </c>
      <c r="T288" s="331"/>
      <c r="U288" s="331"/>
      <c r="V288" s="331"/>
      <c r="W288" s="331"/>
      <c r="X288" s="331"/>
      <c r="Y288" s="331"/>
    </row>
    <row r="289" spans="1:25" ht="12" customHeight="1">
      <c r="A289" s="642"/>
      <c r="B289" s="328" t="str">
        <f>CONCATENATE(A286,"-",4)</f>
        <v>47-4</v>
      </c>
      <c r="C289" s="655"/>
      <c r="D289" s="647"/>
      <c r="E289" s="658"/>
      <c r="F289" s="661"/>
      <c r="G289" s="661"/>
      <c r="H289" s="666"/>
      <c r="I289" s="644"/>
      <c r="J289" s="644"/>
      <c r="K289" s="644"/>
      <c r="L289" s="644"/>
      <c r="M289" s="644"/>
      <c r="N289" s="644"/>
      <c r="O289" s="332" t="str">
        <f>IF($L286="","",(IFERROR(VLOOKUP($B289,作業日報!$A:$I,O$1,FALSE)," ")))</f>
        <v/>
      </c>
      <c r="P289" s="332" t="str">
        <f>IF($L286="","",(IFERROR(VLOOKUP($B289,作業日報!$A:$I,P$1,FALSE)," ")))</f>
        <v/>
      </c>
      <c r="Q289" s="332" t="str">
        <f>IF($L286="","",(IFERROR(VLOOKUP($B289,作業日報!$A:$I,Q$1,FALSE)," ")))</f>
        <v/>
      </c>
      <c r="R289" s="353" t="str">
        <f>IF(VLOOKUP($B289,作業日報!$A:$I,R$1,FALSE)=0,"",VLOOKUP($B289,作業日報!$A:$I,R$1,FALSE))</f>
        <v/>
      </c>
      <c r="S289" s="330" t="str">
        <f t="shared" si="132"/>
        <v/>
      </c>
      <c r="T289" s="331"/>
      <c r="U289" s="331"/>
      <c r="V289" s="331"/>
      <c r="W289" s="331"/>
      <c r="X289" s="331"/>
      <c r="Y289" s="331"/>
    </row>
    <row r="290" spans="1:25" ht="12" customHeight="1">
      <c r="A290" s="642"/>
      <c r="B290" s="328" t="str">
        <f>CONCATENATE(A286,"-",5)</f>
        <v>47-5</v>
      </c>
      <c r="C290" s="655"/>
      <c r="D290" s="647"/>
      <c r="E290" s="658"/>
      <c r="F290" s="661"/>
      <c r="G290" s="661"/>
      <c r="H290" s="666"/>
      <c r="I290" s="644"/>
      <c r="J290" s="644"/>
      <c r="K290" s="644"/>
      <c r="L290" s="644"/>
      <c r="M290" s="644"/>
      <c r="N290" s="644"/>
      <c r="O290" s="332" t="str">
        <f>IF($M286="","",(IFERROR(VLOOKUP($B290,作業日報!$A:$I,O$1,FALSE)," ")))</f>
        <v/>
      </c>
      <c r="P290" s="332" t="str">
        <f>IF($M286="","",(IFERROR(VLOOKUP($B290,作業日報!$A:$I,P$1,FALSE)," ")))</f>
        <v/>
      </c>
      <c r="Q290" s="332" t="str">
        <f>IF($M286="","",(IFERROR(VLOOKUP($B290,作業日報!$A:$I,Q$1,FALSE)," ")))</f>
        <v/>
      </c>
      <c r="R290" s="353" t="str">
        <f>IF(VLOOKUP($B290,作業日報!$A:$I,R$1,FALSE)=0,"",VLOOKUP($B290,作業日報!$A:$I,R$1,FALSE))</f>
        <v/>
      </c>
      <c r="S290" s="330" t="str">
        <f t="shared" si="132"/>
        <v/>
      </c>
      <c r="T290" s="331"/>
      <c r="U290" s="331"/>
      <c r="V290" s="331"/>
      <c r="W290" s="331"/>
      <c r="X290" s="331"/>
      <c r="Y290" s="331"/>
    </row>
    <row r="291" spans="1:25" ht="12" customHeight="1">
      <c r="A291" s="642"/>
      <c r="B291" s="328" t="str">
        <f>CONCATENATE(A286,"-",6)</f>
        <v>47-6</v>
      </c>
      <c r="C291" s="656"/>
      <c r="D291" s="648"/>
      <c r="E291" s="659"/>
      <c r="F291" s="662"/>
      <c r="G291" s="662"/>
      <c r="H291" s="667"/>
      <c r="I291" s="645"/>
      <c r="J291" s="645"/>
      <c r="K291" s="645"/>
      <c r="L291" s="645"/>
      <c r="M291" s="645"/>
      <c r="N291" s="645"/>
      <c r="O291" s="333" t="str">
        <f>IF($N286="","",(IFERROR(VLOOKUP($B291,作業日報!$A:$I,O$1,FALSE)," ")))</f>
        <v/>
      </c>
      <c r="P291" s="333" t="str">
        <f>IF($N286="","",(IFERROR(VLOOKUP($B291,作業日報!$A:$I,P$1,FALSE)," ")))</f>
        <v/>
      </c>
      <c r="Q291" s="333" t="str">
        <f>IF($N286="","",(IFERROR(VLOOKUP($B291,作業日報!$A:$I,Q$1,FALSE)," ")))</f>
        <v/>
      </c>
      <c r="R291" s="354" t="str">
        <f>IF(VLOOKUP($B291,作業日報!$A:$I,R$1,FALSE)=0,"",VLOOKUP($B291,作業日報!$A:$I,R$1,FALSE))</f>
        <v/>
      </c>
      <c r="S291" s="330" t="str">
        <f t="shared" si="132"/>
        <v/>
      </c>
      <c r="T291" s="331"/>
      <c r="U291" s="331"/>
      <c r="V291" s="331"/>
      <c r="W291" s="331"/>
      <c r="X291" s="331"/>
      <c r="Y291" s="331"/>
    </row>
    <row r="292" spans="1:25" ht="12" customHeight="1">
      <c r="A292" s="642">
        <v>48</v>
      </c>
      <c r="B292" s="328" t="str">
        <f>CONCATENATE(A292,"-",1)</f>
        <v>48-1</v>
      </c>
      <c r="C292" s="654" t="str">
        <f>IF(VLOOKUP($A292,作業日報!$J:$U,2,FALSE)=0,"",VLOOKUP($A292,作業日報!$J:$U,2,FALSE))</f>
        <v/>
      </c>
      <c r="D292" s="646" t="str">
        <f>IF(VLOOKUP($A292,作業日報!$J:$U,3,FALSE)=0,"",VLOOKUP($A292,作業日報!$J:$U,3,FALSE))</f>
        <v/>
      </c>
      <c r="E292" s="657" t="str">
        <f>IF(ISERROR(VLOOKUP($A292,作業日報!$J:$U,4,FALSE))=TRUE,"",VLOOKUP($A292,作業日報!$J:$U,4,FALSE))</f>
        <v/>
      </c>
      <c r="F292" s="660" t="str">
        <f>IF(VLOOKUP($A292,作業日報!$J:$U,5,FALSE)=0,"",VLOOKUP($A292,作業日報!$J:$U,5,FALSE))</f>
        <v/>
      </c>
      <c r="G292" s="660" t="str">
        <f>IF(VLOOKUP($A292,作業日報!$J:$U,6,FALSE)=0,"",VLOOKUP($A292,作業日報!$J:$U,6,FALSE))</f>
        <v/>
      </c>
      <c r="H292" s="665" t="str">
        <f t="shared" ref="H292" si="142">IF(F292="",IF(G292="","",G292),IF(G292="",F292,SUM(F292+G292)))</f>
        <v/>
      </c>
      <c r="I292" s="643" t="str">
        <f>IF(VLOOKUP($A292,作業日報!$J:$U,I$1,FALSE)=0,"",VLOOKUP($A292,作業日報!$J:$U,I$1,FALSE))</f>
        <v/>
      </c>
      <c r="J292" s="643" t="str">
        <f>IF(VLOOKUP($A292,作業日報!$J:$U,J$1,FALSE)=0,"",VLOOKUP($A292,作業日報!$J:$U,J$1,FALSE))</f>
        <v/>
      </c>
      <c r="K292" s="643" t="str">
        <f>IF(VLOOKUP($A292,作業日報!$J:$U,K$1,FALSE)=0,"",VLOOKUP($A292,作業日報!$J:$U,K$1,FALSE))</f>
        <v/>
      </c>
      <c r="L292" s="643" t="str">
        <f>IF(VLOOKUP($A292,作業日報!$J:$U,L$1,FALSE)=0,"",VLOOKUP($A292,作業日報!$J:$U,L$1,FALSE))</f>
        <v/>
      </c>
      <c r="M292" s="643" t="str">
        <f>IF(VLOOKUP($A292,作業日報!$J:$U,M$1,FALSE)=0,"",VLOOKUP($A292,作業日報!$J:$U,M$1,FALSE))</f>
        <v/>
      </c>
      <c r="N292" s="643" t="str">
        <f>IF(VLOOKUP($A292,作業日報!$J:$U,N$1,FALSE)=0,"",VLOOKUP($A292,作業日報!$J:$U,N$1,FALSE))</f>
        <v/>
      </c>
      <c r="O292" s="329" t="str">
        <f>IF($I292="","",(IFERROR(VLOOKUP($B292,作業日報!$A:$I,O$1,FALSE)," ")))</f>
        <v/>
      </c>
      <c r="P292" s="329" t="str">
        <f>IF($I292="","",(IFERROR(VLOOKUP($B292,作業日報!$A:$I,P$1,FALSE)," ")))</f>
        <v/>
      </c>
      <c r="Q292" s="329" t="str">
        <f>IF($I292="","",(IFERROR(VLOOKUP($B292,作業日報!$A:$I,Q$1,FALSE)," ")))</f>
        <v/>
      </c>
      <c r="R292" s="329" t="str">
        <f>IF(VLOOKUP($B292,作業日報!$A:$I,R$1,FALSE)=0,"",VLOOKUP($B292,作業日報!$A:$I,R$1,FALSE))</f>
        <v/>
      </c>
      <c r="S292" s="330" t="str">
        <f t="shared" ref="S292" si="143">IF(I292="","","○")</f>
        <v/>
      </c>
      <c r="T292" s="331"/>
      <c r="U292" s="331"/>
      <c r="V292" s="331"/>
      <c r="W292" s="331"/>
      <c r="X292" s="331"/>
      <c r="Y292" s="331"/>
    </row>
    <row r="293" spans="1:25" ht="12" customHeight="1">
      <c r="A293" s="642"/>
      <c r="B293" s="328" t="str">
        <f>CONCATENATE(A292,"-",2)</f>
        <v>48-2</v>
      </c>
      <c r="C293" s="655"/>
      <c r="D293" s="647"/>
      <c r="E293" s="658"/>
      <c r="F293" s="661"/>
      <c r="G293" s="661"/>
      <c r="H293" s="666"/>
      <c r="I293" s="644"/>
      <c r="J293" s="644"/>
      <c r="K293" s="644"/>
      <c r="L293" s="644"/>
      <c r="M293" s="644"/>
      <c r="N293" s="644"/>
      <c r="O293" s="332" t="str">
        <f>IF($J292="","",(IFERROR(VLOOKUP($B293,作業日報!$A:$I,O$1,FALSE)," ")))</f>
        <v/>
      </c>
      <c r="P293" s="332" t="str">
        <f>IF($J292="","",(IFERROR(VLOOKUP($B293,作業日報!$A:$I,P$1,FALSE)," ")))</f>
        <v/>
      </c>
      <c r="Q293" s="332" t="str">
        <f>IF($J292="","",(IFERROR(VLOOKUP($B293,作業日報!$A:$I,Q$1,FALSE)," ")))</f>
        <v/>
      </c>
      <c r="R293" s="353" t="str">
        <f>IF(VLOOKUP($B293,作業日報!$A:$I,R$1,FALSE)=0,"",VLOOKUP($B293,作業日報!$A:$I,R$1,FALSE))</f>
        <v/>
      </c>
      <c r="S293" s="330" t="str">
        <f t="shared" ref="S293" si="144">IF(S292="","","○")</f>
        <v/>
      </c>
      <c r="T293" s="331"/>
      <c r="U293" s="331"/>
      <c r="V293" s="331"/>
      <c r="W293" s="331"/>
      <c r="X293" s="331"/>
      <c r="Y293" s="331"/>
    </row>
    <row r="294" spans="1:25" ht="12" customHeight="1">
      <c r="A294" s="642"/>
      <c r="B294" s="328" t="str">
        <f>CONCATENATE(A292,"-",3)</f>
        <v>48-3</v>
      </c>
      <c r="C294" s="655"/>
      <c r="D294" s="647"/>
      <c r="E294" s="658"/>
      <c r="F294" s="661"/>
      <c r="G294" s="661"/>
      <c r="H294" s="666"/>
      <c r="I294" s="644"/>
      <c r="J294" s="644"/>
      <c r="K294" s="644"/>
      <c r="L294" s="644"/>
      <c r="M294" s="644"/>
      <c r="N294" s="644"/>
      <c r="O294" s="332" t="str">
        <f>IF($K292="","",(IFERROR(VLOOKUP($B294,作業日報!$A:$I,O$1,FALSE)," ")))</f>
        <v/>
      </c>
      <c r="P294" s="332" t="str">
        <f>IF($K292="","",(IFERROR(VLOOKUP($B294,作業日報!$A:$I,P$1,FALSE)," ")))</f>
        <v/>
      </c>
      <c r="Q294" s="332" t="str">
        <f>IF($K292="","",(IFERROR(VLOOKUP($B294,作業日報!$A:$I,Q$1,FALSE)," ")))</f>
        <v/>
      </c>
      <c r="R294" s="353" t="str">
        <f>IF(VLOOKUP($B294,作業日報!$A:$I,R$1,FALSE)=0,"",VLOOKUP($B294,作業日報!$A:$I,R$1,FALSE))</f>
        <v/>
      </c>
      <c r="S294" s="330" t="str">
        <f t="shared" si="132"/>
        <v/>
      </c>
      <c r="T294" s="331"/>
      <c r="U294" s="331"/>
      <c r="V294" s="331"/>
      <c r="W294" s="331"/>
      <c r="X294" s="331"/>
      <c r="Y294" s="331"/>
    </row>
    <row r="295" spans="1:25" ht="12" customHeight="1">
      <c r="A295" s="642"/>
      <c r="B295" s="328" t="str">
        <f>CONCATENATE(A292,"-",4)</f>
        <v>48-4</v>
      </c>
      <c r="C295" s="655"/>
      <c r="D295" s="647"/>
      <c r="E295" s="658"/>
      <c r="F295" s="661"/>
      <c r="G295" s="661"/>
      <c r="H295" s="666"/>
      <c r="I295" s="644"/>
      <c r="J295" s="644"/>
      <c r="K295" s="644"/>
      <c r="L295" s="644"/>
      <c r="M295" s="644"/>
      <c r="N295" s="644"/>
      <c r="O295" s="332" t="str">
        <f>IF($L292="","",(IFERROR(VLOOKUP($B295,作業日報!$A:$I,O$1,FALSE)," ")))</f>
        <v/>
      </c>
      <c r="P295" s="332" t="str">
        <f>IF($L292="","",(IFERROR(VLOOKUP($B295,作業日報!$A:$I,P$1,FALSE)," ")))</f>
        <v/>
      </c>
      <c r="Q295" s="332" t="str">
        <f>IF($L292="","",(IFERROR(VLOOKUP($B295,作業日報!$A:$I,Q$1,FALSE)," ")))</f>
        <v/>
      </c>
      <c r="R295" s="353" t="str">
        <f>IF(VLOOKUP($B295,作業日報!$A:$I,R$1,FALSE)=0,"",VLOOKUP($B295,作業日報!$A:$I,R$1,FALSE))</f>
        <v/>
      </c>
      <c r="S295" s="330" t="str">
        <f t="shared" si="132"/>
        <v/>
      </c>
      <c r="T295" s="331"/>
      <c r="U295" s="331"/>
      <c r="V295" s="331"/>
      <c r="W295" s="331"/>
      <c r="X295" s="331"/>
      <c r="Y295" s="331"/>
    </row>
    <row r="296" spans="1:25" ht="12" customHeight="1">
      <c r="A296" s="642"/>
      <c r="B296" s="328" t="str">
        <f>CONCATENATE(A292,"-",5)</f>
        <v>48-5</v>
      </c>
      <c r="C296" s="655"/>
      <c r="D296" s="647"/>
      <c r="E296" s="658"/>
      <c r="F296" s="661"/>
      <c r="G296" s="661"/>
      <c r="H296" s="666"/>
      <c r="I296" s="644"/>
      <c r="J296" s="644"/>
      <c r="K296" s="644"/>
      <c r="L296" s="644"/>
      <c r="M296" s="644"/>
      <c r="N296" s="644"/>
      <c r="O296" s="332" t="str">
        <f>IF($M292="","",(IFERROR(VLOOKUP($B296,作業日報!$A:$I,O$1,FALSE)," ")))</f>
        <v/>
      </c>
      <c r="P296" s="332" t="str">
        <f>IF($M292="","",(IFERROR(VLOOKUP($B296,作業日報!$A:$I,P$1,FALSE)," ")))</f>
        <v/>
      </c>
      <c r="Q296" s="332" t="str">
        <f>IF($M292="","",(IFERROR(VLOOKUP($B296,作業日報!$A:$I,Q$1,FALSE)," ")))</f>
        <v/>
      </c>
      <c r="R296" s="353" t="str">
        <f>IF(VLOOKUP($B296,作業日報!$A:$I,R$1,FALSE)=0,"",VLOOKUP($B296,作業日報!$A:$I,R$1,FALSE))</f>
        <v/>
      </c>
      <c r="S296" s="330" t="str">
        <f t="shared" si="132"/>
        <v/>
      </c>
      <c r="T296" s="331"/>
      <c r="U296" s="331"/>
      <c r="V296" s="331"/>
      <c r="W296" s="331"/>
      <c r="X296" s="331"/>
      <c r="Y296" s="331"/>
    </row>
    <row r="297" spans="1:25" ht="12" customHeight="1">
      <c r="A297" s="642"/>
      <c r="B297" s="328" t="str">
        <f>CONCATENATE(A292,"-",6)</f>
        <v>48-6</v>
      </c>
      <c r="C297" s="656"/>
      <c r="D297" s="648"/>
      <c r="E297" s="659"/>
      <c r="F297" s="662"/>
      <c r="G297" s="662"/>
      <c r="H297" s="667"/>
      <c r="I297" s="645"/>
      <c r="J297" s="645"/>
      <c r="K297" s="645"/>
      <c r="L297" s="645"/>
      <c r="M297" s="645"/>
      <c r="N297" s="645"/>
      <c r="O297" s="333" t="str">
        <f>IF($N292="","",(IFERROR(VLOOKUP($B297,作業日報!$A:$I,O$1,FALSE)," ")))</f>
        <v/>
      </c>
      <c r="P297" s="333" t="str">
        <f>IF($N292="","",(IFERROR(VLOOKUP($B297,作業日報!$A:$I,P$1,FALSE)," ")))</f>
        <v/>
      </c>
      <c r="Q297" s="333" t="str">
        <f>IF($N292="","",(IFERROR(VLOOKUP($B297,作業日報!$A:$I,Q$1,FALSE)," ")))</f>
        <v/>
      </c>
      <c r="R297" s="354" t="str">
        <f>IF(VLOOKUP($B297,作業日報!$A:$I,R$1,FALSE)=0,"",VLOOKUP($B297,作業日報!$A:$I,R$1,FALSE))</f>
        <v/>
      </c>
      <c r="S297" s="330" t="str">
        <f t="shared" si="132"/>
        <v/>
      </c>
      <c r="T297" s="331"/>
      <c r="U297" s="331"/>
      <c r="V297" s="331"/>
      <c r="W297" s="331"/>
      <c r="X297" s="331"/>
      <c r="Y297" s="331"/>
    </row>
    <row r="298" spans="1:25" ht="12" customHeight="1">
      <c r="A298" s="642">
        <v>49</v>
      </c>
      <c r="B298" s="328" t="str">
        <f>CONCATENATE(A298,"-",1)</f>
        <v>49-1</v>
      </c>
      <c r="C298" s="654" t="str">
        <f>IF(VLOOKUP($A298,作業日報!$J:$U,2,FALSE)=0,"",VLOOKUP($A298,作業日報!$J:$U,2,FALSE))</f>
        <v/>
      </c>
      <c r="D298" s="646" t="str">
        <f>IF(VLOOKUP($A298,作業日報!$J:$U,3,FALSE)=0,"",VLOOKUP($A298,作業日報!$J:$U,3,FALSE))</f>
        <v/>
      </c>
      <c r="E298" s="657" t="str">
        <f>IF(ISERROR(VLOOKUP($A298,作業日報!$J:$U,4,FALSE))=TRUE,"",VLOOKUP($A298,作業日報!$J:$U,4,FALSE))</f>
        <v/>
      </c>
      <c r="F298" s="660" t="str">
        <f>IF(VLOOKUP($A298,作業日報!$J:$U,5,FALSE)=0,"",VLOOKUP($A298,作業日報!$J:$U,5,FALSE))</f>
        <v/>
      </c>
      <c r="G298" s="660" t="str">
        <f>IF(VLOOKUP($A298,作業日報!$J:$U,6,FALSE)=0,"",VLOOKUP($A298,作業日報!$J:$U,6,FALSE))</f>
        <v/>
      </c>
      <c r="H298" s="665" t="str">
        <f t="shared" ref="H298" si="145">IF(F298="",IF(G298="","",G298),IF(G298="",F298,SUM(F298+G298)))</f>
        <v/>
      </c>
      <c r="I298" s="643" t="str">
        <f>IF(VLOOKUP($A298,作業日報!$J:$U,I$1,FALSE)=0,"",VLOOKUP($A298,作業日報!$J:$U,I$1,FALSE))</f>
        <v/>
      </c>
      <c r="J298" s="643" t="str">
        <f>IF(VLOOKUP($A298,作業日報!$J:$U,J$1,FALSE)=0,"",VLOOKUP($A298,作業日報!$J:$U,J$1,FALSE))</f>
        <v/>
      </c>
      <c r="K298" s="643" t="str">
        <f>IF(VLOOKUP($A298,作業日報!$J:$U,K$1,FALSE)=0,"",VLOOKUP($A298,作業日報!$J:$U,K$1,FALSE))</f>
        <v/>
      </c>
      <c r="L298" s="643" t="str">
        <f>IF(VLOOKUP($A298,作業日報!$J:$U,L$1,FALSE)=0,"",VLOOKUP($A298,作業日報!$J:$U,L$1,FALSE))</f>
        <v/>
      </c>
      <c r="M298" s="643" t="str">
        <f>IF(VLOOKUP($A298,作業日報!$J:$U,M$1,FALSE)=0,"",VLOOKUP($A298,作業日報!$J:$U,M$1,FALSE))</f>
        <v/>
      </c>
      <c r="N298" s="643" t="str">
        <f>IF(VLOOKUP($A298,作業日報!$J:$U,N$1,FALSE)=0,"",VLOOKUP($A298,作業日報!$J:$U,N$1,FALSE))</f>
        <v/>
      </c>
      <c r="O298" s="329" t="str">
        <f>IF($I298="","",(IFERROR(VLOOKUP($B298,作業日報!$A:$I,O$1,FALSE)," ")))</f>
        <v/>
      </c>
      <c r="P298" s="329" t="str">
        <f>IF($I298="","",(IFERROR(VLOOKUP($B298,作業日報!$A:$I,P$1,FALSE)," ")))</f>
        <v/>
      </c>
      <c r="Q298" s="329" t="str">
        <f>IF($I298="","",(IFERROR(VLOOKUP($B298,作業日報!$A:$I,Q$1,FALSE)," ")))</f>
        <v/>
      </c>
      <c r="R298" s="329" t="str">
        <f>IF(VLOOKUP($B298,作業日報!$A:$I,R$1,FALSE)=0,"",VLOOKUP($B298,作業日報!$A:$I,R$1,FALSE))</f>
        <v/>
      </c>
      <c r="S298" s="330" t="str">
        <f t="shared" ref="S298" si="146">IF(I298="","","○")</f>
        <v/>
      </c>
      <c r="T298" s="331"/>
      <c r="U298" s="331"/>
      <c r="V298" s="331"/>
      <c r="W298" s="331"/>
      <c r="X298" s="331"/>
      <c r="Y298" s="331"/>
    </row>
    <row r="299" spans="1:25" ht="12" customHeight="1">
      <c r="A299" s="642"/>
      <c r="B299" s="328" t="str">
        <f>CONCATENATE(A298,"-",2)</f>
        <v>49-2</v>
      </c>
      <c r="C299" s="655"/>
      <c r="D299" s="647"/>
      <c r="E299" s="658"/>
      <c r="F299" s="661"/>
      <c r="G299" s="661"/>
      <c r="H299" s="666"/>
      <c r="I299" s="644"/>
      <c r="J299" s="644"/>
      <c r="K299" s="644"/>
      <c r="L299" s="644"/>
      <c r="M299" s="644"/>
      <c r="N299" s="644"/>
      <c r="O299" s="332" t="str">
        <f>IF($J298="","",(IFERROR(VLOOKUP($B299,作業日報!$A:$I,O$1,FALSE)," ")))</f>
        <v/>
      </c>
      <c r="P299" s="332" t="str">
        <f>IF($J298="","",(IFERROR(VLOOKUP($B299,作業日報!$A:$I,P$1,FALSE)," ")))</f>
        <v/>
      </c>
      <c r="Q299" s="332" t="str">
        <f>IF($J298="","",(IFERROR(VLOOKUP($B299,作業日報!$A:$I,Q$1,FALSE)," ")))</f>
        <v/>
      </c>
      <c r="R299" s="353" t="str">
        <f>IF(VLOOKUP($B299,作業日報!$A:$I,R$1,FALSE)=0,"",VLOOKUP($B299,作業日報!$A:$I,R$1,FALSE))</f>
        <v/>
      </c>
      <c r="S299" s="330" t="str">
        <f t="shared" ref="S299" si="147">IF(S298="","","○")</f>
        <v/>
      </c>
      <c r="T299" s="331"/>
      <c r="U299" s="331"/>
      <c r="V299" s="331"/>
      <c r="W299" s="331"/>
      <c r="X299" s="331"/>
      <c r="Y299" s="331"/>
    </row>
    <row r="300" spans="1:25" ht="12" customHeight="1">
      <c r="A300" s="642"/>
      <c r="B300" s="328" t="str">
        <f>CONCATENATE(A298,"-",3)</f>
        <v>49-3</v>
      </c>
      <c r="C300" s="655"/>
      <c r="D300" s="647"/>
      <c r="E300" s="658"/>
      <c r="F300" s="661"/>
      <c r="G300" s="661"/>
      <c r="H300" s="666"/>
      <c r="I300" s="644"/>
      <c r="J300" s="644"/>
      <c r="K300" s="644"/>
      <c r="L300" s="644"/>
      <c r="M300" s="644"/>
      <c r="N300" s="644"/>
      <c r="O300" s="332" t="str">
        <f>IF($K298="","",(IFERROR(VLOOKUP($B300,作業日報!$A:$I,O$1,FALSE)," ")))</f>
        <v/>
      </c>
      <c r="P300" s="332" t="str">
        <f>IF($K298="","",(IFERROR(VLOOKUP($B300,作業日報!$A:$I,P$1,FALSE)," ")))</f>
        <v/>
      </c>
      <c r="Q300" s="332" t="str">
        <f>IF($K298="","",(IFERROR(VLOOKUP($B300,作業日報!$A:$I,Q$1,FALSE)," ")))</f>
        <v/>
      </c>
      <c r="R300" s="353" t="str">
        <f>IF(VLOOKUP($B300,作業日報!$A:$I,R$1,FALSE)=0,"",VLOOKUP($B300,作業日報!$A:$I,R$1,FALSE))</f>
        <v/>
      </c>
      <c r="S300" s="330" t="str">
        <f t="shared" si="132"/>
        <v/>
      </c>
      <c r="T300" s="331"/>
      <c r="U300" s="331"/>
      <c r="V300" s="331"/>
      <c r="W300" s="331"/>
      <c r="X300" s="331"/>
      <c r="Y300" s="331"/>
    </row>
    <row r="301" spans="1:25" ht="12" customHeight="1">
      <c r="A301" s="642"/>
      <c r="B301" s="328" t="str">
        <f>CONCATENATE(A298,"-",4)</f>
        <v>49-4</v>
      </c>
      <c r="C301" s="655"/>
      <c r="D301" s="647"/>
      <c r="E301" s="658"/>
      <c r="F301" s="661"/>
      <c r="G301" s="661"/>
      <c r="H301" s="666"/>
      <c r="I301" s="644"/>
      <c r="J301" s="644"/>
      <c r="K301" s="644"/>
      <c r="L301" s="644"/>
      <c r="M301" s="644"/>
      <c r="N301" s="644"/>
      <c r="O301" s="332" t="str">
        <f>IF($L298="","",(IFERROR(VLOOKUP($B301,作業日報!$A:$I,O$1,FALSE)," ")))</f>
        <v/>
      </c>
      <c r="P301" s="332" t="str">
        <f>IF($L298="","",(IFERROR(VLOOKUP($B301,作業日報!$A:$I,P$1,FALSE)," ")))</f>
        <v/>
      </c>
      <c r="Q301" s="332" t="str">
        <f>IF($L298="","",(IFERROR(VLOOKUP($B301,作業日報!$A:$I,Q$1,FALSE)," ")))</f>
        <v/>
      </c>
      <c r="R301" s="353" t="str">
        <f>IF(VLOOKUP($B301,作業日報!$A:$I,R$1,FALSE)=0,"",VLOOKUP($B301,作業日報!$A:$I,R$1,FALSE))</f>
        <v/>
      </c>
      <c r="S301" s="330" t="str">
        <f t="shared" si="132"/>
        <v/>
      </c>
      <c r="T301" s="331"/>
      <c r="U301" s="331"/>
      <c r="V301" s="331"/>
      <c r="W301" s="331"/>
      <c r="X301" s="331"/>
      <c r="Y301" s="331"/>
    </row>
    <row r="302" spans="1:25" ht="12" customHeight="1">
      <c r="A302" s="642"/>
      <c r="B302" s="328" t="str">
        <f>CONCATENATE(A298,"-",5)</f>
        <v>49-5</v>
      </c>
      <c r="C302" s="655"/>
      <c r="D302" s="647"/>
      <c r="E302" s="658"/>
      <c r="F302" s="661"/>
      <c r="G302" s="661"/>
      <c r="H302" s="666"/>
      <c r="I302" s="644"/>
      <c r="J302" s="644"/>
      <c r="K302" s="644"/>
      <c r="L302" s="644"/>
      <c r="M302" s="644"/>
      <c r="N302" s="644"/>
      <c r="O302" s="332" t="str">
        <f>IF($M298="","",(IFERROR(VLOOKUP($B302,作業日報!$A:$I,O$1,FALSE)," ")))</f>
        <v/>
      </c>
      <c r="P302" s="332" t="str">
        <f>IF($M298="","",(IFERROR(VLOOKUP($B302,作業日報!$A:$I,P$1,FALSE)," ")))</f>
        <v/>
      </c>
      <c r="Q302" s="332" t="str">
        <f>IF($M298="","",(IFERROR(VLOOKUP($B302,作業日報!$A:$I,Q$1,FALSE)," ")))</f>
        <v/>
      </c>
      <c r="R302" s="353" t="str">
        <f>IF(VLOOKUP($B302,作業日報!$A:$I,R$1,FALSE)=0,"",VLOOKUP($B302,作業日報!$A:$I,R$1,FALSE))</f>
        <v/>
      </c>
      <c r="S302" s="330" t="str">
        <f t="shared" si="132"/>
        <v/>
      </c>
      <c r="T302" s="331"/>
      <c r="U302" s="331"/>
      <c r="V302" s="331"/>
      <c r="W302" s="331"/>
      <c r="X302" s="331"/>
      <c r="Y302" s="331"/>
    </row>
    <row r="303" spans="1:25" ht="12" customHeight="1">
      <c r="A303" s="642"/>
      <c r="B303" s="328" t="str">
        <f>CONCATENATE(A298,"-",6)</f>
        <v>49-6</v>
      </c>
      <c r="C303" s="656"/>
      <c r="D303" s="648"/>
      <c r="E303" s="659"/>
      <c r="F303" s="662"/>
      <c r="G303" s="662"/>
      <c r="H303" s="667"/>
      <c r="I303" s="645"/>
      <c r="J303" s="645"/>
      <c r="K303" s="645"/>
      <c r="L303" s="645"/>
      <c r="M303" s="645"/>
      <c r="N303" s="645"/>
      <c r="O303" s="333" t="str">
        <f>IF($N298="","",(IFERROR(VLOOKUP($B303,作業日報!$A:$I,O$1,FALSE)," ")))</f>
        <v/>
      </c>
      <c r="P303" s="333" t="str">
        <f>IF($N298="","",(IFERROR(VLOOKUP($B303,作業日報!$A:$I,P$1,FALSE)," ")))</f>
        <v/>
      </c>
      <c r="Q303" s="333" t="str">
        <f>IF($N298="","",(IFERROR(VLOOKUP($B303,作業日報!$A:$I,Q$1,FALSE)," ")))</f>
        <v/>
      </c>
      <c r="R303" s="354" t="str">
        <f>IF(VLOOKUP($B303,作業日報!$A:$I,R$1,FALSE)=0,"",VLOOKUP($B303,作業日報!$A:$I,R$1,FALSE))</f>
        <v/>
      </c>
      <c r="S303" s="330" t="str">
        <f t="shared" si="132"/>
        <v/>
      </c>
      <c r="T303" s="331"/>
      <c r="U303" s="331"/>
      <c r="V303" s="331"/>
      <c r="W303" s="331"/>
      <c r="X303" s="331"/>
      <c r="Y303" s="331"/>
    </row>
    <row r="304" spans="1:25" ht="12" customHeight="1">
      <c r="A304" s="642">
        <v>50</v>
      </c>
      <c r="B304" s="328" t="str">
        <f>CONCATENATE(A304,"-",1)</f>
        <v>50-1</v>
      </c>
      <c r="C304" s="654" t="str">
        <f>IF(VLOOKUP($A304,作業日報!$J:$U,2,FALSE)=0,"",VLOOKUP($A304,作業日報!$J:$U,2,FALSE))</f>
        <v/>
      </c>
      <c r="D304" s="646" t="str">
        <f>IF(VLOOKUP($A304,作業日報!$J:$U,3,FALSE)=0,"",VLOOKUP($A304,作業日報!$J:$U,3,FALSE))</f>
        <v/>
      </c>
      <c r="E304" s="657" t="str">
        <f>IF(ISERROR(VLOOKUP($A304,作業日報!$J:$U,4,FALSE))=TRUE,"",VLOOKUP($A304,作業日報!$J:$U,4,FALSE))</f>
        <v/>
      </c>
      <c r="F304" s="660" t="str">
        <f>IF(VLOOKUP($A304,作業日報!$J:$U,5,FALSE)=0,"",VLOOKUP($A304,作業日報!$J:$U,5,FALSE))</f>
        <v/>
      </c>
      <c r="G304" s="660" t="str">
        <f>IF(VLOOKUP($A304,作業日報!$J:$U,6,FALSE)=0,"",VLOOKUP($A304,作業日報!$J:$U,6,FALSE))</f>
        <v/>
      </c>
      <c r="H304" s="665" t="str">
        <f t="shared" ref="H304" si="148">IF(F304="",IF(G304="","",G304),IF(G304="",F304,SUM(F304+G304)))</f>
        <v/>
      </c>
      <c r="I304" s="643" t="str">
        <f>IF(VLOOKUP($A304,作業日報!$J:$U,I$1,FALSE)=0,"",VLOOKUP($A304,作業日報!$J:$U,I$1,FALSE))</f>
        <v/>
      </c>
      <c r="J304" s="643" t="str">
        <f>IF(VLOOKUP($A304,作業日報!$J:$U,J$1,FALSE)=0,"",VLOOKUP($A304,作業日報!$J:$U,J$1,FALSE))</f>
        <v/>
      </c>
      <c r="K304" s="643" t="str">
        <f>IF(VLOOKUP($A304,作業日報!$J:$U,K$1,FALSE)=0,"",VLOOKUP($A304,作業日報!$J:$U,K$1,FALSE))</f>
        <v/>
      </c>
      <c r="L304" s="643" t="str">
        <f>IF(VLOOKUP($A304,作業日報!$J:$U,L$1,FALSE)=0,"",VLOOKUP($A304,作業日報!$J:$U,L$1,FALSE))</f>
        <v/>
      </c>
      <c r="M304" s="643" t="str">
        <f>IF(VLOOKUP($A304,作業日報!$J:$U,M$1,FALSE)=0,"",VLOOKUP($A304,作業日報!$J:$U,M$1,FALSE))</f>
        <v/>
      </c>
      <c r="N304" s="643" t="str">
        <f>IF(VLOOKUP($A304,作業日報!$J:$U,N$1,FALSE)=0,"",VLOOKUP($A304,作業日報!$J:$U,N$1,FALSE))</f>
        <v/>
      </c>
      <c r="O304" s="329" t="str">
        <f>IF($I304="","",(IFERROR(VLOOKUP($B304,作業日報!$A:$I,O$1,FALSE)," ")))</f>
        <v/>
      </c>
      <c r="P304" s="329" t="str">
        <f>IF($I304="","",(IFERROR(VLOOKUP($B304,作業日報!$A:$I,P$1,FALSE)," ")))</f>
        <v/>
      </c>
      <c r="Q304" s="329" t="str">
        <f>IF($I304="","",(IFERROR(VLOOKUP($B304,作業日報!$A:$I,Q$1,FALSE)," ")))</f>
        <v/>
      </c>
      <c r="R304" s="329" t="str">
        <f>IF(VLOOKUP($B304,作業日報!$A:$I,R$1,FALSE)=0,"",VLOOKUP($B304,作業日報!$A:$I,R$1,FALSE))</f>
        <v/>
      </c>
      <c r="S304" s="330" t="str">
        <f t="shared" ref="S304" si="149">IF(I304="","","○")</f>
        <v/>
      </c>
      <c r="T304" s="331"/>
      <c r="U304" s="331"/>
      <c r="V304" s="331"/>
      <c r="W304" s="331"/>
      <c r="X304" s="331"/>
      <c r="Y304" s="331"/>
    </row>
    <row r="305" spans="1:25" ht="12" customHeight="1">
      <c r="A305" s="642"/>
      <c r="B305" s="328" t="str">
        <f>CONCATENATE(A304,"-",2)</f>
        <v>50-2</v>
      </c>
      <c r="C305" s="655"/>
      <c r="D305" s="647"/>
      <c r="E305" s="658"/>
      <c r="F305" s="661"/>
      <c r="G305" s="661"/>
      <c r="H305" s="666"/>
      <c r="I305" s="644"/>
      <c r="J305" s="644"/>
      <c r="K305" s="644"/>
      <c r="L305" s="644"/>
      <c r="M305" s="644"/>
      <c r="N305" s="644"/>
      <c r="O305" s="332" t="str">
        <f>IF($J304="","",(IFERROR(VLOOKUP($B305,作業日報!$A:$I,O$1,FALSE)," ")))</f>
        <v/>
      </c>
      <c r="P305" s="332" t="str">
        <f>IF($J304="","",(IFERROR(VLOOKUP($B305,作業日報!$A:$I,P$1,FALSE)," ")))</f>
        <v/>
      </c>
      <c r="Q305" s="332" t="str">
        <f>IF($J304="","",(IFERROR(VLOOKUP($B305,作業日報!$A:$I,Q$1,FALSE)," ")))</f>
        <v/>
      </c>
      <c r="R305" s="353" t="str">
        <f>IF(VLOOKUP($B305,作業日報!$A:$I,R$1,FALSE)=0,"",VLOOKUP($B305,作業日報!$A:$I,R$1,FALSE))</f>
        <v/>
      </c>
      <c r="S305" s="330" t="str">
        <f t="shared" ref="S305" si="150">IF(S304="","","○")</f>
        <v/>
      </c>
      <c r="T305" s="331"/>
      <c r="U305" s="331"/>
      <c r="V305" s="331"/>
      <c r="W305" s="331"/>
      <c r="X305" s="331"/>
      <c r="Y305" s="331"/>
    </row>
    <row r="306" spans="1:25" ht="12" customHeight="1">
      <c r="A306" s="642"/>
      <c r="B306" s="328" t="str">
        <f>CONCATENATE(A304,"-",3)</f>
        <v>50-3</v>
      </c>
      <c r="C306" s="655"/>
      <c r="D306" s="647"/>
      <c r="E306" s="658"/>
      <c r="F306" s="661"/>
      <c r="G306" s="661"/>
      <c r="H306" s="666"/>
      <c r="I306" s="644"/>
      <c r="J306" s="644"/>
      <c r="K306" s="644"/>
      <c r="L306" s="644"/>
      <c r="M306" s="644"/>
      <c r="N306" s="644"/>
      <c r="O306" s="332" t="str">
        <f>IF($K304="","",(IFERROR(VLOOKUP($B306,作業日報!$A:$I,O$1,FALSE)," ")))</f>
        <v/>
      </c>
      <c r="P306" s="332" t="str">
        <f>IF($K304="","",(IFERROR(VLOOKUP($B306,作業日報!$A:$I,P$1,FALSE)," ")))</f>
        <v/>
      </c>
      <c r="Q306" s="332" t="str">
        <f>IF($K304="","",(IFERROR(VLOOKUP($B306,作業日報!$A:$I,Q$1,FALSE)," ")))</f>
        <v/>
      </c>
      <c r="R306" s="353" t="str">
        <f>IF(VLOOKUP($B306,作業日報!$A:$I,R$1,FALSE)=0,"",VLOOKUP($B306,作業日報!$A:$I,R$1,FALSE))</f>
        <v/>
      </c>
      <c r="S306" s="330" t="str">
        <f t="shared" si="132"/>
        <v/>
      </c>
      <c r="T306" s="331"/>
      <c r="U306" s="331"/>
      <c r="V306" s="331"/>
      <c r="W306" s="331"/>
      <c r="X306" s="331"/>
      <c r="Y306" s="331"/>
    </row>
    <row r="307" spans="1:25" ht="12" customHeight="1">
      <c r="A307" s="642"/>
      <c r="B307" s="328" t="str">
        <f>CONCATENATE(A304,"-",4)</f>
        <v>50-4</v>
      </c>
      <c r="C307" s="655"/>
      <c r="D307" s="647"/>
      <c r="E307" s="658"/>
      <c r="F307" s="661"/>
      <c r="G307" s="661"/>
      <c r="H307" s="666"/>
      <c r="I307" s="644"/>
      <c r="J307" s="644"/>
      <c r="K307" s="644"/>
      <c r="L307" s="644"/>
      <c r="M307" s="644"/>
      <c r="N307" s="644"/>
      <c r="O307" s="332" t="str">
        <f>IF($L304="","",(IFERROR(VLOOKUP($B307,作業日報!$A:$I,O$1,FALSE)," ")))</f>
        <v/>
      </c>
      <c r="P307" s="332" t="str">
        <f>IF($L304="","",(IFERROR(VLOOKUP($B307,作業日報!$A:$I,P$1,FALSE)," ")))</f>
        <v/>
      </c>
      <c r="Q307" s="332" t="str">
        <f>IF($L304="","",(IFERROR(VLOOKUP($B307,作業日報!$A:$I,Q$1,FALSE)," ")))</f>
        <v/>
      </c>
      <c r="R307" s="353" t="str">
        <f>IF(VLOOKUP($B307,作業日報!$A:$I,R$1,FALSE)=0,"",VLOOKUP($B307,作業日報!$A:$I,R$1,FALSE))</f>
        <v/>
      </c>
      <c r="S307" s="330" t="str">
        <f t="shared" si="132"/>
        <v/>
      </c>
      <c r="T307" s="331"/>
      <c r="U307" s="331"/>
      <c r="V307" s="331"/>
      <c r="W307" s="331"/>
      <c r="X307" s="331"/>
      <c r="Y307" s="331"/>
    </row>
    <row r="308" spans="1:25" ht="12" customHeight="1">
      <c r="A308" s="642"/>
      <c r="B308" s="328" t="str">
        <f>CONCATENATE(A304,"-",5)</f>
        <v>50-5</v>
      </c>
      <c r="C308" s="655"/>
      <c r="D308" s="647"/>
      <c r="E308" s="658"/>
      <c r="F308" s="661"/>
      <c r="G308" s="661"/>
      <c r="H308" s="666"/>
      <c r="I308" s="644"/>
      <c r="J308" s="644"/>
      <c r="K308" s="644"/>
      <c r="L308" s="644"/>
      <c r="M308" s="644"/>
      <c r="N308" s="644"/>
      <c r="O308" s="332" t="str">
        <f>IF($M304="","",(IFERROR(VLOOKUP($B308,作業日報!$A:$I,O$1,FALSE)," ")))</f>
        <v/>
      </c>
      <c r="P308" s="332" t="str">
        <f>IF($M304="","",(IFERROR(VLOOKUP($B308,作業日報!$A:$I,P$1,FALSE)," ")))</f>
        <v/>
      </c>
      <c r="Q308" s="332" t="str">
        <f>IF($M304="","",(IFERROR(VLOOKUP($B308,作業日報!$A:$I,Q$1,FALSE)," ")))</f>
        <v/>
      </c>
      <c r="R308" s="353" t="str">
        <f>IF(VLOOKUP($B308,作業日報!$A:$I,R$1,FALSE)=0,"",VLOOKUP($B308,作業日報!$A:$I,R$1,FALSE))</f>
        <v/>
      </c>
      <c r="S308" s="330" t="str">
        <f t="shared" si="132"/>
        <v/>
      </c>
      <c r="T308" s="331"/>
      <c r="U308" s="331"/>
      <c r="V308" s="331"/>
      <c r="W308" s="331"/>
      <c r="X308" s="331"/>
      <c r="Y308" s="331"/>
    </row>
    <row r="309" spans="1:25" ht="12" customHeight="1">
      <c r="A309" s="642"/>
      <c r="B309" s="328" t="str">
        <f>CONCATENATE(A304,"-",6)</f>
        <v>50-6</v>
      </c>
      <c r="C309" s="656"/>
      <c r="D309" s="648"/>
      <c r="E309" s="659"/>
      <c r="F309" s="662"/>
      <c r="G309" s="662"/>
      <c r="H309" s="667"/>
      <c r="I309" s="645"/>
      <c r="J309" s="645"/>
      <c r="K309" s="645"/>
      <c r="L309" s="645"/>
      <c r="M309" s="645"/>
      <c r="N309" s="645"/>
      <c r="O309" s="333" t="str">
        <f>IF($N304="","",(IFERROR(VLOOKUP($B309,作業日報!$A:$I,O$1,FALSE)," ")))</f>
        <v/>
      </c>
      <c r="P309" s="333" t="str">
        <f>IF($N304="","",(IFERROR(VLOOKUP($B309,作業日報!$A:$I,P$1,FALSE)," ")))</f>
        <v/>
      </c>
      <c r="Q309" s="333" t="str">
        <f>IF($N304="","",(IFERROR(VLOOKUP($B309,作業日報!$A:$I,Q$1,FALSE)," ")))</f>
        <v/>
      </c>
      <c r="R309" s="354" t="str">
        <f>IF(VLOOKUP($B309,作業日報!$A:$I,R$1,FALSE)=0,"",VLOOKUP($B309,作業日報!$A:$I,R$1,FALSE))</f>
        <v/>
      </c>
      <c r="S309" s="330" t="str">
        <f t="shared" si="132"/>
        <v/>
      </c>
      <c r="T309" s="331"/>
      <c r="U309" s="331"/>
      <c r="V309" s="331"/>
      <c r="W309" s="331"/>
      <c r="X309" s="331"/>
      <c r="Y309" s="331"/>
    </row>
    <row r="310" spans="1:25" ht="12" customHeight="1">
      <c r="A310" s="642">
        <v>51</v>
      </c>
      <c r="B310" s="328" t="str">
        <f>CONCATENATE(A310,"-",1)</f>
        <v>51-1</v>
      </c>
      <c r="C310" s="654" t="str">
        <f>IF(VLOOKUP($A310,作業日報!$J:$U,2,FALSE)=0,"",VLOOKUP($A310,作業日報!$J:$U,2,FALSE))</f>
        <v/>
      </c>
      <c r="D310" s="646" t="str">
        <f>IF(VLOOKUP($A310,作業日報!$J:$U,3,FALSE)=0,"",VLOOKUP($A310,作業日報!$J:$U,3,FALSE))</f>
        <v/>
      </c>
      <c r="E310" s="657" t="str">
        <f>IF(ISERROR(VLOOKUP($A310,作業日報!$J:$U,4,FALSE))=TRUE,"",VLOOKUP($A310,作業日報!$J:$U,4,FALSE))</f>
        <v/>
      </c>
      <c r="F310" s="660" t="str">
        <f>IF(VLOOKUP($A310,作業日報!$J:$U,5,FALSE)=0,"",VLOOKUP($A310,作業日報!$J:$U,5,FALSE))</f>
        <v/>
      </c>
      <c r="G310" s="660" t="str">
        <f>IF(VLOOKUP($A310,作業日報!$J:$U,6,FALSE)=0,"",VLOOKUP($A310,作業日報!$J:$U,6,FALSE))</f>
        <v/>
      </c>
      <c r="H310" s="665" t="str">
        <f t="shared" ref="H310" si="151">IF(F310="",IF(G310="","",G310),IF(G310="",F310,SUM(F310+G310)))</f>
        <v/>
      </c>
      <c r="I310" s="643" t="str">
        <f>IF(VLOOKUP($A310,作業日報!$J:$U,I$1,FALSE)=0,"",VLOOKUP($A310,作業日報!$J:$U,I$1,FALSE))</f>
        <v/>
      </c>
      <c r="J310" s="643" t="str">
        <f>IF(VLOOKUP($A310,作業日報!$J:$U,J$1,FALSE)=0,"",VLOOKUP($A310,作業日報!$J:$U,J$1,FALSE))</f>
        <v/>
      </c>
      <c r="K310" s="643" t="str">
        <f>IF(VLOOKUP($A310,作業日報!$J:$U,K$1,FALSE)=0,"",VLOOKUP($A310,作業日報!$J:$U,K$1,FALSE))</f>
        <v/>
      </c>
      <c r="L310" s="643" t="str">
        <f>IF(VLOOKUP($A310,作業日報!$J:$U,L$1,FALSE)=0,"",VLOOKUP($A310,作業日報!$J:$U,L$1,FALSE))</f>
        <v/>
      </c>
      <c r="M310" s="643" t="str">
        <f>IF(VLOOKUP($A310,作業日報!$J:$U,M$1,FALSE)=0,"",VLOOKUP($A310,作業日報!$J:$U,M$1,FALSE))</f>
        <v/>
      </c>
      <c r="N310" s="643" t="str">
        <f>IF(VLOOKUP($A310,作業日報!$J:$U,N$1,FALSE)=0,"",VLOOKUP($A310,作業日報!$J:$U,N$1,FALSE))</f>
        <v/>
      </c>
      <c r="O310" s="329" t="str">
        <f>IF($I310="","",(IFERROR(VLOOKUP($B310,作業日報!$A:$I,O$1,FALSE)," ")))</f>
        <v/>
      </c>
      <c r="P310" s="329" t="str">
        <f>IF($I310="","",(IFERROR(VLOOKUP($B310,作業日報!$A:$I,P$1,FALSE)," ")))</f>
        <v/>
      </c>
      <c r="Q310" s="329" t="str">
        <f>IF($I310="","",(IFERROR(VLOOKUP($B310,作業日報!$A:$I,Q$1,FALSE)," ")))</f>
        <v/>
      </c>
      <c r="R310" s="329" t="str">
        <f>IF(VLOOKUP($B310,作業日報!$A:$I,R$1,FALSE)=0,"",VLOOKUP($B310,作業日報!$A:$I,R$1,FALSE))</f>
        <v/>
      </c>
      <c r="S310" s="330" t="str">
        <f t="shared" ref="S310" si="152">IF(I310="","","○")</f>
        <v/>
      </c>
      <c r="T310" s="331"/>
      <c r="U310" s="331"/>
      <c r="V310" s="331"/>
      <c r="W310" s="331"/>
      <c r="X310" s="331"/>
      <c r="Y310" s="331"/>
    </row>
    <row r="311" spans="1:25" ht="12" customHeight="1">
      <c r="A311" s="642"/>
      <c r="B311" s="328" t="str">
        <f>CONCATENATE(A310,"-",2)</f>
        <v>51-2</v>
      </c>
      <c r="C311" s="655"/>
      <c r="D311" s="647"/>
      <c r="E311" s="658"/>
      <c r="F311" s="661"/>
      <c r="G311" s="661"/>
      <c r="H311" s="666"/>
      <c r="I311" s="644"/>
      <c r="J311" s="644"/>
      <c r="K311" s="644"/>
      <c r="L311" s="644"/>
      <c r="M311" s="644"/>
      <c r="N311" s="644"/>
      <c r="O311" s="332" t="str">
        <f>IF($J310="","",(IFERROR(VLOOKUP($B311,作業日報!$A:$I,O$1,FALSE)," ")))</f>
        <v/>
      </c>
      <c r="P311" s="332" t="str">
        <f>IF($J310="","",(IFERROR(VLOOKUP($B311,作業日報!$A:$I,P$1,FALSE)," ")))</f>
        <v/>
      </c>
      <c r="Q311" s="332" t="str">
        <f>IF($J310="","",(IFERROR(VLOOKUP($B311,作業日報!$A:$I,Q$1,FALSE)," ")))</f>
        <v/>
      </c>
      <c r="R311" s="353" t="str">
        <f>IF(VLOOKUP($B311,作業日報!$A:$I,R$1,FALSE)=0,"",VLOOKUP($B311,作業日報!$A:$I,R$1,FALSE))</f>
        <v/>
      </c>
      <c r="S311" s="330" t="str">
        <f t="shared" ref="S311" si="153">IF(S310="","","○")</f>
        <v/>
      </c>
      <c r="T311" s="331"/>
      <c r="U311" s="331"/>
      <c r="V311" s="331"/>
      <c r="W311" s="331"/>
      <c r="X311" s="331"/>
      <c r="Y311" s="331"/>
    </row>
    <row r="312" spans="1:25" ht="12" customHeight="1">
      <c r="A312" s="642"/>
      <c r="B312" s="328" t="str">
        <f>CONCATENATE(A310,"-",3)</f>
        <v>51-3</v>
      </c>
      <c r="C312" s="655"/>
      <c r="D312" s="647"/>
      <c r="E312" s="658"/>
      <c r="F312" s="661"/>
      <c r="G312" s="661"/>
      <c r="H312" s="666"/>
      <c r="I312" s="644"/>
      <c r="J312" s="644"/>
      <c r="K312" s="644"/>
      <c r="L312" s="644"/>
      <c r="M312" s="644"/>
      <c r="N312" s="644"/>
      <c r="O312" s="332" t="str">
        <f>IF($K310="","",(IFERROR(VLOOKUP($B312,作業日報!$A:$I,O$1,FALSE)," ")))</f>
        <v/>
      </c>
      <c r="P312" s="332" t="str">
        <f>IF($K310="","",(IFERROR(VLOOKUP($B312,作業日報!$A:$I,P$1,FALSE)," ")))</f>
        <v/>
      </c>
      <c r="Q312" s="332" t="str">
        <f>IF($K310="","",(IFERROR(VLOOKUP($B312,作業日報!$A:$I,Q$1,FALSE)," ")))</f>
        <v/>
      </c>
      <c r="R312" s="353" t="str">
        <f>IF(VLOOKUP($B312,作業日報!$A:$I,R$1,FALSE)=0,"",VLOOKUP($B312,作業日報!$A:$I,R$1,FALSE))</f>
        <v/>
      </c>
      <c r="S312" s="330" t="str">
        <f t="shared" si="132"/>
        <v/>
      </c>
      <c r="T312" s="331"/>
      <c r="U312" s="331"/>
      <c r="V312" s="331"/>
      <c r="W312" s="331"/>
      <c r="X312" s="331"/>
      <c r="Y312" s="331"/>
    </row>
    <row r="313" spans="1:25" ht="12" customHeight="1">
      <c r="A313" s="642"/>
      <c r="B313" s="328" t="str">
        <f>CONCATENATE(A310,"-",4)</f>
        <v>51-4</v>
      </c>
      <c r="C313" s="655"/>
      <c r="D313" s="647"/>
      <c r="E313" s="658"/>
      <c r="F313" s="661"/>
      <c r="G313" s="661"/>
      <c r="H313" s="666"/>
      <c r="I313" s="644"/>
      <c r="J313" s="644"/>
      <c r="K313" s="644"/>
      <c r="L313" s="644"/>
      <c r="M313" s="644"/>
      <c r="N313" s="644"/>
      <c r="O313" s="332" t="str">
        <f>IF($L310="","",(IFERROR(VLOOKUP($B313,作業日報!$A:$I,O$1,FALSE)," ")))</f>
        <v/>
      </c>
      <c r="P313" s="332" t="str">
        <f>IF($L310="","",(IFERROR(VLOOKUP($B313,作業日報!$A:$I,P$1,FALSE)," ")))</f>
        <v/>
      </c>
      <c r="Q313" s="332" t="str">
        <f>IF($L310="","",(IFERROR(VLOOKUP($B313,作業日報!$A:$I,Q$1,FALSE)," ")))</f>
        <v/>
      </c>
      <c r="R313" s="353" t="str">
        <f>IF(VLOOKUP($B313,作業日報!$A:$I,R$1,FALSE)=0,"",VLOOKUP($B313,作業日報!$A:$I,R$1,FALSE))</f>
        <v/>
      </c>
      <c r="S313" s="330" t="str">
        <f t="shared" si="132"/>
        <v/>
      </c>
      <c r="T313" s="331"/>
      <c r="U313" s="331"/>
      <c r="V313" s="331"/>
      <c r="W313" s="331"/>
      <c r="X313" s="331"/>
      <c r="Y313" s="331"/>
    </row>
    <row r="314" spans="1:25" ht="12" customHeight="1">
      <c r="A314" s="642"/>
      <c r="B314" s="328" t="str">
        <f>CONCATENATE(A310,"-",5)</f>
        <v>51-5</v>
      </c>
      <c r="C314" s="655"/>
      <c r="D314" s="647"/>
      <c r="E314" s="658"/>
      <c r="F314" s="661"/>
      <c r="G314" s="661"/>
      <c r="H314" s="666"/>
      <c r="I314" s="644"/>
      <c r="J314" s="644"/>
      <c r="K314" s="644"/>
      <c r="L314" s="644"/>
      <c r="M314" s="644"/>
      <c r="N314" s="644"/>
      <c r="O314" s="332" t="str">
        <f>IF($M310="","",(IFERROR(VLOOKUP($B314,作業日報!$A:$I,O$1,FALSE)," ")))</f>
        <v/>
      </c>
      <c r="P314" s="332" t="str">
        <f>IF($M310="","",(IFERROR(VLOOKUP($B314,作業日報!$A:$I,P$1,FALSE)," ")))</f>
        <v/>
      </c>
      <c r="Q314" s="332" t="str">
        <f>IF($M310="","",(IFERROR(VLOOKUP($B314,作業日報!$A:$I,Q$1,FALSE)," ")))</f>
        <v/>
      </c>
      <c r="R314" s="353" t="str">
        <f>IF(VLOOKUP($B314,作業日報!$A:$I,R$1,FALSE)=0,"",VLOOKUP($B314,作業日報!$A:$I,R$1,FALSE))</f>
        <v/>
      </c>
      <c r="S314" s="330" t="str">
        <f t="shared" si="132"/>
        <v/>
      </c>
      <c r="T314" s="331"/>
      <c r="U314" s="331"/>
      <c r="V314" s="331"/>
      <c r="W314" s="331"/>
      <c r="X314" s="331"/>
      <c r="Y314" s="331"/>
    </row>
    <row r="315" spans="1:25" ht="12" customHeight="1">
      <c r="A315" s="642"/>
      <c r="B315" s="328" t="str">
        <f>CONCATENATE(A310,"-",6)</f>
        <v>51-6</v>
      </c>
      <c r="C315" s="656"/>
      <c r="D315" s="648"/>
      <c r="E315" s="659"/>
      <c r="F315" s="662"/>
      <c r="G315" s="662"/>
      <c r="H315" s="667"/>
      <c r="I315" s="645"/>
      <c r="J315" s="645"/>
      <c r="K315" s="645"/>
      <c r="L315" s="645"/>
      <c r="M315" s="645"/>
      <c r="N315" s="645"/>
      <c r="O315" s="333" t="str">
        <f>IF($N310="","",(IFERROR(VLOOKUP($B315,作業日報!$A:$I,O$1,FALSE)," ")))</f>
        <v/>
      </c>
      <c r="P315" s="333" t="str">
        <f>IF($N310="","",(IFERROR(VLOOKUP($B315,作業日報!$A:$I,P$1,FALSE)," ")))</f>
        <v/>
      </c>
      <c r="Q315" s="333" t="str">
        <f>IF($N310="","",(IFERROR(VLOOKUP($B315,作業日報!$A:$I,Q$1,FALSE)," ")))</f>
        <v/>
      </c>
      <c r="R315" s="354" t="str">
        <f>IF(VLOOKUP($B315,作業日報!$A:$I,R$1,FALSE)=0,"",VLOOKUP($B315,作業日報!$A:$I,R$1,FALSE))</f>
        <v/>
      </c>
      <c r="S315" s="330" t="str">
        <f t="shared" si="132"/>
        <v/>
      </c>
      <c r="T315" s="331"/>
      <c r="U315" s="331"/>
      <c r="V315" s="331"/>
      <c r="W315" s="331"/>
      <c r="X315" s="331"/>
      <c r="Y315" s="331"/>
    </row>
    <row r="316" spans="1:25" ht="12" customHeight="1">
      <c r="A316" s="642">
        <v>52</v>
      </c>
      <c r="B316" s="328" t="str">
        <f>CONCATENATE(A316,"-",1)</f>
        <v>52-1</v>
      </c>
      <c r="C316" s="654" t="str">
        <f>IF(VLOOKUP($A316,作業日報!$J:$U,2,FALSE)=0,"",VLOOKUP($A316,作業日報!$J:$U,2,FALSE))</f>
        <v/>
      </c>
      <c r="D316" s="646" t="str">
        <f>IF(VLOOKUP($A316,作業日報!$J:$U,3,FALSE)=0,"",VLOOKUP($A316,作業日報!$J:$U,3,FALSE))</f>
        <v/>
      </c>
      <c r="E316" s="657" t="str">
        <f>IF(ISERROR(VLOOKUP($A316,作業日報!$J:$U,4,FALSE))=TRUE,"",VLOOKUP($A316,作業日報!$J:$U,4,FALSE))</f>
        <v/>
      </c>
      <c r="F316" s="660" t="str">
        <f>IF(VLOOKUP($A316,作業日報!$J:$U,5,FALSE)=0,"",VLOOKUP($A316,作業日報!$J:$U,5,FALSE))</f>
        <v/>
      </c>
      <c r="G316" s="660" t="str">
        <f>IF(VLOOKUP($A316,作業日報!$J:$U,6,FALSE)=0,"",VLOOKUP($A316,作業日報!$J:$U,6,FALSE))</f>
        <v/>
      </c>
      <c r="H316" s="665" t="str">
        <f t="shared" ref="H316" si="154">IF(F316="",IF(G316="","",G316),IF(G316="",F316,SUM(F316+G316)))</f>
        <v/>
      </c>
      <c r="I316" s="643" t="str">
        <f>IF(VLOOKUP($A316,作業日報!$J:$U,I$1,FALSE)=0,"",VLOOKUP($A316,作業日報!$J:$U,I$1,FALSE))</f>
        <v/>
      </c>
      <c r="J316" s="643" t="str">
        <f>IF(VLOOKUP($A316,作業日報!$J:$U,J$1,FALSE)=0,"",VLOOKUP($A316,作業日報!$J:$U,J$1,FALSE))</f>
        <v/>
      </c>
      <c r="K316" s="643" t="str">
        <f>IF(VLOOKUP($A316,作業日報!$J:$U,K$1,FALSE)=0,"",VLOOKUP($A316,作業日報!$J:$U,K$1,FALSE))</f>
        <v/>
      </c>
      <c r="L316" s="643" t="str">
        <f>IF(VLOOKUP($A316,作業日報!$J:$U,L$1,FALSE)=0,"",VLOOKUP($A316,作業日報!$J:$U,L$1,FALSE))</f>
        <v/>
      </c>
      <c r="M316" s="643" t="str">
        <f>IF(VLOOKUP($A316,作業日報!$J:$U,M$1,FALSE)=0,"",VLOOKUP($A316,作業日報!$J:$U,M$1,FALSE))</f>
        <v/>
      </c>
      <c r="N316" s="643" t="str">
        <f>IF(VLOOKUP($A316,作業日報!$J:$U,N$1,FALSE)=0,"",VLOOKUP($A316,作業日報!$J:$U,N$1,FALSE))</f>
        <v/>
      </c>
      <c r="O316" s="329" t="str">
        <f>IF($I316="","",(IFERROR(VLOOKUP($B316,作業日報!$A:$I,O$1,FALSE)," ")))</f>
        <v/>
      </c>
      <c r="P316" s="329" t="str">
        <f>IF($I316="","",(IFERROR(VLOOKUP($B316,作業日報!$A:$I,P$1,FALSE)," ")))</f>
        <v/>
      </c>
      <c r="Q316" s="329" t="str">
        <f>IF($I316="","",(IFERROR(VLOOKUP($B316,作業日報!$A:$I,Q$1,FALSE)," ")))</f>
        <v/>
      </c>
      <c r="R316" s="329" t="str">
        <f>IF(VLOOKUP($B316,作業日報!$A:$I,R$1,FALSE)=0,"",VLOOKUP($B316,作業日報!$A:$I,R$1,FALSE))</f>
        <v/>
      </c>
      <c r="S316" s="330" t="str">
        <f t="shared" ref="S316" si="155">IF(I316="","","○")</f>
        <v/>
      </c>
      <c r="T316" s="331"/>
      <c r="U316" s="331"/>
      <c r="V316" s="331"/>
      <c r="W316" s="331"/>
      <c r="X316" s="331"/>
      <c r="Y316" s="331"/>
    </row>
    <row r="317" spans="1:25" ht="12" customHeight="1">
      <c r="A317" s="642"/>
      <c r="B317" s="328" t="str">
        <f>CONCATENATE(A316,"-",2)</f>
        <v>52-2</v>
      </c>
      <c r="C317" s="655"/>
      <c r="D317" s="647"/>
      <c r="E317" s="658"/>
      <c r="F317" s="661"/>
      <c r="G317" s="661"/>
      <c r="H317" s="666"/>
      <c r="I317" s="644"/>
      <c r="J317" s="644"/>
      <c r="K317" s="644"/>
      <c r="L317" s="644"/>
      <c r="M317" s="644"/>
      <c r="N317" s="644"/>
      <c r="O317" s="332" t="str">
        <f>IF($J316="","",(IFERROR(VLOOKUP($B317,作業日報!$A:$I,O$1,FALSE)," ")))</f>
        <v/>
      </c>
      <c r="P317" s="332" t="str">
        <f>IF($J316="","",(IFERROR(VLOOKUP($B317,作業日報!$A:$I,P$1,FALSE)," ")))</f>
        <v/>
      </c>
      <c r="Q317" s="332" t="str">
        <f>IF($J316="","",(IFERROR(VLOOKUP($B317,作業日報!$A:$I,Q$1,FALSE)," ")))</f>
        <v/>
      </c>
      <c r="R317" s="353" t="str">
        <f>IF(VLOOKUP($B317,作業日報!$A:$I,R$1,FALSE)=0,"",VLOOKUP($B317,作業日報!$A:$I,R$1,FALSE))</f>
        <v/>
      </c>
      <c r="S317" s="330" t="str">
        <f t="shared" ref="S317" si="156">IF(S316="","","○")</f>
        <v/>
      </c>
      <c r="T317" s="331"/>
      <c r="U317" s="331"/>
      <c r="V317" s="331"/>
      <c r="W317" s="331"/>
      <c r="X317" s="331"/>
      <c r="Y317" s="331"/>
    </row>
    <row r="318" spans="1:25" ht="12" customHeight="1">
      <c r="A318" s="642"/>
      <c r="B318" s="328" t="str">
        <f>CONCATENATE(A316,"-",3)</f>
        <v>52-3</v>
      </c>
      <c r="C318" s="655"/>
      <c r="D318" s="647"/>
      <c r="E318" s="658"/>
      <c r="F318" s="661"/>
      <c r="G318" s="661"/>
      <c r="H318" s="666"/>
      <c r="I318" s="644"/>
      <c r="J318" s="644"/>
      <c r="K318" s="644"/>
      <c r="L318" s="644"/>
      <c r="M318" s="644"/>
      <c r="N318" s="644"/>
      <c r="O318" s="332" t="str">
        <f>IF($K316="","",(IFERROR(VLOOKUP($B318,作業日報!$A:$I,O$1,FALSE)," ")))</f>
        <v/>
      </c>
      <c r="P318" s="332" t="str">
        <f>IF($K316="","",(IFERROR(VLOOKUP($B318,作業日報!$A:$I,P$1,FALSE)," ")))</f>
        <v/>
      </c>
      <c r="Q318" s="332" t="str">
        <f>IF($K316="","",(IFERROR(VLOOKUP($B318,作業日報!$A:$I,Q$1,FALSE)," ")))</f>
        <v/>
      </c>
      <c r="R318" s="353" t="str">
        <f>IF(VLOOKUP($B318,作業日報!$A:$I,R$1,FALSE)=0,"",VLOOKUP($B318,作業日報!$A:$I,R$1,FALSE))</f>
        <v/>
      </c>
      <c r="S318" s="330" t="str">
        <f t="shared" si="132"/>
        <v/>
      </c>
      <c r="T318" s="331"/>
      <c r="U318" s="331"/>
      <c r="V318" s="331"/>
      <c r="W318" s="331"/>
      <c r="X318" s="331"/>
      <c r="Y318" s="331"/>
    </row>
    <row r="319" spans="1:25" ht="12" customHeight="1">
      <c r="A319" s="642"/>
      <c r="B319" s="328" t="str">
        <f>CONCATENATE(A316,"-",4)</f>
        <v>52-4</v>
      </c>
      <c r="C319" s="655"/>
      <c r="D319" s="647"/>
      <c r="E319" s="658"/>
      <c r="F319" s="661"/>
      <c r="G319" s="661"/>
      <c r="H319" s="666"/>
      <c r="I319" s="644"/>
      <c r="J319" s="644"/>
      <c r="K319" s="644"/>
      <c r="L319" s="644"/>
      <c r="M319" s="644"/>
      <c r="N319" s="644"/>
      <c r="O319" s="332" t="str">
        <f>IF($L316="","",(IFERROR(VLOOKUP($B319,作業日報!$A:$I,O$1,FALSE)," ")))</f>
        <v/>
      </c>
      <c r="P319" s="332" t="str">
        <f>IF($L316="","",(IFERROR(VLOOKUP($B319,作業日報!$A:$I,P$1,FALSE)," ")))</f>
        <v/>
      </c>
      <c r="Q319" s="332" t="str">
        <f>IF($L316="","",(IFERROR(VLOOKUP($B319,作業日報!$A:$I,Q$1,FALSE)," ")))</f>
        <v/>
      </c>
      <c r="R319" s="353" t="str">
        <f>IF(VLOOKUP($B319,作業日報!$A:$I,R$1,FALSE)=0,"",VLOOKUP($B319,作業日報!$A:$I,R$1,FALSE))</f>
        <v/>
      </c>
      <c r="S319" s="330" t="str">
        <f t="shared" si="132"/>
        <v/>
      </c>
      <c r="T319" s="331"/>
      <c r="U319" s="331"/>
      <c r="V319" s="331"/>
      <c r="W319" s="331"/>
      <c r="X319" s="331"/>
      <c r="Y319" s="331"/>
    </row>
    <row r="320" spans="1:25" ht="12" customHeight="1">
      <c r="A320" s="642"/>
      <c r="B320" s="328" t="str">
        <f>CONCATENATE(A316,"-",5)</f>
        <v>52-5</v>
      </c>
      <c r="C320" s="655"/>
      <c r="D320" s="647"/>
      <c r="E320" s="658"/>
      <c r="F320" s="661"/>
      <c r="G320" s="661"/>
      <c r="H320" s="666"/>
      <c r="I320" s="644"/>
      <c r="J320" s="644"/>
      <c r="K320" s="644"/>
      <c r="L320" s="644"/>
      <c r="M320" s="644"/>
      <c r="N320" s="644"/>
      <c r="O320" s="332" t="str">
        <f>IF($M316="","",(IFERROR(VLOOKUP($B320,作業日報!$A:$I,O$1,FALSE)," ")))</f>
        <v/>
      </c>
      <c r="P320" s="332" t="str">
        <f>IF($M316="","",(IFERROR(VLOOKUP($B320,作業日報!$A:$I,P$1,FALSE)," ")))</f>
        <v/>
      </c>
      <c r="Q320" s="332" t="str">
        <f>IF($M316="","",(IFERROR(VLOOKUP($B320,作業日報!$A:$I,Q$1,FALSE)," ")))</f>
        <v/>
      </c>
      <c r="R320" s="353" t="str">
        <f>IF(VLOOKUP($B320,作業日報!$A:$I,R$1,FALSE)=0,"",VLOOKUP($B320,作業日報!$A:$I,R$1,FALSE))</f>
        <v/>
      </c>
      <c r="S320" s="330" t="str">
        <f t="shared" si="132"/>
        <v/>
      </c>
      <c r="T320" s="331"/>
      <c r="U320" s="331"/>
      <c r="V320" s="331"/>
      <c r="W320" s="331"/>
      <c r="X320" s="331"/>
      <c r="Y320" s="331"/>
    </row>
    <row r="321" spans="1:25" ht="12" customHeight="1">
      <c r="A321" s="642"/>
      <c r="B321" s="328" t="str">
        <f>CONCATENATE(A316,"-",6)</f>
        <v>52-6</v>
      </c>
      <c r="C321" s="656"/>
      <c r="D321" s="648"/>
      <c r="E321" s="659"/>
      <c r="F321" s="662"/>
      <c r="G321" s="662"/>
      <c r="H321" s="667"/>
      <c r="I321" s="645"/>
      <c r="J321" s="645"/>
      <c r="K321" s="645"/>
      <c r="L321" s="645"/>
      <c r="M321" s="645"/>
      <c r="N321" s="645"/>
      <c r="O321" s="333" t="str">
        <f>IF($N316="","",(IFERROR(VLOOKUP($B321,作業日報!$A:$I,O$1,FALSE)," ")))</f>
        <v/>
      </c>
      <c r="P321" s="333" t="str">
        <f>IF($N316="","",(IFERROR(VLOOKUP($B321,作業日報!$A:$I,P$1,FALSE)," ")))</f>
        <v/>
      </c>
      <c r="Q321" s="333" t="str">
        <f>IF($N316="","",(IFERROR(VLOOKUP($B321,作業日報!$A:$I,Q$1,FALSE)," ")))</f>
        <v/>
      </c>
      <c r="R321" s="354" t="str">
        <f>IF(VLOOKUP($B321,作業日報!$A:$I,R$1,FALSE)=0,"",VLOOKUP($B321,作業日報!$A:$I,R$1,FALSE))</f>
        <v/>
      </c>
      <c r="S321" s="330" t="str">
        <f t="shared" si="132"/>
        <v/>
      </c>
      <c r="T321" s="331"/>
      <c r="U321" s="331"/>
      <c r="V321" s="331"/>
      <c r="W321" s="331"/>
      <c r="X321" s="331"/>
      <c r="Y321" s="331"/>
    </row>
    <row r="322" spans="1:25" ht="12" customHeight="1">
      <c r="A322" s="642">
        <v>53</v>
      </c>
      <c r="B322" s="328" t="str">
        <f>CONCATENATE(A322,"-",1)</f>
        <v>53-1</v>
      </c>
      <c r="C322" s="654" t="str">
        <f>IF(VLOOKUP($A322,作業日報!$J:$U,2,FALSE)=0,"",VLOOKUP($A322,作業日報!$J:$U,2,FALSE))</f>
        <v/>
      </c>
      <c r="D322" s="646" t="str">
        <f>IF(VLOOKUP($A322,作業日報!$J:$U,3,FALSE)=0,"",VLOOKUP($A322,作業日報!$J:$U,3,FALSE))</f>
        <v/>
      </c>
      <c r="E322" s="657" t="str">
        <f>IF(ISERROR(VLOOKUP($A322,作業日報!$J:$U,4,FALSE))=TRUE,"",VLOOKUP($A322,作業日報!$J:$U,4,FALSE))</f>
        <v/>
      </c>
      <c r="F322" s="660" t="str">
        <f>IF(VLOOKUP($A322,作業日報!$J:$U,5,FALSE)=0,"",VLOOKUP($A322,作業日報!$J:$U,5,FALSE))</f>
        <v/>
      </c>
      <c r="G322" s="660" t="str">
        <f>IF(VLOOKUP($A322,作業日報!$J:$U,6,FALSE)=0,"",VLOOKUP($A322,作業日報!$J:$U,6,FALSE))</f>
        <v/>
      </c>
      <c r="H322" s="665" t="str">
        <f t="shared" ref="H322" si="157">IF(F322="",IF(G322="","",G322),IF(G322="",F322,SUM(F322+G322)))</f>
        <v/>
      </c>
      <c r="I322" s="643" t="str">
        <f>IF(VLOOKUP($A322,作業日報!$J:$U,I$1,FALSE)=0,"",VLOOKUP($A322,作業日報!$J:$U,I$1,FALSE))</f>
        <v/>
      </c>
      <c r="J322" s="643" t="str">
        <f>IF(VLOOKUP($A322,作業日報!$J:$U,J$1,FALSE)=0,"",VLOOKUP($A322,作業日報!$J:$U,J$1,FALSE))</f>
        <v/>
      </c>
      <c r="K322" s="643" t="str">
        <f>IF(VLOOKUP($A322,作業日報!$J:$U,K$1,FALSE)=0,"",VLOOKUP($A322,作業日報!$J:$U,K$1,FALSE))</f>
        <v/>
      </c>
      <c r="L322" s="643" t="str">
        <f>IF(VLOOKUP($A322,作業日報!$J:$U,L$1,FALSE)=0,"",VLOOKUP($A322,作業日報!$J:$U,L$1,FALSE))</f>
        <v/>
      </c>
      <c r="M322" s="643" t="str">
        <f>IF(VLOOKUP($A322,作業日報!$J:$U,M$1,FALSE)=0,"",VLOOKUP($A322,作業日報!$J:$U,M$1,FALSE))</f>
        <v/>
      </c>
      <c r="N322" s="643" t="str">
        <f>IF(VLOOKUP($A322,作業日報!$J:$U,N$1,FALSE)=0,"",VLOOKUP($A322,作業日報!$J:$U,N$1,FALSE))</f>
        <v/>
      </c>
      <c r="O322" s="329" t="str">
        <f>IF($I322="","",(IFERROR(VLOOKUP($B322,作業日報!$A:$I,O$1,FALSE)," ")))</f>
        <v/>
      </c>
      <c r="P322" s="329" t="str">
        <f>IF($I322="","",(IFERROR(VLOOKUP($B322,作業日報!$A:$I,P$1,FALSE)," ")))</f>
        <v/>
      </c>
      <c r="Q322" s="329" t="str">
        <f>IF($I322="","",(IFERROR(VLOOKUP($B322,作業日報!$A:$I,Q$1,FALSE)," ")))</f>
        <v/>
      </c>
      <c r="R322" s="329" t="str">
        <f>IF(VLOOKUP($B322,作業日報!$A:$I,R$1,FALSE)=0,"",VLOOKUP($B322,作業日報!$A:$I,R$1,FALSE))</f>
        <v/>
      </c>
      <c r="S322" s="330" t="str">
        <f t="shared" ref="S322" si="158">IF(I322="","","○")</f>
        <v/>
      </c>
      <c r="T322" s="331"/>
      <c r="U322" s="331"/>
      <c r="V322" s="331"/>
      <c r="W322" s="331"/>
      <c r="X322" s="331"/>
      <c r="Y322" s="331"/>
    </row>
    <row r="323" spans="1:25" ht="12" customHeight="1">
      <c r="A323" s="642"/>
      <c r="B323" s="328" t="str">
        <f>CONCATENATE(A322,"-",2)</f>
        <v>53-2</v>
      </c>
      <c r="C323" s="655"/>
      <c r="D323" s="647"/>
      <c r="E323" s="658"/>
      <c r="F323" s="661"/>
      <c r="G323" s="661"/>
      <c r="H323" s="666"/>
      <c r="I323" s="644"/>
      <c r="J323" s="644"/>
      <c r="K323" s="644"/>
      <c r="L323" s="644"/>
      <c r="M323" s="644"/>
      <c r="N323" s="644"/>
      <c r="O323" s="332" t="str">
        <f>IF($J322="","",(IFERROR(VLOOKUP($B323,作業日報!$A:$I,O$1,FALSE)," ")))</f>
        <v/>
      </c>
      <c r="P323" s="332" t="str">
        <f>IF($J322="","",(IFERROR(VLOOKUP($B323,作業日報!$A:$I,P$1,FALSE)," ")))</f>
        <v/>
      </c>
      <c r="Q323" s="332" t="str">
        <f>IF($J322="","",(IFERROR(VLOOKUP($B323,作業日報!$A:$I,Q$1,FALSE)," ")))</f>
        <v/>
      </c>
      <c r="R323" s="353" t="str">
        <f>IF(VLOOKUP($B323,作業日報!$A:$I,R$1,FALSE)=0,"",VLOOKUP($B323,作業日報!$A:$I,R$1,FALSE))</f>
        <v/>
      </c>
      <c r="S323" s="330" t="str">
        <f t="shared" ref="S323" si="159">IF(S322="","","○")</f>
        <v/>
      </c>
      <c r="T323" s="331"/>
      <c r="U323" s="331"/>
      <c r="V323" s="331"/>
      <c r="W323" s="331"/>
      <c r="X323" s="331"/>
      <c r="Y323" s="331"/>
    </row>
    <row r="324" spans="1:25" ht="12" customHeight="1">
      <c r="A324" s="642"/>
      <c r="B324" s="328" t="str">
        <f>CONCATENATE(A322,"-",3)</f>
        <v>53-3</v>
      </c>
      <c r="C324" s="655"/>
      <c r="D324" s="647"/>
      <c r="E324" s="658"/>
      <c r="F324" s="661"/>
      <c r="G324" s="661"/>
      <c r="H324" s="666"/>
      <c r="I324" s="644"/>
      <c r="J324" s="644"/>
      <c r="K324" s="644"/>
      <c r="L324" s="644"/>
      <c r="M324" s="644"/>
      <c r="N324" s="644"/>
      <c r="O324" s="332" t="str">
        <f>IF($K322="","",(IFERROR(VLOOKUP($B324,作業日報!$A:$I,O$1,FALSE)," ")))</f>
        <v/>
      </c>
      <c r="P324" s="332" t="str">
        <f>IF($K322="","",(IFERROR(VLOOKUP($B324,作業日報!$A:$I,P$1,FALSE)," ")))</f>
        <v/>
      </c>
      <c r="Q324" s="332" t="str">
        <f>IF($K322="","",(IFERROR(VLOOKUP($B324,作業日報!$A:$I,Q$1,FALSE)," ")))</f>
        <v/>
      </c>
      <c r="R324" s="353" t="str">
        <f>IF(VLOOKUP($B324,作業日報!$A:$I,R$1,FALSE)=0,"",VLOOKUP($B324,作業日報!$A:$I,R$1,FALSE))</f>
        <v/>
      </c>
      <c r="S324" s="330" t="str">
        <f t="shared" si="132"/>
        <v/>
      </c>
      <c r="T324" s="331"/>
      <c r="U324" s="331"/>
      <c r="V324" s="331"/>
      <c r="W324" s="331"/>
      <c r="X324" s="331"/>
      <c r="Y324" s="331"/>
    </row>
    <row r="325" spans="1:25" ht="12" customHeight="1">
      <c r="A325" s="642"/>
      <c r="B325" s="328" t="str">
        <f>CONCATENATE(A322,"-",4)</f>
        <v>53-4</v>
      </c>
      <c r="C325" s="655"/>
      <c r="D325" s="647"/>
      <c r="E325" s="658"/>
      <c r="F325" s="661"/>
      <c r="G325" s="661"/>
      <c r="H325" s="666"/>
      <c r="I325" s="644"/>
      <c r="J325" s="644"/>
      <c r="K325" s="644"/>
      <c r="L325" s="644"/>
      <c r="M325" s="644"/>
      <c r="N325" s="644"/>
      <c r="O325" s="332" t="str">
        <f>IF($L322="","",(IFERROR(VLOOKUP($B325,作業日報!$A:$I,O$1,FALSE)," ")))</f>
        <v/>
      </c>
      <c r="P325" s="332" t="str">
        <f>IF($L322="","",(IFERROR(VLOOKUP($B325,作業日報!$A:$I,P$1,FALSE)," ")))</f>
        <v/>
      </c>
      <c r="Q325" s="332" t="str">
        <f>IF($L322="","",(IFERROR(VLOOKUP($B325,作業日報!$A:$I,Q$1,FALSE)," ")))</f>
        <v/>
      </c>
      <c r="R325" s="353" t="str">
        <f>IF(VLOOKUP($B325,作業日報!$A:$I,R$1,FALSE)=0,"",VLOOKUP($B325,作業日報!$A:$I,R$1,FALSE))</f>
        <v/>
      </c>
      <c r="S325" s="330" t="str">
        <f t="shared" si="132"/>
        <v/>
      </c>
      <c r="T325" s="331"/>
      <c r="U325" s="331"/>
      <c r="V325" s="331"/>
      <c r="W325" s="331"/>
      <c r="X325" s="331"/>
      <c r="Y325" s="331"/>
    </row>
    <row r="326" spans="1:25" ht="12" customHeight="1">
      <c r="A326" s="642"/>
      <c r="B326" s="328" t="str">
        <f>CONCATENATE(A322,"-",5)</f>
        <v>53-5</v>
      </c>
      <c r="C326" s="655"/>
      <c r="D326" s="647"/>
      <c r="E326" s="658"/>
      <c r="F326" s="661"/>
      <c r="G326" s="661"/>
      <c r="H326" s="666"/>
      <c r="I326" s="644"/>
      <c r="J326" s="644"/>
      <c r="K326" s="644"/>
      <c r="L326" s="644"/>
      <c r="M326" s="644"/>
      <c r="N326" s="644"/>
      <c r="O326" s="332" t="str">
        <f>IF($M322="","",(IFERROR(VLOOKUP($B326,作業日報!$A:$I,O$1,FALSE)," ")))</f>
        <v/>
      </c>
      <c r="P326" s="332" t="str">
        <f>IF($M322="","",(IFERROR(VLOOKUP($B326,作業日報!$A:$I,P$1,FALSE)," ")))</f>
        <v/>
      </c>
      <c r="Q326" s="332" t="str">
        <f>IF($M322="","",(IFERROR(VLOOKUP($B326,作業日報!$A:$I,Q$1,FALSE)," ")))</f>
        <v/>
      </c>
      <c r="R326" s="353" t="str">
        <f>IF(VLOOKUP($B326,作業日報!$A:$I,R$1,FALSE)=0,"",VLOOKUP($B326,作業日報!$A:$I,R$1,FALSE))</f>
        <v/>
      </c>
      <c r="S326" s="330" t="str">
        <f t="shared" si="132"/>
        <v/>
      </c>
      <c r="T326" s="331"/>
      <c r="U326" s="331"/>
      <c r="V326" s="331"/>
      <c r="W326" s="331"/>
      <c r="X326" s="331"/>
      <c r="Y326" s="331"/>
    </row>
    <row r="327" spans="1:25" ht="12" customHeight="1">
      <c r="A327" s="642"/>
      <c r="B327" s="328" t="str">
        <f>CONCATENATE(A322,"-",6)</f>
        <v>53-6</v>
      </c>
      <c r="C327" s="656"/>
      <c r="D327" s="648"/>
      <c r="E327" s="659"/>
      <c r="F327" s="662"/>
      <c r="G327" s="662"/>
      <c r="H327" s="667"/>
      <c r="I327" s="645"/>
      <c r="J327" s="645"/>
      <c r="K327" s="645"/>
      <c r="L327" s="645"/>
      <c r="M327" s="645"/>
      <c r="N327" s="645"/>
      <c r="O327" s="333" t="str">
        <f>IF($N322="","",(IFERROR(VLOOKUP($B327,作業日報!$A:$I,O$1,FALSE)," ")))</f>
        <v/>
      </c>
      <c r="P327" s="333" t="str">
        <f>IF($N322="","",(IFERROR(VLOOKUP($B327,作業日報!$A:$I,P$1,FALSE)," ")))</f>
        <v/>
      </c>
      <c r="Q327" s="333" t="str">
        <f>IF($N322="","",(IFERROR(VLOOKUP($B327,作業日報!$A:$I,Q$1,FALSE)," ")))</f>
        <v/>
      </c>
      <c r="R327" s="354" t="str">
        <f>IF(VLOOKUP($B327,作業日報!$A:$I,R$1,FALSE)=0,"",VLOOKUP($B327,作業日報!$A:$I,R$1,FALSE))</f>
        <v/>
      </c>
      <c r="S327" s="330" t="str">
        <f t="shared" si="132"/>
        <v/>
      </c>
      <c r="T327" s="331"/>
      <c r="U327" s="331"/>
      <c r="V327" s="331"/>
      <c r="W327" s="331"/>
      <c r="X327" s="331"/>
      <c r="Y327" s="331"/>
    </row>
    <row r="328" spans="1:25" ht="12" customHeight="1">
      <c r="A328" s="642">
        <v>54</v>
      </c>
      <c r="B328" s="328" t="str">
        <f>CONCATENATE(A328,"-",1)</f>
        <v>54-1</v>
      </c>
      <c r="C328" s="654" t="str">
        <f>IF(VLOOKUP($A328,作業日報!$J:$U,2,FALSE)=0,"",VLOOKUP($A328,作業日報!$J:$U,2,FALSE))</f>
        <v/>
      </c>
      <c r="D328" s="646" t="str">
        <f>IF(VLOOKUP($A328,作業日報!$J:$U,3,FALSE)=0,"",VLOOKUP($A328,作業日報!$J:$U,3,FALSE))</f>
        <v/>
      </c>
      <c r="E328" s="657" t="str">
        <f>IF(ISERROR(VLOOKUP($A328,作業日報!$J:$U,4,FALSE))=TRUE,"",VLOOKUP($A328,作業日報!$J:$U,4,FALSE))</f>
        <v/>
      </c>
      <c r="F328" s="660" t="str">
        <f>IF(VLOOKUP($A328,作業日報!$J:$U,5,FALSE)=0,"",VLOOKUP($A328,作業日報!$J:$U,5,FALSE))</f>
        <v/>
      </c>
      <c r="G328" s="660" t="str">
        <f>IF(VLOOKUP($A328,作業日報!$J:$U,6,FALSE)=0,"",VLOOKUP($A328,作業日報!$J:$U,6,FALSE))</f>
        <v/>
      </c>
      <c r="H328" s="665" t="str">
        <f t="shared" ref="H328" si="160">IF(F328="",IF(G328="","",G328),IF(G328="",F328,SUM(F328+G328)))</f>
        <v/>
      </c>
      <c r="I328" s="643" t="str">
        <f>IF(VLOOKUP($A328,作業日報!$J:$U,I$1,FALSE)=0,"",VLOOKUP($A328,作業日報!$J:$U,I$1,FALSE))</f>
        <v/>
      </c>
      <c r="J328" s="643" t="str">
        <f>IF(VLOOKUP($A328,作業日報!$J:$U,J$1,FALSE)=0,"",VLOOKUP($A328,作業日報!$J:$U,J$1,FALSE))</f>
        <v/>
      </c>
      <c r="K328" s="643" t="str">
        <f>IF(VLOOKUP($A328,作業日報!$J:$U,K$1,FALSE)=0,"",VLOOKUP($A328,作業日報!$J:$U,K$1,FALSE))</f>
        <v/>
      </c>
      <c r="L328" s="643" t="str">
        <f>IF(VLOOKUP($A328,作業日報!$J:$U,L$1,FALSE)=0,"",VLOOKUP($A328,作業日報!$J:$U,L$1,FALSE))</f>
        <v/>
      </c>
      <c r="M328" s="643" t="str">
        <f>IF(VLOOKUP($A328,作業日報!$J:$U,M$1,FALSE)=0,"",VLOOKUP($A328,作業日報!$J:$U,M$1,FALSE))</f>
        <v/>
      </c>
      <c r="N328" s="643" t="str">
        <f>IF(VLOOKUP($A328,作業日報!$J:$U,N$1,FALSE)=0,"",VLOOKUP($A328,作業日報!$J:$U,N$1,FALSE))</f>
        <v/>
      </c>
      <c r="O328" s="329" t="str">
        <f>IF($I328="","",(IFERROR(VLOOKUP($B328,作業日報!$A:$I,O$1,FALSE)," ")))</f>
        <v/>
      </c>
      <c r="P328" s="329" t="str">
        <f>IF($I328="","",(IFERROR(VLOOKUP($B328,作業日報!$A:$I,P$1,FALSE)," ")))</f>
        <v/>
      </c>
      <c r="Q328" s="329" t="str">
        <f>IF($I328="","",(IFERROR(VLOOKUP($B328,作業日報!$A:$I,Q$1,FALSE)," ")))</f>
        <v/>
      </c>
      <c r="R328" s="329" t="str">
        <f>IF(VLOOKUP($B328,作業日報!$A:$I,R$1,FALSE)=0,"",VLOOKUP($B328,作業日報!$A:$I,R$1,FALSE))</f>
        <v/>
      </c>
      <c r="S328" s="330" t="str">
        <f t="shared" ref="S328" si="161">IF(I328="","","○")</f>
        <v/>
      </c>
      <c r="T328" s="331"/>
      <c r="U328" s="331"/>
      <c r="V328" s="331"/>
      <c r="W328" s="331"/>
      <c r="X328" s="331"/>
      <c r="Y328" s="331"/>
    </row>
    <row r="329" spans="1:25" ht="12" customHeight="1">
      <c r="A329" s="642"/>
      <c r="B329" s="328" t="str">
        <f>CONCATENATE(A328,"-",2)</f>
        <v>54-2</v>
      </c>
      <c r="C329" s="655"/>
      <c r="D329" s="647"/>
      <c r="E329" s="658"/>
      <c r="F329" s="661"/>
      <c r="G329" s="661"/>
      <c r="H329" s="666"/>
      <c r="I329" s="644"/>
      <c r="J329" s="644"/>
      <c r="K329" s="644"/>
      <c r="L329" s="644"/>
      <c r="M329" s="644"/>
      <c r="N329" s="644"/>
      <c r="O329" s="332" t="str">
        <f>IF($J328="","",(IFERROR(VLOOKUP($B329,作業日報!$A:$I,O$1,FALSE)," ")))</f>
        <v/>
      </c>
      <c r="P329" s="332" t="str">
        <f>IF($J328="","",(IFERROR(VLOOKUP($B329,作業日報!$A:$I,P$1,FALSE)," ")))</f>
        <v/>
      </c>
      <c r="Q329" s="332" t="str">
        <f>IF($J328="","",(IFERROR(VLOOKUP($B329,作業日報!$A:$I,Q$1,FALSE)," ")))</f>
        <v/>
      </c>
      <c r="R329" s="353" t="str">
        <f>IF(VLOOKUP($B329,作業日報!$A:$I,R$1,FALSE)=0,"",VLOOKUP($B329,作業日報!$A:$I,R$1,FALSE))</f>
        <v/>
      </c>
      <c r="S329" s="330" t="str">
        <f t="shared" ref="S329" si="162">IF(S328="","","○")</f>
        <v/>
      </c>
      <c r="T329" s="331"/>
      <c r="U329" s="331"/>
      <c r="V329" s="331"/>
      <c r="W329" s="331"/>
      <c r="X329" s="331"/>
      <c r="Y329" s="331"/>
    </row>
    <row r="330" spans="1:25" ht="12" customHeight="1">
      <c r="A330" s="642"/>
      <c r="B330" s="328" t="str">
        <f>CONCATENATE(A328,"-",3)</f>
        <v>54-3</v>
      </c>
      <c r="C330" s="655"/>
      <c r="D330" s="647"/>
      <c r="E330" s="658"/>
      <c r="F330" s="661"/>
      <c r="G330" s="661"/>
      <c r="H330" s="666"/>
      <c r="I330" s="644"/>
      <c r="J330" s="644"/>
      <c r="K330" s="644"/>
      <c r="L330" s="644"/>
      <c r="M330" s="644"/>
      <c r="N330" s="644"/>
      <c r="O330" s="332" t="str">
        <f>IF($K328="","",(IFERROR(VLOOKUP($B330,作業日報!$A:$I,O$1,FALSE)," ")))</f>
        <v/>
      </c>
      <c r="P330" s="332" t="str">
        <f>IF($K328="","",(IFERROR(VLOOKUP($B330,作業日報!$A:$I,P$1,FALSE)," ")))</f>
        <v/>
      </c>
      <c r="Q330" s="332" t="str">
        <f>IF($K328="","",(IFERROR(VLOOKUP($B330,作業日報!$A:$I,Q$1,FALSE)," ")))</f>
        <v/>
      </c>
      <c r="R330" s="353" t="str">
        <f>IF(VLOOKUP($B330,作業日報!$A:$I,R$1,FALSE)=0,"",VLOOKUP($B330,作業日報!$A:$I,R$1,FALSE))</f>
        <v/>
      </c>
      <c r="S330" s="330" t="str">
        <f t="shared" si="132"/>
        <v/>
      </c>
      <c r="T330" s="331"/>
      <c r="U330" s="331"/>
      <c r="V330" s="331"/>
      <c r="W330" s="331"/>
      <c r="X330" s="331"/>
      <c r="Y330" s="331"/>
    </row>
    <row r="331" spans="1:25" ht="12" customHeight="1">
      <c r="A331" s="642"/>
      <c r="B331" s="328" t="str">
        <f>CONCATENATE(A328,"-",4)</f>
        <v>54-4</v>
      </c>
      <c r="C331" s="655"/>
      <c r="D331" s="647"/>
      <c r="E331" s="658"/>
      <c r="F331" s="661"/>
      <c r="G331" s="661"/>
      <c r="H331" s="666"/>
      <c r="I331" s="644"/>
      <c r="J331" s="644"/>
      <c r="K331" s="644"/>
      <c r="L331" s="644"/>
      <c r="M331" s="644"/>
      <c r="N331" s="644"/>
      <c r="O331" s="332" t="str">
        <f>IF($L328="","",(IFERROR(VLOOKUP($B331,作業日報!$A:$I,O$1,FALSE)," ")))</f>
        <v/>
      </c>
      <c r="P331" s="332" t="str">
        <f>IF($L328="","",(IFERROR(VLOOKUP($B331,作業日報!$A:$I,P$1,FALSE)," ")))</f>
        <v/>
      </c>
      <c r="Q331" s="332" t="str">
        <f>IF($L328="","",(IFERROR(VLOOKUP($B331,作業日報!$A:$I,Q$1,FALSE)," ")))</f>
        <v/>
      </c>
      <c r="R331" s="353" t="str">
        <f>IF(VLOOKUP($B331,作業日報!$A:$I,R$1,FALSE)=0,"",VLOOKUP($B331,作業日報!$A:$I,R$1,FALSE))</f>
        <v/>
      </c>
      <c r="S331" s="330" t="str">
        <f t="shared" si="132"/>
        <v/>
      </c>
      <c r="T331" s="331"/>
      <c r="U331" s="331"/>
      <c r="V331" s="331"/>
      <c r="W331" s="331"/>
      <c r="X331" s="331"/>
      <c r="Y331" s="331"/>
    </row>
    <row r="332" spans="1:25" ht="12" customHeight="1">
      <c r="A332" s="642"/>
      <c r="B332" s="328" t="str">
        <f>CONCATENATE(A328,"-",5)</f>
        <v>54-5</v>
      </c>
      <c r="C332" s="655"/>
      <c r="D332" s="647"/>
      <c r="E332" s="658"/>
      <c r="F332" s="661"/>
      <c r="G332" s="661"/>
      <c r="H332" s="666"/>
      <c r="I332" s="644"/>
      <c r="J332" s="644"/>
      <c r="K332" s="644"/>
      <c r="L332" s="644"/>
      <c r="M332" s="644"/>
      <c r="N332" s="644"/>
      <c r="O332" s="332" t="str">
        <f>IF($M328="","",(IFERROR(VLOOKUP($B332,作業日報!$A:$I,O$1,FALSE)," ")))</f>
        <v/>
      </c>
      <c r="P332" s="332" t="str">
        <f>IF($M328="","",(IFERROR(VLOOKUP($B332,作業日報!$A:$I,P$1,FALSE)," ")))</f>
        <v/>
      </c>
      <c r="Q332" s="332" t="str">
        <f>IF($M328="","",(IFERROR(VLOOKUP($B332,作業日報!$A:$I,Q$1,FALSE)," ")))</f>
        <v/>
      </c>
      <c r="R332" s="353" t="str">
        <f>IF(VLOOKUP($B332,作業日報!$A:$I,R$1,FALSE)=0,"",VLOOKUP($B332,作業日報!$A:$I,R$1,FALSE))</f>
        <v/>
      </c>
      <c r="S332" s="330" t="str">
        <f t="shared" si="132"/>
        <v/>
      </c>
      <c r="T332" s="331"/>
      <c r="U332" s="331"/>
      <c r="V332" s="331"/>
      <c r="W332" s="331"/>
      <c r="X332" s="331"/>
      <c r="Y332" s="331"/>
    </row>
    <row r="333" spans="1:25" ht="12" customHeight="1">
      <c r="A333" s="642"/>
      <c r="B333" s="328" t="str">
        <f>CONCATENATE(A328,"-",6)</f>
        <v>54-6</v>
      </c>
      <c r="C333" s="656"/>
      <c r="D333" s="648"/>
      <c r="E333" s="659"/>
      <c r="F333" s="662"/>
      <c r="G333" s="662"/>
      <c r="H333" s="667"/>
      <c r="I333" s="645"/>
      <c r="J333" s="645"/>
      <c r="K333" s="645"/>
      <c r="L333" s="645"/>
      <c r="M333" s="645"/>
      <c r="N333" s="645"/>
      <c r="O333" s="333" t="str">
        <f>IF($N328="","",(IFERROR(VLOOKUP($B333,作業日報!$A:$I,O$1,FALSE)," ")))</f>
        <v/>
      </c>
      <c r="P333" s="333" t="str">
        <f>IF($N328="","",(IFERROR(VLOOKUP($B333,作業日報!$A:$I,P$1,FALSE)," ")))</f>
        <v/>
      </c>
      <c r="Q333" s="333" t="str">
        <f>IF($N328="","",(IFERROR(VLOOKUP($B333,作業日報!$A:$I,Q$1,FALSE)," ")))</f>
        <v/>
      </c>
      <c r="R333" s="354" t="str">
        <f>IF(VLOOKUP($B333,作業日報!$A:$I,R$1,FALSE)=0,"",VLOOKUP($B333,作業日報!$A:$I,R$1,FALSE))</f>
        <v/>
      </c>
      <c r="S333" s="330" t="str">
        <f t="shared" si="132"/>
        <v/>
      </c>
      <c r="T333" s="331"/>
      <c r="U333" s="331"/>
      <c r="V333" s="331"/>
      <c r="W333" s="331"/>
      <c r="X333" s="331"/>
      <c r="Y333" s="331"/>
    </row>
    <row r="334" spans="1:25" ht="12" customHeight="1">
      <c r="A334" s="642">
        <v>55</v>
      </c>
      <c r="B334" s="328" t="str">
        <f>CONCATENATE(A334,"-",1)</f>
        <v>55-1</v>
      </c>
      <c r="C334" s="654" t="str">
        <f>IF(VLOOKUP($A334,作業日報!$J:$U,2,FALSE)=0,"",VLOOKUP($A334,作業日報!$J:$U,2,FALSE))</f>
        <v/>
      </c>
      <c r="D334" s="646" t="str">
        <f>IF(VLOOKUP($A334,作業日報!$J:$U,3,FALSE)=0,"",VLOOKUP($A334,作業日報!$J:$U,3,FALSE))</f>
        <v/>
      </c>
      <c r="E334" s="657" t="str">
        <f>IF(ISERROR(VLOOKUP($A334,作業日報!$J:$U,4,FALSE))=TRUE,"",VLOOKUP($A334,作業日報!$J:$U,4,FALSE))</f>
        <v/>
      </c>
      <c r="F334" s="660" t="str">
        <f>IF(VLOOKUP($A334,作業日報!$J:$U,5,FALSE)=0,"",VLOOKUP($A334,作業日報!$J:$U,5,FALSE))</f>
        <v/>
      </c>
      <c r="G334" s="660" t="str">
        <f>IF(VLOOKUP($A334,作業日報!$J:$U,6,FALSE)=0,"",VLOOKUP($A334,作業日報!$J:$U,6,FALSE))</f>
        <v/>
      </c>
      <c r="H334" s="665" t="str">
        <f t="shared" ref="H334" si="163">IF(F334="",IF(G334="","",G334),IF(G334="",F334,SUM(F334+G334)))</f>
        <v/>
      </c>
      <c r="I334" s="643" t="str">
        <f>IF(VLOOKUP($A334,作業日報!$J:$U,I$1,FALSE)=0,"",VLOOKUP($A334,作業日報!$J:$U,I$1,FALSE))</f>
        <v/>
      </c>
      <c r="J334" s="643" t="str">
        <f>IF(VLOOKUP($A334,作業日報!$J:$U,J$1,FALSE)=0,"",VLOOKUP($A334,作業日報!$J:$U,J$1,FALSE))</f>
        <v/>
      </c>
      <c r="K334" s="643" t="str">
        <f>IF(VLOOKUP($A334,作業日報!$J:$U,K$1,FALSE)=0,"",VLOOKUP($A334,作業日報!$J:$U,K$1,FALSE))</f>
        <v/>
      </c>
      <c r="L334" s="643" t="str">
        <f>IF(VLOOKUP($A334,作業日報!$J:$U,L$1,FALSE)=0,"",VLOOKUP($A334,作業日報!$J:$U,L$1,FALSE))</f>
        <v/>
      </c>
      <c r="M334" s="643" t="str">
        <f>IF(VLOOKUP($A334,作業日報!$J:$U,M$1,FALSE)=0,"",VLOOKUP($A334,作業日報!$J:$U,M$1,FALSE))</f>
        <v/>
      </c>
      <c r="N334" s="643" t="str">
        <f>IF(VLOOKUP($A334,作業日報!$J:$U,N$1,FALSE)=0,"",VLOOKUP($A334,作業日報!$J:$U,N$1,FALSE))</f>
        <v/>
      </c>
      <c r="O334" s="329" t="str">
        <f>IF($I334="","",(IFERROR(VLOOKUP($B334,作業日報!$A:$I,O$1,FALSE)," ")))</f>
        <v/>
      </c>
      <c r="P334" s="329" t="str">
        <f>IF($I334="","",(IFERROR(VLOOKUP($B334,作業日報!$A:$I,P$1,FALSE)," ")))</f>
        <v/>
      </c>
      <c r="Q334" s="329" t="str">
        <f>IF($I334="","",(IFERROR(VLOOKUP($B334,作業日報!$A:$I,Q$1,FALSE)," ")))</f>
        <v/>
      </c>
      <c r="R334" s="329" t="str">
        <f>IF(VLOOKUP($B334,作業日報!$A:$I,R$1,FALSE)=0,"",VLOOKUP($B334,作業日報!$A:$I,R$1,FALSE))</f>
        <v/>
      </c>
      <c r="S334" s="330" t="str">
        <f t="shared" ref="S334" si="164">IF(I334="","","○")</f>
        <v/>
      </c>
      <c r="T334" s="331"/>
      <c r="U334" s="331"/>
      <c r="V334" s="331"/>
      <c r="W334" s="331"/>
      <c r="X334" s="331"/>
      <c r="Y334" s="331"/>
    </row>
    <row r="335" spans="1:25" ht="12" customHeight="1">
      <c r="A335" s="642"/>
      <c r="B335" s="328" t="str">
        <f>CONCATENATE(A334,"-",2)</f>
        <v>55-2</v>
      </c>
      <c r="C335" s="655"/>
      <c r="D335" s="647"/>
      <c r="E335" s="658"/>
      <c r="F335" s="661"/>
      <c r="G335" s="661"/>
      <c r="H335" s="666"/>
      <c r="I335" s="644"/>
      <c r="J335" s="644"/>
      <c r="K335" s="644"/>
      <c r="L335" s="644"/>
      <c r="M335" s="644"/>
      <c r="N335" s="644"/>
      <c r="O335" s="332" t="str">
        <f>IF($J334="","",(IFERROR(VLOOKUP($B335,作業日報!$A:$I,O$1,FALSE)," ")))</f>
        <v/>
      </c>
      <c r="P335" s="332" t="str">
        <f>IF($J334="","",(IFERROR(VLOOKUP($B335,作業日報!$A:$I,P$1,FALSE)," ")))</f>
        <v/>
      </c>
      <c r="Q335" s="332" t="str">
        <f>IF($J334="","",(IFERROR(VLOOKUP($B335,作業日報!$A:$I,Q$1,FALSE)," ")))</f>
        <v/>
      </c>
      <c r="R335" s="353" t="str">
        <f>IF(VLOOKUP($B335,作業日報!$A:$I,R$1,FALSE)=0,"",VLOOKUP($B335,作業日報!$A:$I,R$1,FALSE))</f>
        <v/>
      </c>
      <c r="S335" s="330" t="str">
        <f t="shared" ref="S335" si="165">IF(S334="","","○")</f>
        <v/>
      </c>
      <c r="T335" s="331"/>
      <c r="U335" s="331"/>
      <c r="V335" s="331"/>
      <c r="W335" s="331"/>
      <c r="X335" s="331"/>
      <c r="Y335" s="331"/>
    </row>
    <row r="336" spans="1:25" ht="12" customHeight="1">
      <c r="A336" s="642"/>
      <c r="B336" s="328" t="str">
        <f>CONCATENATE(A334,"-",3)</f>
        <v>55-3</v>
      </c>
      <c r="C336" s="655"/>
      <c r="D336" s="647"/>
      <c r="E336" s="658"/>
      <c r="F336" s="661"/>
      <c r="G336" s="661"/>
      <c r="H336" s="666"/>
      <c r="I336" s="644"/>
      <c r="J336" s="644"/>
      <c r="K336" s="644"/>
      <c r="L336" s="644"/>
      <c r="M336" s="644"/>
      <c r="N336" s="644"/>
      <c r="O336" s="332" t="str">
        <f>IF($K334="","",(IFERROR(VLOOKUP($B336,作業日報!$A:$I,O$1,FALSE)," ")))</f>
        <v/>
      </c>
      <c r="P336" s="332" t="str">
        <f>IF($K334="","",(IFERROR(VLOOKUP($B336,作業日報!$A:$I,P$1,FALSE)," ")))</f>
        <v/>
      </c>
      <c r="Q336" s="332" t="str">
        <f>IF($K334="","",(IFERROR(VLOOKUP($B336,作業日報!$A:$I,Q$1,FALSE)," ")))</f>
        <v/>
      </c>
      <c r="R336" s="353" t="str">
        <f>IF(VLOOKUP($B336,作業日報!$A:$I,R$1,FALSE)=0,"",VLOOKUP($B336,作業日報!$A:$I,R$1,FALSE))</f>
        <v/>
      </c>
      <c r="S336" s="330" t="str">
        <f t="shared" si="132"/>
        <v/>
      </c>
      <c r="T336" s="331"/>
      <c r="U336" s="331"/>
      <c r="V336" s="331"/>
      <c r="W336" s="331"/>
      <c r="X336" s="331"/>
      <c r="Y336" s="331"/>
    </row>
    <row r="337" spans="1:25" ht="12" customHeight="1">
      <c r="A337" s="642"/>
      <c r="B337" s="328" t="str">
        <f>CONCATENATE(A334,"-",4)</f>
        <v>55-4</v>
      </c>
      <c r="C337" s="655"/>
      <c r="D337" s="647"/>
      <c r="E337" s="658"/>
      <c r="F337" s="661"/>
      <c r="G337" s="661"/>
      <c r="H337" s="666"/>
      <c r="I337" s="644"/>
      <c r="J337" s="644"/>
      <c r="K337" s="644"/>
      <c r="L337" s="644"/>
      <c r="M337" s="644"/>
      <c r="N337" s="644"/>
      <c r="O337" s="332" t="str">
        <f>IF($L334="","",(IFERROR(VLOOKUP($B337,作業日報!$A:$I,O$1,FALSE)," ")))</f>
        <v/>
      </c>
      <c r="P337" s="332" t="str">
        <f>IF($L334="","",(IFERROR(VLOOKUP($B337,作業日報!$A:$I,P$1,FALSE)," ")))</f>
        <v/>
      </c>
      <c r="Q337" s="332" t="str">
        <f>IF($L334="","",(IFERROR(VLOOKUP($B337,作業日報!$A:$I,Q$1,FALSE)," ")))</f>
        <v/>
      </c>
      <c r="R337" s="353" t="str">
        <f>IF(VLOOKUP($B337,作業日報!$A:$I,R$1,FALSE)=0,"",VLOOKUP($B337,作業日報!$A:$I,R$1,FALSE))</f>
        <v/>
      </c>
      <c r="S337" s="330" t="str">
        <f t="shared" ref="S337:S369" si="166">IF(S336="","","○")</f>
        <v/>
      </c>
      <c r="T337" s="331"/>
      <c r="U337" s="331"/>
      <c r="V337" s="331"/>
      <c r="W337" s="331"/>
      <c r="X337" s="331"/>
      <c r="Y337" s="331"/>
    </row>
    <row r="338" spans="1:25" ht="12" customHeight="1">
      <c r="A338" s="642"/>
      <c r="B338" s="328" t="str">
        <f>CONCATENATE(A334,"-",5)</f>
        <v>55-5</v>
      </c>
      <c r="C338" s="655"/>
      <c r="D338" s="647"/>
      <c r="E338" s="658"/>
      <c r="F338" s="661"/>
      <c r="G338" s="661"/>
      <c r="H338" s="666"/>
      <c r="I338" s="644"/>
      <c r="J338" s="644"/>
      <c r="K338" s="644"/>
      <c r="L338" s="644"/>
      <c r="M338" s="644"/>
      <c r="N338" s="644"/>
      <c r="O338" s="332" t="str">
        <f>IF($M334="","",(IFERROR(VLOOKUP($B338,作業日報!$A:$I,O$1,FALSE)," ")))</f>
        <v/>
      </c>
      <c r="P338" s="332" t="str">
        <f>IF($M334="","",(IFERROR(VLOOKUP($B338,作業日報!$A:$I,P$1,FALSE)," ")))</f>
        <v/>
      </c>
      <c r="Q338" s="332" t="str">
        <f>IF($M334="","",(IFERROR(VLOOKUP($B338,作業日報!$A:$I,Q$1,FALSE)," ")))</f>
        <v/>
      </c>
      <c r="R338" s="353" t="str">
        <f>IF(VLOOKUP($B338,作業日報!$A:$I,R$1,FALSE)=0,"",VLOOKUP($B338,作業日報!$A:$I,R$1,FALSE))</f>
        <v/>
      </c>
      <c r="S338" s="330" t="str">
        <f t="shared" si="166"/>
        <v/>
      </c>
      <c r="T338" s="331"/>
      <c r="U338" s="331"/>
      <c r="V338" s="331"/>
      <c r="W338" s="331"/>
      <c r="X338" s="331"/>
      <c r="Y338" s="331"/>
    </row>
    <row r="339" spans="1:25" ht="12" customHeight="1">
      <c r="A339" s="642"/>
      <c r="B339" s="328" t="str">
        <f>CONCATENATE(A334,"-",6)</f>
        <v>55-6</v>
      </c>
      <c r="C339" s="656"/>
      <c r="D339" s="648"/>
      <c r="E339" s="659"/>
      <c r="F339" s="662"/>
      <c r="G339" s="662"/>
      <c r="H339" s="667"/>
      <c r="I339" s="645"/>
      <c r="J339" s="645"/>
      <c r="K339" s="645"/>
      <c r="L339" s="645"/>
      <c r="M339" s="645"/>
      <c r="N339" s="645"/>
      <c r="O339" s="333" t="str">
        <f>IF($N334="","",(IFERROR(VLOOKUP($B339,作業日報!$A:$I,O$1,FALSE)," ")))</f>
        <v/>
      </c>
      <c r="P339" s="333" t="str">
        <f>IF($N334="","",(IFERROR(VLOOKUP($B339,作業日報!$A:$I,P$1,FALSE)," ")))</f>
        <v/>
      </c>
      <c r="Q339" s="333" t="str">
        <f>IF($N334="","",(IFERROR(VLOOKUP($B339,作業日報!$A:$I,Q$1,FALSE)," ")))</f>
        <v/>
      </c>
      <c r="R339" s="354" t="str">
        <f>IF(VLOOKUP($B339,作業日報!$A:$I,R$1,FALSE)=0,"",VLOOKUP($B339,作業日報!$A:$I,R$1,FALSE))</f>
        <v/>
      </c>
      <c r="S339" s="330" t="str">
        <f t="shared" si="166"/>
        <v/>
      </c>
      <c r="T339" s="331"/>
      <c r="U339" s="331"/>
      <c r="V339" s="331"/>
      <c r="W339" s="331"/>
      <c r="X339" s="331"/>
      <c r="Y339" s="331"/>
    </row>
    <row r="340" spans="1:25" ht="12" customHeight="1">
      <c r="A340" s="642">
        <v>56</v>
      </c>
      <c r="B340" s="328" t="str">
        <f>CONCATENATE(A340,"-",1)</f>
        <v>56-1</v>
      </c>
      <c r="C340" s="654" t="str">
        <f>IF(VLOOKUP($A340,作業日報!$J:$U,2,FALSE)=0,"",VLOOKUP($A340,作業日報!$J:$U,2,FALSE))</f>
        <v/>
      </c>
      <c r="D340" s="646" t="str">
        <f>IF(VLOOKUP($A340,作業日報!$J:$U,3,FALSE)=0,"",VLOOKUP($A340,作業日報!$J:$U,3,FALSE))</f>
        <v/>
      </c>
      <c r="E340" s="657" t="str">
        <f>IF(ISERROR(VLOOKUP($A340,作業日報!$J:$U,4,FALSE))=TRUE,"",VLOOKUP($A340,作業日報!$J:$U,4,FALSE))</f>
        <v/>
      </c>
      <c r="F340" s="660" t="str">
        <f>IF(VLOOKUP($A340,作業日報!$J:$U,5,FALSE)=0,"",VLOOKUP($A340,作業日報!$J:$U,5,FALSE))</f>
        <v/>
      </c>
      <c r="G340" s="660" t="str">
        <f>IF(VLOOKUP($A340,作業日報!$J:$U,6,FALSE)=0,"",VLOOKUP($A340,作業日報!$J:$U,6,FALSE))</f>
        <v/>
      </c>
      <c r="H340" s="665" t="str">
        <f t="shared" ref="H340" si="167">IF(F340="",IF(G340="","",G340),IF(G340="",F340,SUM(F340+G340)))</f>
        <v/>
      </c>
      <c r="I340" s="643" t="str">
        <f>IF(VLOOKUP($A340,作業日報!$J:$U,I$1,FALSE)=0,"",VLOOKUP($A340,作業日報!$J:$U,I$1,FALSE))</f>
        <v/>
      </c>
      <c r="J340" s="643" t="str">
        <f>IF(VLOOKUP($A340,作業日報!$J:$U,J$1,FALSE)=0,"",VLOOKUP($A340,作業日報!$J:$U,J$1,FALSE))</f>
        <v/>
      </c>
      <c r="K340" s="643" t="str">
        <f>IF(VLOOKUP($A340,作業日報!$J:$U,K$1,FALSE)=0,"",VLOOKUP($A340,作業日報!$J:$U,K$1,FALSE))</f>
        <v/>
      </c>
      <c r="L340" s="643" t="str">
        <f>IF(VLOOKUP($A340,作業日報!$J:$U,L$1,FALSE)=0,"",VLOOKUP($A340,作業日報!$J:$U,L$1,FALSE))</f>
        <v/>
      </c>
      <c r="M340" s="643" t="str">
        <f>IF(VLOOKUP($A340,作業日報!$J:$U,M$1,FALSE)=0,"",VLOOKUP($A340,作業日報!$J:$U,M$1,FALSE))</f>
        <v/>
      </c>
      <c r="N340" s="643" t="str">
        <f>IF(VLOOKUP($A340,作業日報!$J:$U,N$1,FALSE)=0,"",VLOOKUP($A340,作業日報!$J:$U,N$1,FALSE))</f>
        <v/>
      </c>
      <c r="O340" s="329" t="str">
        <f>IF($I340="","",(IFERROR(VLOOKUP($B340,作業日報!$A:$I,O$1,FALSE)," ")))</f>
        <v/>
      </c>
      <c r="P340" s="329" t="str">
        <f>IF($I340="","",(IFERROR(VLOOKUP($B340,作業日報!$A:$I,P$1,FALSE)," ")))</f>
        <v/>
      </c>
      <c r="Q340" s="329" t="str">
        <f>IF($I340="","",(IFERROR(VLOOKUP($B340,作業日報!$A:$I,Q$1,FALSE)," ")))</f>
        <v/>
      </c>
      <c r="R340" s="329" t="str">
        <f>IF(VLOOKUP($B340,作業日報!$A:$I,R$1,FALSE)=0,"",VLOOKUP($B340,作業日報!$A:$I,R$1,FALSE))</f>
        <v/>
      </c>
      <c r="S340" s="330" t="str">
        <f t="shared" ref="S340" si="168">IF(I340="","","○")</f>
        <v/>
      </c>
      <c r="T340" s="331"/>
      <c r="U340" s="331"/>
      <c r="V340" s="331"/>
      <c r="W340" s="331"/>
      <c r="X340" s="331"/>
      <c r="Y340" s="331"/>
    </row>
    <row r="341" spans="1:25" ht="12" customHeight="1">
      <c r="A341" s="642"/>
      <c r="B341" s="328" t="str">
        <f>CONCATENATE(A340,"-",2)</f>
        <v>56-2</v>
      </c>
      <c r="C341" s="655"/>
      <c r="D341" s="647"/>
      <c r="E341" s="658"/>
      <c r="F341" s="661"/>
      <c r="G341" s="661"/>
      <c r="H341" s="666"/>
      <c r="I341" s="644"/>
      <c r="J341" s="644"/>
      <c r="K341" s="644"/>
      <c r="L341" s="644"/>
      <c r="M341" s="644"/>
      <c r="N341" s="644"/>
      <c r="O341" s="332" t="str">
        <f>IF($J340="","",(IFERROR(VLOOKUP($B341,作業日報!$A:$I,O$1,FALSE)," ")))</f>
        <v/>
      </c>
      <c r="P341" s="332" t="str">
        <f>IF($J340="","",(IFERROR(VLOOKUP($B341,作業日報!$A:$I,P$1,FALSE)," ")))</f>
        <v/>
      </c>
      <c r="Q341" s="332" t="str">
        <f>IF($J340="","",(IFERROR(VLOOKUP($B341,作業日報!$A:$I,Q$1,FALSE)," ")))</f>
        <v/>
      </c>
      <c r="R341" s="353" t="str">
        <f>IF(VLOOKUP($B341,作業日報!$A:$I,R$1,FALSE)=0,"",VLOOKUP($B341,作業日報!$A:$I,R$1,FALSE))</f>
        <v/>
      </c>
      <c r="S341" s="330" t="str">
        <f t="shared" ref="S341" si="169">IF(S340="","","○")</f>
        <v/>
      </c>
      <c r="T341" s="331"/>
      <c r="U341" s="331"/>
      <c r="V341" s="331"/>
      <c r="W341" s="331"/>
      <c r="X341" s="331"/>
      <c r="Y341" s="331"/>
    </row>
    <row r="342" spans="1:25" ht="12" customHeight="1">
      <c r="A342" s="642"/>
      <c r="B342" s="328" t="str">
        <f>CONCATENATE(A340,"-",3)</f>
        <v>56-3</v>
      </c>
      <c r="C342" s="655"/>
      <c r="D342" s="647"/>
      <c r="E342" s="658"/>
      <c r="F342" s="661"/>
      <c r="G342" s="661"/>
      <c r="H342" s="666"/>
      <c r="I342" s="644"/>
      <c r="J342" s="644"/>
      <c r="K342" s="644"/>
      <c r="L342" s="644"/>
      <c r="M342" s="644"/>
      <c r="N342" s="644"/>
      <c r="O342" s="332" t="str">
        <f>IF($K340="","",(IFERROR(VLOOKUP($B342,作業日報!$A:$I,O$1,FALSE)," ")))</f>
        <v/>
      </c>
      <c r="P342" s="332" t="str">
        <f>IF($K340="","",(IFERROR(VLOOKUP($B342,作業日報!$A:$I,P$1,FALSE)," ")))</f>
        <v/>
      </c>
      <c r="Q342" s="332" t="str">
        <f>IF($K340="","",(IFERROR(VLOOKUP($B342,作業日報!$A:$I,Q$1,FALSE)," ")))</f>
        <v/>
      </c>
      <c r="R342" s="353" t="str">
        <f>IF(VLOOKUP($B342,作業日報!$A:$I,R$1,FALSE)=0,"",VLOOKUP($B342,作業日報!$A:$I,R$1,FALSE))</f>
        <v/>
      </c>
      <c r="S342" s="330" t="str">
        <f t="shared" si="166"/>
        <v/>
      </c>
      <c r="T342" s="331"/>
      <c r="U342" s="331"/>
      <c r="V342" s="331"/>
      <c r="W342" s="331"/>
      <c r="X342" s="331"/>
      <c r="Y342" s="331"/>
    </row>
    <row r="343" spans="1:25" ht="12" customHeight="1">
      <c r="A343" s="642"/>
      <c r="B343" s="328" t="str">
        <f>CONCATENATE(A340,"-",4)</f>
        <v>56-4</v>
      </c>
      <c r="C343" s="655"/>
      <c r="D343" s="647"/>
      <c r="E343" s="658"/>
      <c r="F343" s="661"/>
      <c r="G343" s="661"/>
      <c r="H343" s="666"/>
      <c r="I343" s="644"/>
      <c r="J343" s="644"/>
      <c r="K343" s="644"/>
      <c r="L343" s="644"/>
      <c r="M343" s="644"/>
      <c r="N343" s="644"/>
      <c r="O343" s="332" t="str">
        <f>IF($L340="","",(IFERROR(VLOOKUP($B343,作業日報!$A:$I,O$1,FALSE)," ")))</f>
        <v/>
      </c>
      <c r="P343" s="332" t="str">
        <f>IF($L340="","",(IFERROR(VLOOKUP($B343,作業日報!$A:$I,P$1,FALSE)," ")))</f>
        <v/>
      </c>
      <c r="Q343" s="332" t="str">
        <f>IF($L340="","",(IFERROR(VLOOKUP($B343,作業日報!$A:$I,Q$1,FALSE)," ")))</f>
        <v/>
      </c>
      <c r="R343" s="353" t="str">
        <f>IF(VLOOKUP($B343,作業日報!$A:$I,R$1,FALSE)=0,"",VLOOKUP($B343,作業日報!$A:$I,R$1,FALSE))</f>
        <v/>
      </c>
      <c r="S343" s="330" t="str">
        <f t="shared" si="166"/>
        <v/>
      </c>
      <c r="T343" s="331"/>
      <c r="U343" s="331"/>
      <c r="V343" s="331"/>
      <c r="W343" s="331"/>
      <c r="X343" s="331"/>
      <c r="Y343" s="331"/>
    </row>
    <row r="344" spans="1:25" ht="12" customHeight="1">
      <c r="A344" s="642"/>
      <c r="B344" s="328" t="str">
        <f>CONCATENATE(A340,"-",5)</f>
        <v>56-5</v>
      </c>
      <c r="C344" s="655"/>
      <c r="D344" s="647"/>
      <c r="E344" s="658"/>
      <c r="F344" s="661"/>
      <c r="G344" s="661"/>
      <c r="H344" s="666"/>
      <c r="I344" s="644"/>
      <c r="J344" s="644"/>
      <c r="K344" s="644"/>
      <c r="L344" s="644"/>
      <c r="M344" s="644"/>
      <c r="N344" s="644"/>
      <c r="O344" s="332" t="str">
        <f>IF($M340="","",(IFERROR(VLOOKUP($B344,作業日報!$A:$I,O$1,FALSE)," ")))</f>
        <v/>
      </c>
      <c r="P344" s="332" t="str">
        <f>IF($M340="","",(IFERROR(VLOOKUP($B344,作業日報!$A:$I,P$1,FALSE)," ")))</f>
        <v/>
      </c>
      <c r="Q344" s="332" t="str">
        <f>IF($M340="","",(IFERROR(VLOOKUP($B344,作業日報!$A:$I,Q$1,FALSE)," ")))</f>
        <v/>
      </c>
      <c r="R344" s="353" t="str">
        <f>IF(VLOOKUP($B344,作業日報!$A:$I,R$1,FALSE)=0,"",VLOOKUP($B344,作業日報!$A:$I,R$1,FALSE))</f>
        <v/>
      </c>
      <c r="S344" s="330" t="str">
        <f t="shared" si="166"/>
        <v/>
      </c>
      <c r="T344" s="331"/>
      <c r="U344" s="331"/>
      <c r="V344" s="331"/>
      <c r="W344" s="331"/>
      <c r="X344" s="331"/>
      <c r="Y344" s="331"/>
    </row>
    <row r="345" spans="1:25" ht="12" customHeight="1">
      <c r="A345" s="642"/>
      <c r="B345" s="328" t="str">
        <f>CONCATENATE(A340,"-",6)</f>
        <v>56-6</v>
      </c>
      <c r="C345" s="656"/>
      <c r="D345" s="648"/>
      <c r="E345" s="659"/>
      <c r="F345" s="662"/>
      <c r="G345" s="662"/>
      <c r="H345" s="667"/>
      <c r="I345" s="645"/>
      <c r="J345" s="645"/>
      <c r="K345" s="645"/>
      <c r="L345" s="645"/>
      <c r="M345" s="645"/>
      <c r="N345" s="645"/>
      <c r="O345" s="333" t="str">
        <f>IF($N340="","",(IFERROR(VLOOKUP($B345,作業日報!$A:$I,O$1,FALSE)," ")))</f>
        <v/>
      </c>
      <c r="P345" s="333" t="str">
        <f>IF($N340="","",(IFERROR(VLOOKUP($B345,作業日報!$A:$I,P$1,FALSE)," ")))</f>
        <v/>
      </c>
      <c r="Q345" s="333" t="str">
        <f>IF($N340="","",(IFERROR(VLOOKUP($B345,作業日報!$A:$I,Q$1,FALSE)," ")))</f>
        <v/>
      </c>
      <c r="R345" s="354" t="str">
        <f>IF(VLOOKUP($B345,作業日報!$A:$I,R$1,FALSE)=0,"",VLOOKUP($B345,作業日報!$A:$I,R$1,FALSE))</f>
        <v/>
      </c>
      <c r="S345" s="330" t="str">
        <f t="shared" si="166"/>
        <v/>
      </c>
      <c r="T345" s="331"/>
      <c r="U345" s="331"/>
      <c r="V345" s="331"/>
      <c r="W345" s="331"/>
      <c r="X345" s="331"/>
      <c r="Y345" s="331"/>
    </row>
    <row r="346" spans="1:25" ht="12" customHeight="1">
      <c r="A346" s="642">
        <v>57</v>
      </c>
      <c r="B346" s="328" t="str">
        <f>CONCATENATE(A346,"-",1)</f>
        <v>57-1</v>
      </c>
      <c r="C346" s="654" t="str">
        <f>IF(VLOOKUP($A346,作業日報!$J:$U,2,FALSE)=0,"",VLOOKUP($A346,作業日報!$J:$U,2,FALSE))</f>
        <v/>
      </c>
      <c r="D346" s="646" t="str">
        <f>IF(VLOOKUP($A346,作業日報!$J:$U,3,FALSE)=0,"",VLOOKUP($A346,作業日報!$J:$U,3,FALSE))</f>
        <v/>
      </c>
      <c r="E346" s="657" t="str">
        <f>IF(ISERROR(VLOOKUP($A346,作業日報!$J:$U,4,FALSE))=TRUE,"",VLOOKUP($A346,作業日報!$J:$U,4,FALSE))</f>
        <v/>
      </c>
      <c r="F346" s="660" t="str">
        <f>IF(VLOOKUP($A346,作業日報!$J:$U,5,FALSE)=0,"",VLOOKUP($A346,作業日報!$J:$U,5,FALSE))</f>
        <v/>
      </c>
      <c r="G346" s="660" t="str">
        <f>IF(VLOOKUP($A346,作業日報!$J:$U,6,FALSE)=0,"",VLOOKUP($A346,作業日報!$J:$U,6,FALSE))</f>
        <v/>
      </c>
      <c r="H346" s="665" t="str">
        <f t="shared" ref="H346" si="170">IF(F346="",IF(G346="","",G346),IF(G346="",F346,SUM(F346+G346)))</f>
        <v/>
      </c>
      <c r="I346" s="643" t="str">
        <f>IF(VLOOKUP($A346,作業日報!$J:$U,I$1,FALSE)=0,"",VLOOKUP($A346,作業日報!$J:$U,I$1,FALSE))</f>
        <v/>
      </c>
      <c r="J346" s="643" t="str">
        <f>IF(VLOOKUP($A346,作業日報!$J:$U,J$1,FALSE)=0,"",VLOOKUP($A346,作業日報!$J:$U,J$1,FALSE))</f>
        <v/>
      </c>
      <c r="K346" s="643" t="str">
        <f>IF(VLOOKUP($A346,作業日報!$J:$U,K$1,FALSE)=0,"",VLOOKUP($A346,作業日報!$J:$U,K$1,FALSE))</f>
        <v/>
      </c>
      <c r="L346" s="643" t="str">
        <f>IF(VLOOKUP($A346,作業日報!$J:$U,L$1,FALSE)=0,"",VLOOKUP($A346,作業日報!$J:$U,L$1,FALSE))</f>
        <v/>
      </c>
      <c r="M346" s="643" t="str">
        <f>IF(VLOOKUP($A346,作業日報!$J:$U,M$1,FALSE)=0,"",VLOOKUP($A346,作業日報!$J:$U,M$1,FALSE))</f>
        <v/>
      </c>
      <c r="N346" s="643" t="str">
        <f>IF(VLOOKUP($A346,作業日報!$J:$U,N$1,FALSE)=0,"",VLOOKUP($A346,作業日報!$J:$U,N$1,FALSE))</f>
        <v/>
      </c>
      <c r="O346" s="329" t="str">
        <f>IF($I346="","",(IFERROR(VLOOKUP($B346,作業日報!$A:$I,O$1,FALSE)," ")))</f>
        <v/>
      </c>
      <c r="P346" s="329" t="str">
        <f>IF($I346="","",(IFERROR(VLOOKUP($B346,作業日報!$A:$I,P$1,FALSE)," ")))</f>
        <v/>
      </c>
      <c r="Q346" s="329" t="str">
        <f>IF($I346="","",(IFERROR(VLOOKUP($B346,作業日報!$A:$I,Q$1,FALSE)," ")))</f>
        <v/>
      </c>
      <c r="R346" s="329" t="str">
        <f>IF(VLOOKUP($B346,作業日報!$A:$I,R$1,FALSE)=0,"",VLOOKUP($B346,作業日報!$A:$I,R$1,FALSE))</f>
        <v/>
      </c>
      <c r="S346" s="330" t="str">
        <f t="shared" ref="S346" si="171">IF(I346="","","○")</f>
        <v/>
      </c>
      <c r="T346" s="331"/>
      <c r="U346" s="331"/>
      <c r="V346" s="331"/>
      <c r="W346" s="331"/>
      <c r="X346" s="331"/>
      <c r="Y346" s="331"/>
    </row>
    <row r="347" spans="1:25" ht="12" customHeight="1">
      <c r="A347" s="642"/>
      <c r="B347" s="328" t="str">
        <f>CONCATENATE(A346,"-",2)</f>
        <v>57-2</v>
      </c>
      <c r="C347" s="655"/>
      <c r="D347" s="647"/>
      <c r="E347" s="658"/>
      <c r="F347" s="661"/>
      <c r="G347" s="661"/>
      <c r="H347" s="666"/>
      <c r="I347" s="644"/>
      <c r="J347" s="644"/>
      <c r="K347" s="644"/>
      <c r="L347" s="644"/>
      <c r="M347" s="644"/>
      <c r="N347" s="644"/>
      <c r="O347" s="332" t="str">
        <f>IF($J346="","",(IFERROR(VLOOKUP($B347,作業日報!$A:$I,O$1,FALSE)," ")))</f>
        <v/>
      </c>
      <c r="P347" s="332" t="str">
        <f>IF($J346="","",(IFERROR(VLOOKUP($B347,作業日報!$A:$I,P$1,FALSE)," ")))</f>
        <v/>
      </c>
      <c r="Q347" s="332" t="str">
        <f>IF($J346="","",(IFERROR(VLOOKUP($B347,作業日報!$A:$I,Q$1,FALSE)," ")))</f>
        <v/>
      </c>
      <c r="R347" s="353" t="str">
        <f>IF(VLOOKUP($B347,作業日報!$A:$I,R$1,FALSE)=0,"",VLOOKUP($B347,作業日報!$A:$I,R$1,FALSE))</f>
        <v/>
      </c>
      <c r="S347" s="330" t="str">
        <f t="shared" ref="S347" si="172">IF(S346="","","○")</f>
        <v/>
      </c>
      <c r="T347" s="331"/>
      <c r="U347" s="331"/>
      <c r="V347" s="331"/>
      <c r="W347" s="331"/>
      <c r="X347" s="331"/>
      <c r="Y347" s="331"/>
    </row>
    <row r="348" spans="1:25" ht="12" customHeight="1">
      <c r="A348" s="642"/>
      <c r="B348" s="328" t="str">
        <f>CONCATENATE(A346,"-",3)</f>
        <v>57-3</v>
      </c>
      <c r="C348" s="655"/>
      <c r="D348" s="647"/>
      <c r="E348" s="658"/>
      <c r="F348" s="661"/>
      <c r="G348" s="661"/>
      <c r="H348" s="666"/>
      <c r="I348" s="644"/>
      <c r="J348" s="644"/>
      <c r="K348" s="644"/>
      <c r="L348" s="644"/>
      <c r="M348" s="644"/>
      <c r="N348" s="644"/>
      <c r="O348" s="332" t="str">
        <f>IF($K346="","",(IFERROR(VLOOKUP($B348,作業日報!$A:$I,O$1,FALSE)," ")))</f>
        <v/>
      </c>
      <c r="P348" s="332" t="str">
        <f>IF($K346="","",(IFERROR(VLOOKUP($B348,作業日報!$A:$I,P$1,FALSE)," ")))</f>
        <v/>
      </c>
      <c r="Q348" s="332" t="str">
        <f>IF($K346="","",(IFERROR(VLOOKUP($B348,作業日報!$A:$I,Q$1,FALSE)," ")))</f>
        <v/>
      </c>
      <c r="R348" s="353" t="str">
        <f>IF(VLOOKUP($B348,作業日報!$A:$I,R$1,FALSE)=0,"",VLOOKUP($B348,作業日報!$A:$I,R$1,FALSE))</f>
        <v/>
      </c>
      <c r="S348" s="330" t="str">
        <f t="shared" si="166"/>
        <v/>
      </c>
      <c r="T348" s="331"/>
      <c r="U348" s="331"/>
      <c r="V348" s="331"/>
      <c r="W348" s="331"/>
      <c r="X348" s="331"/>
      <c r="Y348" s="331"/>
    </row>
    <row r="349" spans="1:25" ht="12" customHeight="1">
      <c r="A349" s="642"/>
      <c r="B349" s="328" t="str">
        <f>CONCATENATE(A346,"-",4)</f>
        <v>57-4</v>
      </c>
      <c r="C349" s="655"/>
      <c r="D349" s="647"/>
      <c r="E349" s="658"/>
      <c r="F349" s="661"/>
      <c r="G349" s="661"/>
      <c r="H349" s="666"/>
      <c r="I349" s="644"/>
      <c r="J349" s="644"/>
      <c r="K349" s="644"/>
      <c r="L349" s="644"/>
      <c r="M349" s="644"/>
      <c r="N349" s="644"/>
      <c r="O349" s="332" t="str">
        <f>IF($L346="","",(IFERROR(VLOOKUP($B349,作業日報!$A:$I,O$1,FALSE)," ")))</f>
        <v/>
      </c>
      <c r="P349" s="332" t="str">
        <f>IF($L346="","",(IFERROR(VLOOKUP($B349,作業日報!$A:$I,P$1,FALSE)," ")))</f>
        <v/>
      </c>
      <c r="Q349" s="332" t="str">
        <f>IF($L346="","",(IFERROR(VLOOKUP($B349,作業日報!$A:$I,Q$1,FALSE)," ")))</f>
        <v/>
      </c>
      <c r="R349" s="353" t="str">
        <f>IF(VLOOKUP($B349,作業日報!$A:$I,R$1,FALSE)=0,"",VLOOKUP($B349,作業日報!$A:$I,R$1,FALSE))</f>
        <v/>
      </c>
      <c r="S349" s="330" t="str">
        <f t="shared" si="166"/>
        <v/>
      </c>
      <c r="T349" s="331"/>
      <c r="U349" s="331"/>
      <c r="V349" s="331"/>
      <c r="W349" s="331"/>
      <c r="X349" s="331"/>
      <c r="Y349" s="331"/>
    </row>
    <row r="350" spans="1:25" ht="12" customHeight="1">
      <c r="A350" s="642"/>
      <c r="B350" s="328" t="str">
        <f>CONCATENATE(A346,"-",5)</f>
        <v>57-5</v>
      </c>
      <c r="C350" s="655"/>
      <c r="D350" s="647"/>
      <c r="E350" s="658"/>
      <c r="F350" s="661"/>
      <c r="G350" s="661"/>
      <c r="H350" s="666"/>
      <c r="I350" s="644"/>
      <c r="J350" s="644"/>
      <c r="K350" s="644"/>
      <c r="L350" s="644"/>
      <c r="M350" s="644"/>
      <c r="N350" s="644"/>
      <c r="O350" s="332" t="str">
        <f>IF($M346="","",(IFERROR(VLOOKUP($B350,作業日報!$A:$I,O$1,FALSE)," ")))</f>
        <v/>
      </c>
      <c r="P350" s="332" t="str">
        <f>IF($M346="","",(IFERROR(VLOOKUP($B350,作業日報!$A:$I,P$1,FALSE)," ")))</f>
        <v/>
      </c>
      <c r="Q350" s="332" t="str">
        <f>IF($M346="","",(IFERROR(VLOOKUP($B350,作業日報!$A:$I,Q$1,FALSE)," ")))</f>
        <v/>
      </c>
      <c r="R350" s="353" t="str">
        <f>IF(VLOOKUP($B350,作業日報!$A:$I,R$1,FALSE)=0,"",VLOOKUP($B350,作業日報!$A:$I,R$1,FALSE))</f>
        <v/>
      </c>
      <c r="S350" s="330" t="str">
        <f t="shared" si="166"/>
        <v/>
      </c>
      <c r="T350" s="331"/>
      <c r="U350" s="331"/>
      <c r="V350" s="331"/>
      <c r="W350" s="331"/>
      <c r="X350" s="331"/>
      <c r="Y350" s="331"/>
    </row>
    <row r="351" spans="1:25" ht="12" customHeight="1">
      <c r="A351" s="642"/>
      <c r="B351" s="328" t="str">
        <f>CONCATENATE(A346,"-",6)</f>
        <v>57-6</v>
      </c>
      <c r="C351" s="656"/>
      <c r="D351" s="648"/>
      <c r="E351" s="659"/>
      <c r="F351" s="662"/>
      <c r="G351" s="662"/>
      <c r="H351" s="667"/>
      <c r="I351" s="645"/>
      <c r="J351" s="645"/>
      <c r="K351" s="645"/>
      <c r="L351" s="645"/>
      <c r="M351" s="645"/>
      <c r="N351" s="645"/>
      <c r="O351" s="333" t="str">
        <f>IF($N346="","",(IFERROR(VLOOKUP($B351,作業日報!$A:$I,O$1,FALSE)," ")))</f>
        <v/>
      </c>
      <c r="P351" s="333" t="str">
        <f>IF($N346="","",(IFERROR(VLOOKUP($B351,作業日報!$A:$I,P$1,FALSE)," ")))</f>
        <v/>
      </c>
      <c r="Q351" s="333" t="str">
        <f>IF($N346="","",(IFERROR(VLOOKUP($B351,作業日報!$A:$I,Q$1,FALSE)," ")))</f>
        <v/>
      </c>
      <c r="R351" s="354" t="str">
        <f>IF(VLOOKUP($B351,作業日報!$A:$I,R$1,FALSE)=0,"",VLOOKUP($B351,作業日報!$A:$I,R$1,FALSE))</f>
        <v/>
      </c>
      <c r="S351" s="330" t="str">
        <f t="shared" si="166"/>
        <v/>
      </c>
      <c r="T351" s="331"/>
      <c r="U351" s="331"/>
      <c r="V351" s="331"/>
      <c r="W351" s="331"/>
      <c r="X351" s="331"/>
      <c r="Y351" s="331"/>
    </row>
    <row r="352" spans="1:25" ht="12" customHeight="1">
      <c r="A352" s="642">
        <v>58</v>
      </c>
      <c r="B352" s="328" t="str">
        <f>CONCATENATE(A352,"-",1)</f>
        <v>58-1</v>
      </c>
      <c r="C352" s="654" t="str">
        <f>IF(VLOOKUP($A352,作業日報!$J:$U,2,FALSE)=0,"",VLOOKUP($A352,作業日報!$J:$U,2,FALSE))</f>
        <v/>
      </c>
      <c r="D352" s="646" t="str">
        <f>IF(VLOOKUP($A352,作業日報!$J:$U,3,FALSE)=0,"",VLOOKUP($A352,作業日報!$J:$U,3,FALSE))</f>
        <v/>
      </c>
      <c r="E352" s="657" t="str">
        <f>IF(ISERROR(VLOOKUP($A352,作業日報!$J:$U,4,FALSE))=TRUE,"",VLOOKUP($A352,作業日報!$J:$U,4,FALSE))</f>
        <v/>
      </c>
      <c r="F352" s="660" t="str">
        <f>IF(VLOOKUP($A352,作業日報!$J:$U,5,FALSE)=0,"",VLOOKUP($A352,作業日報!$J:$U,5,FALSE))</f>
        <v/>
      </c>
      <c r="G352" s="660" t="str">
        <f>IF(VLOOKUP($A352,作業日報!$J:$U,6,FALSE)=0,"",VLOOKUP($A352,作業日報!$J:$U,6,FALSE))</f>
        <v/>
      </c>
      <c r="H352" s="665" t="str">
        <f t="shared" ref="H352" si="173">IF(F352="",IF(G352="","",G352),IF(G352="",F352,SUM(F352+G352)))</f>
        <v/>
      </c>
      <c r="I352" s="643" t="str">
        <f>IF(VLOOKUP($A352,作業日報!$J:$U,I$1,FALSE)=0,"",VLOOKUP($A352,作業日報!$J:$U,I$1,FALSE))</f>
        <v/>
      </c>
      <c r="J352" s="643" t="str">
        <f>IF(VLOOKUP($A352,作業日報!$J:$U,J$1,FALSE)=0,"",VLOOKUP($A352,作業日報!$J:$U,J$1,FALSE))</f>
        <v/>
      </c>
      <c r="K352" s="643" t="str">
        <f>IF(VLOOKUP($A352,作業日報!$J:$U,K$1,FALSE)=0,"",VLOOKUP($A352,作業日報!$J:$U,K$1,FALSE))</f>
        <v/>
      </c>
      <c r="L352" s="643" t="str">
        <f>IF(VLOOKUP($A352,作業日報!$J:$U,L$1,FALSE)=0,"",VLOOKUP($A352,作業日報!$J:$U,L$1,FALSE))</f>
        <v/>
      </c>
      <c r="M352" s="643" t="str">
        <f>IF(VLOOKUP($A352,作業日報!$J:$U,M$1,FALSE)=0,"",VLOOKUP($A352,作業日報!$J:$U,M$1,FALSE))</f>
        <v/>
      </c>
      <c r="N352" s="643" t="str">
        <f>IF(VLOOKUP($A352,作業日報!$J:$U,N$1,FALSE)=0,"",VLOOKUP($A352,作業日報!$J:$U,N$1,FALSE))</f>
        <v/>
      </c>
      <c r="O352" s="329" t="str">
        <f>IF($I352="","",(IFERROR(VLOOKUP($B352,作業日報!$A:$I,O$1,FALSE)," ")))</f>
        <v/>
      </c>
      <c r="P352" s="329" t="str">
        <f>IF($I352="","",(IFERROR(VLOOKUP($B352,作業日報!$A:$I,P$1,FALSE)," ")))</f>
        <v/>
      </c>
      <c r="Q352" s="329" t="str">
        <f>IF($I352="","",(IFERROR(VLOOKUP($B352,作業日報!$A:$I,Q$1,FALSE)," ")))</f>
        <v/>
      </c>
      <c r="R352" s="329" t="str">
        <f>IF(VLOOKUP($B352,作業日報!$A:$I,R$1,FALSE)=0,"",VLOOKUP($B352,作業日報!$A:$I,R$1,FALSE))</f>
        <v/>
      </c>
      <c r="S352" s="330" t="str">
        <f t="shared" ref="S352" si="174">IF(I352="","","○")</f>
        <v/>
      </c>
      <c r="T352" s="331"/>
      <c r="U352" s="331"/>
      <c r="V352" s="331"/>
      <c r="W352" s="331"/>
      <c r="X352" s="331"/>
      <c r="Y352" s="331"/>
    </row>
    <row r="353" spans="1:25" ht="12" customHeight="1">
      <c r="A353" s="642"/>
      <c r="B353" s="328" t="str">
        <f>CONCATENATE(A352,"-",2)</f>
        <v>58-2</v>
      </c>
      <c r="C353" s="655"/>
      <c r="D353" s="647"/>
      <c r="E353" s="658"/>
      <c r="F353" s="661"/>
      <c r="G353" s="661"/>
      <c r="H353" s="666"/>
      <c r="I353" s="644"/>
      <c r="J353" s="644"/>
      <c r="K353" s="644"/>
      <c r="L353" s="644"/>
      <c r="M353" s="644"/>
      <c r="N353" s="644"/>
      <c r="O353" s="332" t="str">
        <f>IF($J352="","",(IFERROR(VLOOKUP($B353,作業日報!$A:$I,O$1,FALSE)," ")))</f>
        <v/>
      </c>
      <c r="P353" s="332" t="str">
        <f>IF($J352="","",(IFERROR(VLOOKUP($B353,作業日報!$A:$I,P$1,FALSE)," ")))</f>
        <v/>
      </c>
      <c r="Q353" s="332" t="str">
        <f>IF($J352="","",(IFERROR(VLOOKUP($B353,作業日報!$A:$I,Q$1,FALSE)," ")))</f>
        <v/>
      </c>
      <c r="R353" s="353" t="str">
        <f>IF(VLOOKUP($B353,作業日報!$A:$I,R$1,FALSE)=0,"",VLOOKUP($B353,作業日報!$A:$I,R$1,FALSE))</f>
        <v/>
      </c>
      <c r="S353" s="330" t="str">
        <f t="shared" ref="S353" si="175">IF(S352="","","○")</f>
        <v/>
      </c>
      <c r="T353" s="331"/>
      <c r="U353" s="331"/>
      <c r="V353" s="331"/>
      <c r="W353" s="331"/>
      <c r="X353" s="331"/>
      <c r="Y353" s="331"/>
    </row>
    <row r="354" spans="1:25" ht="12" customHeight="1">
      <c r="A354" s="642"/>
      <c r="B354" s="328" t="str">
        <f>CONCATENATE(A352,"-",3)</f>
        <v>58-3</v>
      </c>
      <c r="C354" s="655"/>
      <c r="D354" s="647"/>
      <c r="E354" s="658"/>
      <c r="F354" s="661"/>
      <c r="G354" s="661"/>
      <c r="H354" s="666"/>
      <c r="I354" s="644"/>
      <c r="J354" s="644"/>
      <c r="K354" s="644"/>
      <c r="L354" s="644"/>
      <c r="M354" s="644"/>
      <c r="N354" s="644"/>
      <c r="O354" s="332" t="str">
        <f>IF($K352="","",(IFERROR(VLOOKUP($B354,作業日報!$A:$I,O$1,FALSE)," ")))</f>
        <v/>
      </c>
      <c r="P354" s="332" t="str">
        <f>IF($K352="","",(IFERROR(VLOOKUP($B354,作業日報!$A:$I,P$1,FALSE)," ")))</f>
        <v/>
      </c>
      <c r="Q354" s="332" t="str">
        <f>IF($K352="","",(IFERROR(VLOOKUP($B354,作業日報!$A:$I,Q$1,FALSE)," ")))</f>
        <v/>
      </c>
      <c r="R354" s="353" t="str">
        <f>IF(VLOOKUP($B354,作業日報!$A:$I,R$1,FALSE)=0,"",VLOOKUP($B354,作業日報!$A:$I,R$1,FALSE))</f>
        <v/>
      </c>
      <c r="S354" s="330" t="str">
        <f t="shared" si="166"/>
        <v/>
      </c>
      <c r="T354" s="331"/>
      <c r="U354" s="331"/>
      <c r="V354" s="331"/>
      <c r="W354" s="331"/>
      <c r="X354" s="331"/>
      <c r="Y354" s="331"/>
    </row>
    <row r="355" spans="1:25" ht="12" customHeight="1">
      <c r="A355" s="642"/>
      <c r="B355" s="328" t="str">
        <f>CONCATENATE(A352,"-",4)</f>
        <v>58-4</v>
      </c>
      <c r="C355" s="655"/>
      <c r="D355" s="647"/>
      <c r="E355" s="658"/>
      <c r="F355" s="661"/>
      <c r="G355" s="661"/>
      <c r="H355" s="666"/>
      <c r="I355" s="644"/>
      <c r="J355" s="644"/>
      <c r="K355" s="644"/>
      <c r="L355" s="644"/>
      <c r="M355" s="644"/>
      <c r="N355" s="644"/>
      <c r="O355" s="332" t="str">
        <f>IF($L352="","",(IFERROR(VLOOKUP($B355,作業日報!$A:$I,O$1,FALSE)," ")))</f>
        <v/>
      </c>
      <c r="P355" s="332" t="str">
        <f>IF($L352="","",(IFERROR(VLOOKUP($B355,作業日報!$A:$I,P$1,FALSE)," ")))</f>
        <v/>
      </c>
      <c r="Q355" s="332" t="str">
        <f>IF($L352="","",(IFERROR(VLOOKUP($B355,作業日報!$A:$I,Q$1,FALSE)," ")))</f>
        <v/>
      </c>
      <c r="R355" s="353" t="str">
        <f>IF(VLOOKUP($B355,作業日報!$A:$I,R$1,FALSE)=0,"",VLOOKUP($B355,作業日報!$A:$I,R$1,FALSE))</f>
        <v/>
      </c>
      <c r="S355" s="330" t="str">
        <f t="shared" si="166"/>
        <v/>
      </c>
      <c r="T355" s="331"/>
      <c r="U355" s="331"/>
      <c r="V355" s="331"/>
      <c r="W355" s="331"/>
      <c r="X355" s="331"/>
      <c r="Y355" s="331"/>
    </row>
    <row r="356" spans="1:25" ht="12" customHeight="1">
      <c r="A356" s="642"/>
      <c r="B356" s="328" t="str">
        <f>CONCATENATE(A352,"-",5)</f>
        <v>58-5</v>
      </c>
      <c r="C356" s="655"/>
      <c r="D356" s="647"/>
      <c r="E356" s="658"/>
      <c r="F356" s="661"/>
      <c r="G356" s="661"/>
      <c r="H356" s="666"/>
      <c r="I356" s="644"/>
      <c r="J356" s="644"/>
      <c r="K356" s="644"/>
      <c r="L356" s="644"/>
      <c r="M356" s="644"/>
      <c r="N356" s="644"/>
      <c r="O356" s="332" t="str">
        <f>IF($M352="","",(IFERROR(VLOOKUP($B356,作業日報!$A:$I,O$1,FALSE)," ")))</f>
        <v/>
      </c>
      <c r="P356" s="332" t="str">
        <f>IF($M352="","",(IFERROR(VLOOKUP($B356,作業日報!$A:$I,P$1,FALSE)," ")))</f>
        <v/>
      </c>
      <c r="Q356" s="332" t="str">
        <f>IF($M352="","",(IFERROR(VLOOKUP($B356,作業日報!$A:$I,Q$1,FALSE)," ")))</f>
        <v/>
      </c>
      <c r="R356" s="353" t="str">
        <f>IF(VLOOKUP($B356,作業日報!$A:$I,R$1,FALSE)=0,"",VLOOKUP($B356,作業日報!$A:$I,R$1,FALSE))</f>
        <v/>
      </c>
      <c r="S356" s="330" t="str">
        <f t="shared" si="166"/>
        <v/>
      </c>
      <c r="T356" s="331"/>
      <c r="U356" s="331"/>
      <c r="V356" s="331"/>
      <c r="W356" s="331"/>
      <c r="X356" s="331"/>
      <c r="Y356" s="331"/>
    </row>
    <row r="357" spans="1:25" ht="12" customHeight="1">
      <c r="A357" s="642"/>
      <c r="B357" s="328" t="str">
        <f>CONCATENATE(A352,"-",6)</f>
        <v>58-6</v>
      </c>
      <c r="C357" s="656"/>
      <c r="D357" s="648"/>
      <c r="E357" s="659"/>
      <c r="F357" s="662"/>
      <c r="G357" s="662"/>
      <c r="H357" s="667"/>
      <c r="I357" s="645"/>
      <c r="J357" s="645"/>
      <c r="K357" s="645"/>
      <c r="L357" s="645"/>
      <c r="M357" s="645"/>
      <c r="N357" s="645"/>
      <c r="O357" s="333" t="str">
        <f>IF($N352="","",(IFERROR(VLOOKUP($B357,作業日報!$A:$I,O$1,FALSE)," ")))</f>
        <v/>
      </c>
      <c r="P357" s="333" t="str">
        <f>IF($N352="","",(IFERROR(VLOOKUP($B357,作業日報!$A:$I,P$1,FALSE)," ")))</f>
        <v/>
      </c>
      <c r="Q357" s="333" t="str">
        <f>IF($N352="","",(IFERROR(VLOOKUP($B357,作業日報!$A:$I,Q$1,FALSE)," ")))</f>
        <v/>
      </c>
      <c r="R357" s="354" t="str">
        <f>IF(VLOOKUP($B357,作業日報!$A:$I,R$1,FALSE)=0,"",VLOOKUP($B357,作業日報!$A:$I,R$1,FALSE))</f>
        <v/>
      </c>
      <c r="S357" s="330" t="str">
        <f t="shared" si="166"/>
        <v/>
      </c>
      <c r="T357" s="331"/>
      <c r="U357" s="331"/>
      <c r="V357" s="331"/>
      <c r="W357" s="331"/>
      <c r="X357" s="331"/>
      <c r="Y357" s="331"/>
    </row>
    <row r="358" spans="1:25" ht="12" customHeight="1">
      <c r="A358" s="642">
        <v>59</v>
      </c>
      <c r="B358" s="328" t="str">
        <f>CONCATENATE(A358,"-",1)</f>
        <v>59-1</v>
      </c>
      <c r="C358" s="654" t="str">
        <f>IF(VLOOKUP($A358,作業日報!$J:$U,2,FALSE)=0,"",VLOOKUP($A358,作業日報!$J:$U,2,FALSE))</f>
        <v/>
      </c>
      <c r="D358" s="646" t="str">
        <f>IF(VLOOKUP($A358,作業日報!$J:$U,3,FALSE)=0,"",VLOOKUP($A358,作業日報!$J:$U,3,FALSE))</f>
        <v/>
      </c>
      <c r="E358" s="657" t="str">
        <f>IF(ISERROR(VLOOKUP($A358,作業日報!$J:$U,4,FALSE))=TRUE,"",VLOOKUP($A358,作業日報!$J:$U,4,FALSE))</f>
        <v/>
      </c>
      <c r="F358" s="660" t="str">
        <f>IF(VLOOKUP($A358,作業日報!$J:$U,5,FALSE)=0,"",VLOOKUP($A358,作業日報!$J:$U,5,FALSE))</f>
        <v/>
      </c>
      <c r="G358" s="660" t="str">
        <f>IF(VLOOKUP($A358,作業日報!$J:$U,6,FALSE)=0,"",VLOOKUP($A358,作業日報!$J:$U,6,FALSE))</f>
        <v/>
      </c>
      <c r="H358" s="665" t="str">
        <f t="shared" ref="H358" si="176">IF(F358="",IF(G358="","",G358),IF(G358="",F358,SUM(F358+G358)))</f>
        <v/>
      </c>
      <c r="I358" s="643" t="str">
        <f>IF(VLOOKUP($A358,作業日報!$J:$U,I$1,FALSE)=0,"",VLOOKUP($A358,作業日報!$J:$U,I$1,FALSE))</f>
        <v/>
      </c>
      <c r="J358" s="643" t="str">
        <f>IF(VLOOKUP($A358,作業日報!$J:$U,J$1,FALSE)=0,"",VLOOKUP($A358,作業日報!$J:$U,J$1,FALSE))</f>
        <v/>
      </c>
      <c r="K358" s="643" t="str">
        <f>IF(VLOOKUP($A358,作業日報!$J:$U,K$1,FALSE)=0,"",VLOOKUP($A358,作業日報!$J:$U,K$1,FALSE))</f>
        <v/>
      </c>
      <c r="L358" s="643" t="str">
        <f>IF(VLOOKUP($A358,作業日報!$J:$U,L$1,FALSE)=0,"",VLOOKUP($A358,作業日報!$J:$U,L$1,FALSE))</f>
        <v/>
      </c>
      <c r="M358" s="643" t="str">
        <f>IF(VLOOKUP($A358,作業日報!$J:$U,M$1,FALSE)=0,"",VLOOKUP($A358,作業日報!$J:$U,M$1,FALSE))</f>
        <v/>
      </c>
      <c r="N358" s="643" t="str">
        <f>IF(VLOOKUP($A358,作業日報!$J:$U,N$1,FALSE)=0,"",VLOOKUP($A358,作業日報!$J:$U,N$1,FALSE))</f>
        <v/>
      </c>
      <c r="O358" s="329" t="str">
        <f>IF($I358="","",(IFERROR(VLOOKUP($B358,作業日報!$A:$I,O$1,FALSE)," ")))</f>
        <v/>
      </c>
      <c r="P358" s="329" t="str">
        <f>IF($I358="","",(IFERROR(VLOOKUP($B358,作業日報!$A:$I,P$1,FALSE)," ")))</f>
        <v/>
      </c>
      <c r="Q358" s="329" t="str">
        <f>IF($I358="","",(IFERROR(VLOOKUP($B358,作業日報!$A:$I,Q$1,FALSE)," ")))</f>
        <v/>
      </c>
      <c r="R358" s="329" t="str">
        <f>IF(VLOOKUP($B358,作業日報!$A:$I,R$1,FALSE)=0,"",VLOOKUP($B358,作業日報!$A:$I,R$1,FALSE))</f>
        <v/>
      </c>
      <c r="S358" s="330" t="str">
        <f t="shared" ref="S358" si="177">IF(I358="","","○")</f>
        <v/>
      </c>
      <c r="T358" s="331"/>
      <c r="U358" s="331"/>
      <c r="V358" s="331"/>
      <c r="W358" s="331"/>
      <c r="X358" s="331"/>
      <c r="Y358" s="331"/>
    </row>
    <row r="359" spans="1:25" ht="12" customHeight="1">
      <c r="A359" s="642"/>
      <c r="B359" s="328" t="str">
        <f>CONCATENATE(A358,"-",2)</f>
        <v>59-2</v>
      </c>
      <c r="C359" s="655"/>
      <c r="D359" s="647"/>
      <c r="E359" s="658"/>
      <c r="F359" s="661"/>
      <c r="G359" s="661"/>
      <c r="H359" s="666"/>
      <c r="I359" s="644"/>
      <c r="J359" s="644"/>
      <c r="K359" s="644"/>
      <c r="L359" s="644"/>
      <c r="M359" s="644"/>
      <c r="N359" s="644"/>
      <c r="O359" s="332" t="str">
        <f>IF($J358="","",(IFERROR(VLOOKUP($B359,作業日報!$A:$I,O$1,FALSE)," ")))</f>
        <v/>
      </c>
      <c r="P359" s="332" t="str">
        <f>IF($J358="","",(IFERROR(VLOOKUP($B359,作業日報!$A:$I,P$1,FALSE)," ")))</f>
        <v/>
      </c>
      <c r="Q359" s="332" t="str">
        <f>IF($J358="","",(IFERROR(VLOOKUP($B359,作業日報!$A:$I,Q$1,FALSE)," ")))</f>
        <v/>
      </c>
      <c r="R359" s="353" t="str">
        <f>IF(VLOOKUP($B359,作業日報!$A:$I,R$1,FALSE)=0,"",VLOOKUP($B359,作業日報!$A:$I,R$1,FALSE))</f>
        <v/>
      </c>
      <c r="S359" s="330" t="str">
        <f t="shared" ref="S359" si="178">IF(S358="","","○")</f>
        <v/>
      </c>
      <c r="T359" s="331"/>
      <c r="U359" s="331"/>
      <c r="V359" s="331"/>
      <c r="W359" s="331"/>
      <c r="X359" s="331"/>
      <c r="Y359" s="331"/>
    </row>
    <row r="360" spans="1:25" ht="12" customHeight="1">
      <c r="A360" s="642"/>
      <c r="B360" s="328" t="str">
        <f>CONCATENATE(A358,"-",3)</f>
        <v>59-3</v>
      </c>
      <c r="C360" s="655"/>
      <c r="D360" s="647"/>
      <c r="E360" s="658"/>
      <c r="F360" s="661"/>
      <c r="G360" s="661"/>
      <c r="H360" s="666"/>
      <c r="I360" s="644"/>
      <c r="J360" s="644"/>
      <c r="K360" s="644"/>
      <c r="L360" s="644"/>
      <c r="M360" s="644"/>
      <c r="N360" s="644"/>
      <c r="O360" s="332" t="str">
        <f>IF($K358="","",(IFERROR(VLOOKUP($B360,作業日報!$A:$I,O$1,FALSE)," ")))</f>
        <v/>
      </c>
      <c r="P360" s="332" t="str">
        <f>IF($K358="","",(IFERROR(VLOOKUP($B360,作業日報!$A:$I,P$1,FALSE)," ")))</f>
        <v/>
      </c>
      <c r="Q360" s="332" t="str">
        <f>IF($K358="","",(IFERROR(VLOOKUP($B360,作業日報!$A:$I,Q$1,FALSE)," ")))</f>
        <v/>
      </c>
      <c r="R360" s="353" t="str">
        <f>IF(VLOOKUP($B360,作業日報!$A:$I,R$1,FALSE)=0,"",VLOOKUP($B360,作業日報!$A:$I,R$1,FALSE))</f>
        <v/>
      </c>
      <c r="S360" s="330" t="str">
        <f t="shared" si="166"/>
        <v/>
      </c>
      <c r="T360" s="331"/>
      <c r="U360" s="331"/>
      <c r="V360" s="331"/>
      <c r="W360" s="331"/>
      <c r="X360" s="331"/>
      <c r="Y360" s="331"/>
    </row>
    <row r="361" spans="1:25" ht="12" customHeight="1">
      <c r="A361" s="642"/>
      <c r="B361" s="328" t="str">
        <f>CONCATENATE(A358,"-",4)</f>
        <v>59-4</v>
      </c>
      <c r="C361" s="655"/>
      <c r="D361" s="647"/>
      <c r="E361" s="658"/>
      <c r="F361" s="661"/>
      <c r="G361" s="661"/>
      <c r="H361" s="666"/>
      <c r="I361" s="644"/>
      <c r="J361" s="644"/>
      <c r="K361" s="644"/>
      <c r="L361" s="644"/>
      <c r="M361" s="644"/>
      <c r="N361" s="644"/>
      <c r="O361" s="332" t="str">
        <f>IF($L358="","",(IFERROR(VLOOKUP($B361,作業日報!$A:$I,O$1,FALSE)," ")))</f>
        <v/>
      </c>
      <c r="P361" s="332" t="str">
        <f>IF($L358="","",(IFERROR(VLOOKUP($B361,作業日報!$A:$I,P$1,FALSE)," ")))</f>
        <v/>
      </c>
      <c r="Q361" s="332" t="str">
        <f>IF($L358="","",(IFERROR(VLOOKUP($B361,作業日報!$A:$I,Q$1,FALSE)," ")))</f>
        <v/>
      </c>
      <c r="R361" s="353" t="str">
        <f>IF(VLOOKUP($B361,作業日報!$A:$I,R$1,FALSE)=0,"",VLOOKUP($B361,作業日報!$A:$I,R$1,FALSE))</f>
        <v/>
      </c>
      <c r="S361" s="330" t="str">
        <f t="shared" si="166"/>
        <v/>
      </c>
      <c r="T361" s="331"/>
      <c r="U361" s="331"/>
      <c r="V361" s="331"/>
      <c r="W361" s="331"/>
      <c r="X361" s="331"/>
      <c r="Y361" s="331"/>
    </row>
    <row r="362" spans="1:25" ht="12" customHeight="1">
      <c r="A362" s="642"/>
      <c r="B362" s="328" t="str">
        <f>CONCATENATE(A358,"-",5)</f>
        <v>59-5</v>
      </c>
      <c r="C362" s="655"/>
      <c r="D362" s="647"/>
      <c r="E362" s="658"/>
      <c r="F362" s="661"/>
      <c r="G362" s="661"/>
      <c r="H362" s="666"/>
      <c r="I362" s="644"/>
      <c r="J362" s="644"/>
      <c r="K362" s="644"/>
      <c r="L362" s="644"/>
      <c r="M362" s="644"/>
      <c r="N362" s="644"/>
      <c r="O362" s="332" t="str">
        <f>IF($M358="","",(IFERROR(VLOOKUP($B362,作業日報!$A:$I,O$1,FALSE)," ")))</f>
        <v/>
      </c>
      <c r="P362" s="332" t="str">
        <f>IF($M358="","",(IFERROR(VLOOKUP($B362,作業日報!$A:$I,P$1,FALSE)," ")))</f>
        <v/>
      </c>
      <c r="Q362" s="332" t="str">
        <f>IF($M358="","",(IFERROR(VLOOKUP($B362,作業日報!$A:$I,Q$1,FALSE)," ")))</f>
        <v/>
      </c>
      <c r="R362" s="353" t="str">
        <f>IF(VLOOKUP($B362,作業日報!$A:$I,R$1,FALSE)=0,"",VLOOKUP($B362,作業日報!$A:$I,R$1,FALSE))</f>
        <v/>
      </c>
      <c r="S362" s="330" t="str">
        <f t="shared" si="166"/>
        <v/>
      </c>
      <c r="T362" s="331"/>
      <c r="U362" s="331"/>
      <c r="V362" s="331"/>
      <c r="W362" s="331"/>
      <c r="X362" s="331"/>
      <c r="Y362" s="331"/>
    </row>
    <row r="363" spans="1:25" ht="12" customHeight="1">
      <c r="A363" s="642"/>
      <c r="B363" s="328" t="str">
        <f>CONCATENATE(A358,"-",6)</f>
        <v>59-6</v>
      </c>
      <c r="C363" s="656"/>
      <c r="D363" s="648"/>
      <c r="E363" s="659"/>
      <c r="F363" s="662"/>
      <c r="G363" s="662"/>
      <c r="H363" s="667"/>
      <c r="I363" s="645"/>
      <c r="J363" s="645"/>
      <c r="K363" s="645"/>
      <c r="L363" s="645"/>
      <c r="M363" s="645"/>
      <c r="N363" s="645"/>
      <c r="O363" s="333" t="str">
        <f>IF($N358="","",(IFERROR(VLOOKUP($B363,作業日報!$A:$I,O$1,FALSE)," ")))</f>
        <v/>
      </c>
      <c r="P363" s="333" t="str">
        <f>IF($N358="","",(IFERROR(VLOOKUP($B363,作業日報!$A:$I,P$1,FALSE)," ")))</f>
        <v/>
      </c>
      <c r="Q363" s="333" t="str">
        <f>IF($N358="","",(IFERROR(VLOOKUP($B363,作業日報!$A:$I,Q$1,FALSE)," ")))</f>
        <v/>
      </c>
      <c r="R363" s="354" t="str">
        <f>IF(VLOOKUP($B363,作業日報!$A:$I,R$1,FALSE)=0,"",VLOOKUP($B363,作業日報!$A:$I,R$1,FALSE))</f>
        <v/>
      </c>
      <c r="S363" s="330" t="str">
        <f t="shared" si="166"/>
        <v/>
      </c>
      <c r="T363" s="331"/>
      <c r="U363" s="331"/>
      <c r="V363" s="331"/>
      <c r="W363" s="331"/>
      <c r="X363" s="331"/>
      <c r="Y363" s="331"/>
    </row>
    <row r="364" spans="1:25" ht="12" customHeight="1">
      <c r="A364" s="642">
        <v>60</v>
      </c>
      <c r="B364" s="328" t="str">
        <f>CONCATENATE(A364,"-",1)</f>
        <v>60-1</v>
      </c>
      <c r="C364" s="654" t="str">
        <f>IF(VLOOKUP($A364,作業日報!$J:$U,2,FALSE)=0,"",VLOOKUP($A364,作業日報!$J:$U,2,FALSE))</f>
        <v/>
      </c>
      <c r="D364" s="646" t="str">
        <f>IF(VLOOKUP($A364,作業日報!$J:$U,3,FALSE)=0,"",VLOOKUP($A364,作業日報!$J:$U,3,FALSE))</f>
        <v/>
      </c>
      <c r="E364" s="657" t="str">
        <f>IF(ISERROR(VLOOKUP($A364,作業日報!$J:$U,4,FALSE))=TRUE,"",VLOOKUP($A364,作業日報!$J:$U,4,FALSE))</f>
        <v/>
      </c>
      <c r="F364" s="660" t="str">
        <f>IF(VLOOKUP($A364,作業日報!$J:$U,5,FALSE)=0,"",VLOOKUP($A364,作業日報!$J:$U,5,FALSE))</f>
        <v/>
      </c>
      <c r="G364" s="660" t="str">
        <f>IF(VLOOKUP($A364,作業日報!$J:$U,6,FALSE)=0,"",VLOOKUP($A364,作業日報!$J:$U,6,FALSE))</f>
        <v/>
      </c>
      <c r="H364" s="665" t="str">
        <f t="shared" ref="H364" si="179">IF(F364="",IF(G364="","",G364),IF(G364="",F364,SUM(F364+G364)))</f>
        <v/>
      </c>
      <c r="I364" s="643" t="str">
        <f>IF(VLOOKUP($A364,作業日報!$J:$U,I$1,FALSE)=0,"",VLOOKUP($A364,作業日報!$J:$U,I$1,FALSE))</f>
        <v/>
      </c>
      <c r="J364" s="643" t="str">
        <f>IF(VLOOKUP($A364,作業日報!$J:$U,J$1,FALSE)=0,"",VLOOKUP($A364,作業日報!$J:$U,J$1,FALSE))</f>
        <v/>
      </c>
      <c r="K364" s="643" t="str">
        <f>IF(VLOOKUP($A364,作業日報!$J:$U,K$1,FALSE)=0,"",VLOOKUP($A364,作業日報!$J:$U,K$1,FALSE))</f>
        <v/>
      </c>
      <c r="L364" s="643" t="str">
        <f>IF(VLOOKUP($A364,作業日報!$J:$U,L$1,FALSE)=0,"",VLOOKUP($A364,作業日報!$J:$U,L$1,FALSE))</f>
        <v/>
      </c>
      <c r="M364" s="643" t="str">
        <f>IF(VLOOKUP($A364,作業日報!$J:$U,M$1,FALSE)=0,"",VLOOKUP($A364,作業日報!$J:$U,M$1,FALSE))</f>
        <v/>
      </c>
      <c r="N364" s="643" t="str">
        <f>IF(VLOOKUP($A364,作業日報!$J:$U,N$1,FALSE)=0,"",VLOOKUP($A364,作業日報!$J:$U,N$1,FALSE))</f>
        <v/>
      </c>
      <c r="O364" s="329" t="str">
        <f>IF($I364="","",(IFERROR(VLOOKUP($B364,作業日報!$A:$I,O$1,FALSE)," ")))</f>
        <v/>
      </c>
      <c r="P364" s="329" t="str">
        <f>IF($I364="","",(IFERROR(VLOOKUP($B364,作業日報!$A:$I,P$1,FALSE)," ")))</f>
        <v/>
      </c>
      <c r="Q364" s="329" t="str">
        <f>IF($I364="","",(IFERROR(VLOOKUP($B364,作業日報!$A:$I,Q$1,FALSE)," ")))</f>
        <v/>
      </c>
      <c r="R364" s="329" t="str">
        <f>IF(VLOOKUP($B364,作業日報!$A:$I,R$1,FALSE)=0,"",VLOOKUP($B364,作業日報!$A:$I,R$1,FALSE))</f>
        <v/>
      </c>
      <c r="S364" s="330" t="str">
        <f t="shared" ref="S364" si="180">IF(I364="","","○")</f>
        <v/>
      </c>
      <c r="T364" s="331"/>
      <c r="U364" s="331"/>
      <c r="V364" s="331"/>
      <c r="W364" s="331"/>
      <c r="X364" s="331"/>
      <c r="Y364" s="331"/>
    </row>
    <row r="365" spans="1:25" ht="12" customHeight="1">
      <c r="A365" s="642"/>
      <c r="B365" s="328" t="str">
        <f>CONCATENATE(A364,"-",2)</f>
        <v>60-2</v>
      </c>
      <c r="C365" s="655"/>
      <c r="D365" s="647"/>
      <c r="E365" s="658"/>
      <c r="F365" s="661"/>
      <c r="G365" s="661"/>
      <c r="H365" s="666"/>
      <c r="I365" s="644"/>
      <c r="J365" s="644"/>
      <c r="K365" s="644"/>
      <c r="L365" s="644"/>
      <c r="M365" s="644"/>
      <c r="N365" s="644"/>
      <c r="O365" s="332" t="str">
        <f>IF($J364="","",(IFERROR(VLOOKUP($B365,作業日報!$A:$I,O$1,FALSE)," ")))</f>
        <v/>
      </c>
      <c r="P365" s="332" t="str">
        <f>IF($J364="","",(IFERROR(VLOOKUP($B365,作業日報!$A:$I,P$1,FALSE)," ")))</f>
        <v/>
      </c>
      <c r="Q365" s="332" t="str">
        <f>IF($J364="","",(IFERROR(VLOOKUP($B365,作業日報!$A:$I,Q$1,FALSE)," ")))</f>
        <v/>
      </c>
      <c r="R365" s="353" t="str">
        <f>IF(VLOOKUP($B365,作業日報!$A:$I,R$1,FALSE)=0,"",VLOOKUP($B365,作業日報!$A:$I,R$1,FALSE))</f>
        <v/>
      </c>
      <c r="S365" s="330" t="str">
        <f t="shared" ref="S365" si="181">IF(S364="","","○")</f>
        <v/>
      </c>
      <c r="T365" s="331"/>
      <c r="U365" s="331"/>
      <c r="V365" s="331"/>
      <c r="W365" s="331"/>
      <c r="X365" s="331"/>
      <c r="Y365" s="331"/>
    </row>
    <row r="366" spans="1:25" ht="12" customHeight="1">
      <c r="A366" s="642"/>
      <c r="B366" s="328" t="str">
        <f>CONCATENATE(A364,"-",3)</f>
        <v>60-3</v>
      </c>
      <c r="C366" s="655"/>
      <c r="D366" s="647"/>
      <c r="E366" s="658"/>
      <c r="F366" s="661"/>
      <c r="G366" s="661"/>
      <c r="H366" s="666"/>
      <c r="I366" s="644"/>
      <c r="J366" s="644"/>
      <c r="K366" s="644"/>
      <c r="L366" s="644"/>
      <c r="M366" s="644"/>
      <c r="N366" s="644"/>
      <c r="O366" s="332" t="str">
        <f>IF($K364="","",(IFERROR(VLOOKUP($B366,作業日報!$A:$I,O$1,FALSE)," ")))</f>
        <v/>
      </c>
      <c r="P366" s="332" t="str">
        <f>IF($K364="","",(IFERROR(VLOOKUP($B366,作業日報!$A:$I,P$1,FALSE)," ")))</f>
        <v/>
      </c>
      <c r="Q366" s="332" t="str">
        <f>IF($K364="","",(IFERROR(VLOOKUP($B366,作業日報!$A:$I,Q$1,FALSE)," ")))</f>
        <v/>
      </c>
      <c r="R366" s="353" t="str">
        <f>IF(VLOOKUP($B366,作業日報!$A:$I,R$1,FALSE)=0,"",VLOOKUP($B366,作業日報!$A:$I,R$1,FALSE))</f>
        <v/>
      </c>
      <c r="S366" s="330" t="str">
        <f t="shared" si="166"/>
        <v/>
      </c>
      <c r="T366" s="331"/>
      <c r="U366" s="331"/>
      <c r="V366" s="331"/>
      <c r="W366" s="331"/>
      <c r="X366" s="331"/>
      <c r="Y366" s="331"/>
    </row>
    <row r="367" spans="1:25" ht="12" customHeight="1">
      <c r="A367" s="642"/>
      <c r="B367" s="328" t="str">
        <f>CONCATENATE(A364,"-",4)</f>
        <v>60-4</v>
      </c>
      <c r="C367" s="655"/>
      <c r="D367" s="647"/>
      <c r="E367" s="658"/>
      <c r="F367" s="661"/>
      <c r="G367" s="661"/>
      <c r="H367" s="666"/>
      <c r="I367" s="644"/>
      <c r="J367" s="644"/>
      <c r="K367" s="644"/>
      <c r="L367" s="644"/>
      <c r="M367" s="644"/>
      <c r="N367" s="644"/>
      <c r="O367" s="332" t="str">
        <f>IF($L364="","",(IFERROR(VLOOKUP($B367,作業日報!$A:$I,O$1,FALSE)," ")))</f>
        <v/>
      </c>
      <c r="P367" s="332" t="str">
        <f>IF($L364="","",(IFERROR(VLOOKUP($B367,作業日報!$A:$I,P$1,FALSE)," ")))</f>
        <v/>
      </c>
      <c r="Q367" s="332" t="str">
        <f>IF($L364="","",(IFERROR(VLOOKUP($B367,作業日報!$A:$I,Q$1,FALSE)," ")))</f>
        <v/>
      </c>
      <c r="R367" s="353" t="str">
        <f>IF(VLOOKUP($B367,作業日報!$A:$I,R$1,FALSE)=0,"",VLOOKUP($B367,作業日報!$A:$I,R$1,FALSE))</f>
        <v/>
      </c>
      <c r="S367" s="330" t="str">
        <f t="shared" si="166"/>
        <v/>
      </c>
      <c r="T367" s="331"/>
      <c r="U367" s="331"/>
      <c r="V367" s="331"/>
      <c r="W367" s="331"/>
      <c r="X367" s="331"/>
      <c r="Y367" s="331"/>
    </row>
    <row r="368" spans="1:25" ht="12" customHeight="1">
      <c r="A368" s="642"/>
      <c r="B368" s="328" t="str">
        <f>CONCATENATE(A364,"-",5)</f>
        <v>60-5</v>
      </c>
      <c r="C368" s="655"/>
      <c r="D368" s="647"/>
      <c r="E368" s="658"/>
      <c r="F368" s="661"/>
      <c r="G368" s="661"/>
      <c r="H368" s="666"/>
      <c r="I368" s="644"/>
      <c r="J368" s="644"/>
      <c r="K368" s="644"/>
      <c r="L368" s="644"/>
      <c r="M368" s="644"/>
      <c r="N368" s="644"/>
      <c r="O368" s="332" t="str">
        <f>IF($M364="","",(IFERROR(VLOOKUP($B368,作業日報!$A:$I,O$1,FALSE)," ")))</f>
        <v/>
      </c>
      <c r="P368" s="332" t="str">
        <f>IF($M364="","",(IFERROR(VLOOKUP($B368,作業日報!$A:$I,P$1,FALSE)," ")))</f>
        <v/>
      </c>
      <c r="Q368" s="332" t="str">
        <f>IF($M364="","",(IFERROR(VLOOKUP($B368,作業日報!$A:$I,Q$1,FALSE)," ")))</f>
        <v/>
      </c>
      <c r="R368" s="353" t="str">
        <f>IF(VLOOKUP($B368,作業日報!$A:$I,R$1,FALSE)=0,"",VLOOKUP($B368,作業日報!$A:$I,R$1,FALSE))</f>
        <v/>
      </c>
      <c r="S368" s="330" t="str">
        <f t="shared" si="166"/>
        <v/>
      </c>
      <c r="T368" s="331"/>
      <c r="U368" s="331"/>
      <c r="V368" s="331"/>
      <c r="W368" s="331"/>
      <c r="X368" s="331"/>
      <c r="Y368" s="331"/>
    </row>
    <row r="369" spans="1:25" ht="12" customHeight="1">
      <c r="A369" s="642"/>
      <c r="B369" s="328" t="str">
        <f>CONCATENATE(A364,"-",6)</f>
        <v>60-6</v>
      </c>
      <c r="C369" s="656"/>
      <c r="D369" s="648"/>
      <c r="E369" s="659"/>
      <c r="F369" s="662"/>
      <c r="G369" s="662"/>
      <c r="H369" s="667"/>
      <c r="I369" s="645"/>
      <c r="J369" s="645"/>
      <c r="K369" s="645"/>
      <c r="L369" s="645"/>
      <c r="M369" s="645"/>
      <c r="N369" s="645"/>
      <c r="O369" s="333" t="str">
        <f>IF($N364="","",(IFERROR(VLOOKUP($B369,作業日報!$A:$I,O$1,FALSE)," ")))</f>
        <v/>
      </c>
      <c r="P369" s="333" t="str">
        <f>IF($N364="","",(IFERROR(VLOOKUP($B369,作業日報!$A:$I,P$1,FALSE)," ")))</f>
        <v/>
      </c>
      <c r="Q369" s="333" t="str">
        <f>IF($N364="","",(IFERROR(VLOOKUP($B369,作業日報!$A:$I,Q$1,FALSE)," ")))</f>
        <v/>
      </c>
      <c r="R369" s="354" t="str">
        <f>IF(VLOOKUP($B369,作業日報!$A:$I,R$1,FALSE)=0,"",VLOOKUP($B369,作業日報!$A:$I,R$1,FALSE))</f>
        <v/>
      </c>
      <c r="S369" s="330" t="str">
        <f t="shared" si="166"/>
        <v/>
      </c>
      <c r="T369" s="331"/>
      <c r="U369" s="331"/>
      <c r="V369" s="331"/>
      <c r="W369" s="331"/>
      <c r="X369" s="331"/>
      <c r="Y369" s="331"/>
    </row>
    <row r="370" spans="1:25" ht="18" customHeight="1">
      <c r="C370" s="334"/>
      <c r="D370" s="335"/>
      <c r="E370" s="336"/>
      <c r="F370" s="337"/>
      <c r="G370" s="337"/>
      <c r="H370" s="338">
        <f>SUM(F370+G370)</f>
        <v>0</v>
      </c>
      <c r="I370" s="339"/>
      <c r="J370" s="339"/>
      <c r="K370" s="339"/>
      <c r="L370" s="339"/>
      <c r="M370" s="339"/>
      <c r="N370" s="339"/>
      <c r="O370" s="340"/>
      <c r="P370" s="341"/>
      <c r="Q370" s="342"/>
      <c r="R370" s="325"/>
      <c r="S370" s="330" t="s">
        <v>508</v>
      </c>
      <c r="Y370" s="343"/>
    </row>
    <row r="371" spans="1:25" ht="34.5" customHeight="1">
      <c r="C371" s="334"/>
      <c r="D371" s="335"/>
      <c r="E371" s="336"/>
      <c r="F371" s="344" t="s">
        <v>9</v>
      </c>
      <c r="G371" s="345" t="s">
        <v>16</v>
      </c>
      <c r="H371" s="346" t="s">
        <v>17</v>
      </c>
      <c r="I371" s="339"/>
      <c r="J371" s="339"/>
      <c r="K371" s="339"/>
      <c r="L371" s="339"/>
      <c r="M371" s="339"/>
      <c r="N371" s="339"/>
      <c r="O371" s="340"/>
      <c r="P371" s="341"/>
      <c r="Q371" s="342"/>
      <c r="R371" s="325"/>
      <c r="S371" s="330" t="s">
        <v>508</v>
      </c>
      <c r="Y371" s="343"/>
    </row>
    <row r="372" spans="1:25" ht="33" customHeight="1">
      <c r="C372" s="663" t="s">
        <v>18</v>
      </c>
      <c r="D372" s="663"/>
      <c r="E372" s="664"/>
      <c r="F372" s="347">
        <f>MAX(F10:F369)</f>
        <v>0</v>
      </c>
      <c r="G372" s="347">
        <f>MAX(G10:G369)</f>
        <v>0</v>
      </c>
      <c r="H372" s="348">
        <f>SUM(F372+G372)</f>
        <v>0</v>
      </c>
      <c r="I372" s="339"/>
      <c r="J372" s="339"/>
      <c r="K372" s="339"/>
      <c r="L372" s="339"/>
      <c r="M372" s="339"/>
      <c r="N372" s="339"/>
      <c r="O372" s="340" t="s">
        <v>460</v>
      </c>
      <c r="P372" s="341"/>
      <c r="Q372" s="342"/>
      <c r="R372" s="325"/>
      <c r="S372" s="330" t="s">
        <v>509</v>
      </c>
      <c r="Y372" s="343"/>
    </row>
    <row r="373" spans="1:25" ht="33" customHeight="1">
      <c r="C373" s="334"/>
      <c r="D373" s="335"/>
      <c r="E373" s="336"/>
      <c r="F373" s="337"/>
      <c r="G373" s="337"/>
      <c r="H373" s="338"/>
      <c r="I373" s="339"/>
      <c r="J373" s="339"/>
      <c r="K373" s="339"/>
      <c r="L373" s="339"/>
      <c r="M373" s="339"/>
      <c r="N373" s="339"/>
      <c r="O373" s="340"/>
      <c r="P373" s="341"/>
      <c r="Q373" s="342"/>
      <c r="R373" s="325"/>
      <c r="Y373" s="343"/>
    </row>
    <row r="374" spans="1:25" ht="18" customHeight="1">
      <c r="C374" s="650"/>
      <c r="D374" s="651"/>
      <c r="E374" s="652"/>
      <c r="F374" s="349"/>
      <c r="G374" s="349"/>
      <c r="H374" s="349"/>
      <c r="I374" s="339"/>
      <c r="J374" s="339"/>
      <c r="K374" s="339"/>
      <c r="L374" s="339"/>
      <c r="M374" s="339"/>
      <c r="N374" s="339"/>
      <c r="O374" s="350"/>
      <c r="P374" s="325"/>
      <c r="Q374" s="653"/>
      <c r="R374" s="649"/>
      <c r="Y374" s="343"/>
    </row>
    <row r="375" spans="1:25" ht="18" customHeight="1">
      <c r="C375" s="650"/>
      <c r="D375" s="651"/>
      <c r="E375" s="652"/>
      <c r="F375" s="349"/>
      <c r="G375" s="349"/>
      <c r="H375" s="349"/>
      <c r="I375" s="339"/>
      <c r="J375" s="339"/>
      <c r="K375" s="339"/>
      <c r="L375" s="339"/>
      <c r="M375" s="339"/>
      <c r="N375" s="339"/>
      <c r="O375" s="350"/>
      <c r="P375" s="351"/>
      <c r="Q375" s="653"/>
      <c r="R375" s="649"/>
    </row>
    <row r="376" spans="1:25" ht="18" customHeight="1">
      <c r="C376" s="650"/>
      <c r="D376" s="651"/>
      <c r="E376" s="652"/>
      <c r="F376" s="349"/>
      <c r="G376" s="349"/>
      <c r="H376" s="349"/>
      <c r="I376" s="339"/>
      <c r="J376" s="339"/>
      <c r="K376" s="339"/>
      <c r="L376" s="339"/>
      <c r="M376" s="339"/>
      <c r="N376" s="339"/>
      <c r="O376" s="350"/>
      <c r="P376" s="325"/>
      <c r="Q376" s="653"/>
      <c r="R376" s="649"/>
    </row>
    <row r="377" spans="1:25" ht="18" customHeight="1">
      <c r="C377" s="650"/>
      <c r="D377" s="651"/>
      <c r="E377" s="652"/>
      <c r="F377" s="349"/>
      <c r="G377" s="349"/>
      <c r="H377" s="349"/>
      <c r="I377" s="339"/>
      <c r="J377" s="339"/>
      <c r="K377" s="339"/>
      <c r="L377" s="339"/>
      <c r="M377" s="339"/>
      <c r="N377" s="339"/>
      <c r="O377" s="350"/>
      <c r="P377" s="325"/>
      <c r="Q377" s="653"/>
      <c r="R377" s="649"/>
    </row>
    <row r="378" spans="1:25" ht="18" customHeight="1">
      <c r="C378" s="650"/>
      <c r="D378" s="651"/>
      <c r="E378" s="652"/>
      <c r="F378" s="349"/>
      <c r="G378" s="349"/>
      <c r="H378" s="349"/>
      <c r="I378" s="339"/>
      <c r="J378" s="339"/>
      <c r="K378" s="339"/>
      <c r="L378" s="339"/>
      <c r="M378" s="339"/>
      <c r="N378" s="339"/>
      <c r="O378" s="350"/>
      <c r="P378" s="351"/>
      <c r="Q378" s="653"/>
      <c r="R378" s="649"/>
    </row>
    <row r="379" spans="1:25" ht="18" customHeight="1">
      <c r="C379" s="650"/>
      <c r="D379" s="651"/>
      <c r="E379" s="652"/>
      <c r="F379" s="349"/>
      <c r="G379" s="349"/>
      <c r="H379" s="349"/>
      <c r="I379" s="339"/>
      <c r="J379" s="339"/>
      <c r="K379" s="339"/>
      <c r="L379" s="339"/>
      <c r="M379" s="339"/>
      <c r="N379" s="339"/>
      <c r="O379" s="350"/>
      <c r="P379" s="325"/>
      <c r="Q379" s="653"/>
      <c r="R379" s="649"/>
    </row>
    <row r="380" spans="1:25" ht="18" customHeight="1">
      <c r="C380" s="650"/>
      <c r="D380" s="651"/>
      <c r="E380" s="652"/>
      <c r="F380" s="349"/>
      <c r="G380" s="349"/>
      <c r="H380" s="349"/>
      <c r="I380" s="339"/>
      <c r="J380" s="339"/>
      <c r="K380" s="339"/>
      <c r="L380" s="339"/>
      <c r="M380" s="339"/>
      <c r="N380" s="339"/>
      <c r="O380" s="350"/>
      <c r="P380" s="325"/>
      <c r="Q380" s="653"/>
      <c r="R380" s="649"/>
    </row>
    <row r="381" spans="1:25" ht="18" customHeight="1">
      <c r="C381" s="650"/>
      <c r="D381" s="651"/>
      <c r="E381" s="652"/>
      <c r="F381" s="349"/>
      <c r="G381" s="349"/>
      <c r="H381" s="349"/>
      <c r="I381" s="339"/>
      <c r="J381" s="339"/>
      <c r="K381" s="339"/>
      <c r="L381" s="339"/>
      <c r="M381" s="339"/>
      <c r="N381" s="339"/>
      <c r="O381" s="349"/>
      <c r="P381" s="351"/>
      <c r="Q381" s="653"/>
      <c r="R381" s="649"/>
    </row>
    <row r="382" spans="1:25" ht="18" customHeight="1">
      <c r="C382" s="650"/>
      <c r="D382" s="651"/>
      <c r="E382" s="652"/>
      <c r="F382" s="349"/>
      <c r="G382" s="349"/>
      <c r="H382" s="349"/>
      <c r="I382" s="339"/>
      <c r="J382" s="339"/>
      <c r="K382" s="339"/>
      <c r="L382" s="339"/>
      <c r="M382" s="339"/>
      <c r="N382" s="339"/>
      <c r="O382" s="350"/>
      <c r="P382" s="325"/>
      <c r="Q382" s="653"/>
      <c r="R382" s="649"/>
    </row>
    <row r="383" spans="1:25" ht="18" customHeight="1">
      <c r="C383" s="650"/>
      <c r="D383" s="651"/>
      <c r="E383" s="652"/>
      <c r="F383" s="349"/>
      <c r="G383" s="349"/>
      <c r="H383" s="349"/>
      <c r="I383" s="339"/>
      <c r="J383" s="339"/>
      <c r="K383" s="339"/>
      <c r="L383" s="339"/>
      <c r="M383" s="339"/>
      <c r="N383" s="339"/>
      <c r="O383" s="350"/>
      <c r="P383" s="325"/>
      <c r="Q383" s="653"/>
      <c r="R383" s="649"/>
    </row>
    <row r="384" spans="1:25" ht="18" customHeight="1">
      <c r="C384" s="650"/>
      <c r="D384" s="651"/>
      <c r="E384" s="652"/>
      <c r="F384" s="349"/>
      <c r="G384" s="349"/>
      <c r="H384" s="349"/>
      <c r="I384" s="339"/>
      <c r="J384" s="339"/>
      <c r="K384" s="339"/>
      <c r="L384" s="339"/>
      <c r="M384" s="339"/>
      <c r="N384" s="339"/>
      <c r="O384" s="350"/>
      <c r="P384" s="351"/>
      <c r="Q384" s="653"/>
      <c r="R384" s="649"/>
    </row>
    <row r="385" spans="3:18" ht="18" customHeight="1">
      <c r="C385" s="650"/>
      <c r="D385" s="651"/>
      <c r="E385" s="652"/>
      <c r="F385" s="349"/>
      <c r="G385" s="349"/>
      <c r="H385" s="349"/>
      <c r="I385" s="339"/>
      <c r="J385" s="339"/>
      <c r="K385" s="339"/>
      <c r="L385" s="339"/>
      <c r="M385" s="339"/>
      <c r="N385" s="339"/>
      <c r="O385" s="350"/>
      <c r="P385" s="325"/>
      <c r="Q385" s="653"/>
      <c r="R385" s="649"/>
    </row>
    <row r="386" spans="3:18" ht="18" customHeight="1">
      <c r="C386" s="650"/>
      <c r="D386" s="651"/>
      <c r="E386" s="652"/>
      <c r="F386" s="349"/>
      <c r="G386" s="349"/>
      <c r="H386" s="349"/>
      <c r="I386" s="339"/>
      <c r="J386" s="339"/>
      <c r="K386" s="339"/>
      <c r="L386" s="339"/>
      <c r="M386" s="339"/>
      <c r="N386" s="339"/>
      <c r="O386" s="350"/>
      <c r="P386" s="325"/>
      <c r="Q386" s="653"/>
      <c r="R386" s="649"/>
    </row>
    <row r="387" spans="3:18" ht="18" customHeight="1">
      <c r="C387" s="650"/>
      <c r="D387" s="651"/>
      <c r="E387" s="652"/>
      <c r="F387" s="349"/>
      <c r="G387" s="349"/>
      <c r="H387" s="349"/>
      <c r="I387" s="339"/>
      <c r="J387" s="339"/>
      <c r="K387" s="339"/>
      <c r="L387" s="339"/>
      <c r="M387" s="339"/>
      <c r="N387" s="339"/>
      <c r="O387" s="350"/>
      <c r="P387" s="351"/>
      <c r="Q387" s="653"/>
      <c r="R387" s="649"/>
    </row>
    <row r="388" spans="3:18" ht="18" customHeight="1">
      <c r="C388" s="650"/>
      <c r="D388" s="651"/>
      <c r="E388" s="652"/>
      <c r="F388" s="349"/>
      <c r="G388" s="349"/>
      <c r="H388" s="349"/>
      <c r="I388" s="339"/>
      <c r="J388" s="339"/>
      <c r="K388" s="339"/>
      <c r="L388" s="339"/>
      <c r="M388" s="339"/>
      <c r="N388" s="339"/>
      <c r="O388" s="350"/>
      <c r="P388" s="325"/>
      <c r="Q388" s="653"/>
      <c r="R388" s="649"/>
    </row>
    <row r="389" spans="3:18" ht="18" customHeight="1">
      <c r="C389" s="650"/>
      <c r="D389" s="651"/>
      <c r="E389" s="652"/>
      <c r="F389" s="349"/>
      <c r="G389" s="349"/>
      <c r="H389" s="349"/>
      <c r="I389" s="339"/>
      <c r="J389" s="339"/>
      <c r="K389" s="339"/>
      <c r="L389" s="339"/>
      <c r="M389" s="339"/>
      <c r="N389" s="339"/>
      <c r="O389" s="350"/>
      <c r="P389" s="325"/>
      <c r="Q389" s="653"/>
      <c r="R389" s="649"/>
    </row>
    <row r="390" spans="3:18" ht="18" customHeight="1">
      <c r="C390" s="650"/>
      <c r="D390" s="651"/>
      <c r="E390" s="652"/>
      <c r="F390" s="349"/>
      <c r="G390" s="349"/>
      <c r="H390" s="349"/>
      <c r="I390" s="339"/>
      <c r="J390" s="339"/>
      <c r="K390" s="339"/>
      <c r="L390" s="339"/>
      <c r="M390" s="339"/>
      <c r="N390" s="339"/>
      <c r="O390" s="350"/>
      <c r="P390" s="351"/>
      <c r="Q390" s="653"/>
      <c r="R390" s="649"/>
    </row>
    <row r="391" spans="3:18" ht="18" customHeight="1">
      <c r="C391" s="650"/>
      <c r="D391" s="651"/>
      <c r="E391" s="652"/>
      <c r="F391" s="349"/>
      <c r="G391" s="349"/>
      <c r="H391" s="349"/>
      <c r="I391" s="339"/>
      <c r="J391" s="339"/>
      <c r="K391" s="339"/>
      <c r="L391" s="339"/>
      <c r="M391" s="339"/>
      <c r="N391" s="339"/>
      <c r="O391" s="350"/>
      <c r="P391" s="325"/>
      <c r="Q391" s="653"/>
      <c r="R391" s="649"/>
    </row>
    <row r="392" spans="3:18" ht="18" customHeight="1">
      <c r="C392" s="650"/>
      <c r="D392" s="651"/>
      <c r="E392" s="652"/>
      <c r="F392" s="349"/>
      <c r="G392" s="349"/>
      <c r="H392" s="349"/>
      <c r="I392" s="339"/>
      <c r="J392" s="339"/>
      <c r="K392" s="339"/>
      <c r="L392" s="339"/>
      <c r="M392" s="339"/>
      <c r="N392" s="339"/>
      <c r="O392" s="350"/>
      <c r="P392" s="325"/>
      <c r="Q392" s="653"/>
      <c r="R392" s="649"/>
    </row>
    <row r="393" spans="3:18" ht="18" customHeight="1">
      <c r="C393" s="650"/>
      <c r="D393" s="651"/>
      <c r="E393" s="652"/>
      <c r="F393" s="349"/>
      <c r="G393" s="349"/>
      <c r="H393" s="349"/>
      <c r="I393" s="339"/>
      <c r="J393" s="339"/>
      <c r="K393" s="339"/>
      <c r="L393" s="339"/>
      <c r="M393" s="339"/>
      <c r="N393" s="339"/>
      <c r="O393" s="350"/>
      <c r="P393" s="351"/>
      <c r="Q393" s="653"/>
      <c r="R393" s="649"/>
    </row>
    <row r="394" spans="3:18" ht="18" customHeight="1">
      <c r="C394" s="650"/>
      <c r="D394" s="651"/>
      <c r="E394" s="652"/>
      <c r="F394" s="349"/>
      <c r="G394" s="349"/>
      <c r="H394" s="349"/>
      <c r="I394" s="339"/>
      <c r="J394" s="339"/>
      <c r="K394" s="339"/>
      <c r="L394" s="339"/>
      <c r="M394" s="339"/>
      <c r="N394" s="339"/>
      <c r="O394" s="350"/>
      <c r="P394" s="325"/>
      <c r="Q394" s="653"/>
      <c r="R394" s="649"/>
    </row>
    <row r="395" spans="3:18" ht="18" customHeight="1">
      <c r="C395" s="650"/>
      <c r="D395" s="651"/>
      <c r="E395" s="652"/>
      <c r="F395" s="349"/>
      <c r="G395" s="349"/>
      <c r="H395" s="349"/>
      <c r="I395" s="339"/>
      <c r="J395" s="339"/>
      <c r="K395" s="339"/>
      <c r="L395" s="339"/>
      <c r="M395" s="339"/>
      <c r="N395" s="339"/>
      <c r="O395" s="350"/>
      <c r="P395" s="325"/>
      <c r="Q395" s="653"/>
      <c r="R395" s="649"/>
    </row>
    <row r="396" spans="3:18" ht="18" customHeight="1">
      <c r="C396" s="650"/>
      <c r="D396" s="651"/>
      <c r="E396" s="652"/>
      <c r="F396" s="349"/>
      <c r="G396" s="349"/>
      <c r="H396" s="349"/>
      <c r="I396" s="339"/>
      <c r="J396" s="339"/>
      <c r="K396" s="339"/>
      <c r="L396" s="339"/>
      <c r="M396" s="339"/>
      <c r="N396" s="339"/>
      <c r="O396" s="350"/>
      <c r="P396" s="351"/>
      <c r="Q396" s="653"/>
      <c r="R396" s="649"/>
    </row>
    <row r="397" spans="3:18" ht="18" customHeight="1">
      <c r="C397" s="650"/>
      <c r="D397" s="651"/>
      <c r="E397" s="652"/>
      <c r="F397" s="349"/>
      <c r="G397" s="349"/>
      <c r="H397" s="349"/>
      <c r="I397" s="339"/>
      <c r="J397" s="339"/>
      <c r="K397" s="339"/>
      <c r="L397" s="339"/>
      <c r="M397" s="339"/>
      <c r="N397" s="339"/>
      <c r="O397" s="350"/>
      <c r="P397" s="325"/>
      <c r="Q397" s="653"/>
      <c r="R397" s="649"/>
    </row>
    <row r="398" spans="3:18" ht="18" customHeight="1">
      <c r="C398" s="650"/>
      <c r="D398" s="651"/>
      <c r="E398" s="652"/>
      <c r="F398" s="349"/>
      <c r="G398" s="349"/>
      <c r="H398" s="349"/>
      <c r="I398" s="339"/>
      <c r="J398" s="339"/>
      <c r="K398" s="339"/>
      <c r="L398" s="339"/>
      <c r="M398" s="339"/>
      <c r="N398" s="339"/>
      <c r="O398" s="350"/>
      <c r="P398" s="325"/>
      <c r="Q398" s="653"/>
      <c r="R398" s="649"/>
    </row>
    <row r="399" spans="3:18" ht="18" customHeight="1">
      <c r="C399" s="650"/>
      <c r="D399" s="651"/>
      <c r="E399" s="652"/>
      <c r="F399" s="349"/>
      <c r="G399" s="349"/>
      <c r="H399" s="349"/>
      <c r="I399" s="339"/>
      <c r="J399" s="339"/>
      <c r="K399" s="339"/>
      <c r="L399" s="339"/>
      <c r="M399" s="339"/>
      <c r="N399" s="339"/>
      <c r="O399" s="350"/>
      <c r="P399" s="351"/>
      <c r="Q399" s="653"/>
      <c r="R399" s="649"/>
    </row>
    <row r="400" spans="3:18" ht="18" customHeight="1">
      <c r="C400" s="650"/>
      <c r="D400" s="651"/>
      <c r="E400" s="652"/>
      <c r="F400" s="349"/>
      <c r="G400" s="349"/>
      <c r="H400" s="349"/>
      <c r="I400" s="339"/>
      <c r="J400" s="339"/>
      <c r="K400" s="339"/>
      <c r="L400" s="339"/>
      <c r="M400" s="339"/>
      <c r="N400" s="339"/>
      <c r="O400" s="350"/>
      <c r="P400" s="325"/>
      <c r="Q400" s="653"/>
      <c r="R400" s="649"/>
    </row>
    <row r="401" spans="3:18" ht="18" customHeight="1">
      <c r="C401" s="650"/>
      <c r="D401" s="651"/>
      <c r="E401" s="652"/>
      <c r="F401" s="349"/>
      <c r="G401" s="349"/>
      <c r="H401" s="349"/>
      <c r="I401" s="339"/>
      <c r="J401" s="339"/>
      <c r="K401" s="339"/>
      <c r="L401" s="339"/>
      <c r="M401" s="339"/>
      <c r="N401" s="339"/>
      <c r="O401" s="350"/>
      <c r="P401" s="325"/>
      <c r="Q401" s="653"/>
      <c r="R401" s="649"/>
    </row>
    <row r="402" spans="3:18" ht="18" customHeight="1">
      <c r="C402" s="650"/>
      <c r="D402" s="651"/>
      <c r="E402" s="652"/>
      <c r="F402" s="349"/>
      <c r="G402" s="349"/>
      <c r="H402" s="349"/>
      <c r="I402" s="339"/>
      <c r="J402" s="339"/>
      <c r="K402" s="339"/>
      <c r="L402" s="339"/>
      <c r="M402" s="339"/>
      <c r="N402" s="339"/>
      <c r="O402" s="350"/>
      <c r="P402" s="351"/>
      <c r="Q402" s="653"/>
      <c r="R402" s="649"/>
    </row>
    <row r="403" spans="3:18" ht="18" customHeight="1">
      <c r="C403" s="650"/>
      <c r="D403" s="651"/>
      <c r="E403" s="652"/>
      <c r="F403" s="349"/>
      <c r="G403" s="349"/>
      <c r="H403" s="349"/>
      <c r="I403" s="339"/>
      <c r="J403" s="339"/>
      <c r="K403" s="339"/>
      <c r="L403" s="339"/>
      <c r="M403" s="339"/>
      <c r="N403" s="339"/>
      <c r="O403" s="350"/>
      <c r="P403" s="325"/>
      <c r="Q403" s="653"/>
      <c r="R403" s="649"/>
    </row>
    <row r="404" spans="3:18" ht="18" customHeight="1">
      <c r="C404" s="650"/>
      <c r="D404" s="651"/>
      <c r="E404" s="652"/>
      <c r="F404" s="349"/>
      <c r="G404" s="349"/>
      <c r="H404" s="349"/>
      <c r="I404" s="339"/>
      <c r="J404" s="339"/>
      <c r="K404" s="339"/>
      <c r="L404" s="339"/>
      <c r="M404" s="339"/>
      <c r="N404" s="339"/>
      <c r="O404" s="350"/>
      <c r="P404" s="325"/>
      <c r="Q404" s="653"/>
      <c r="R404" s="649"/>
    </row>
    <row r="405" spans="3:18" ht="18" customHeight="1">
      <c r="C405" s="650"/>
      <c r="D405" s="651"/>
      <c r="E405" s="652"/>
      <c r="F405" s="349"/>
      <c r="G405" s="349"/>
      <c r="H405" s="349"/>
      <c r="I405" s="339"/>
      <c r="J405" s="339"/>
      <c r="K405" s="339"/>
      <c r="L405" s="339"/>
      <c r="M405" s="339"/>
      <c r="N405" s="339"/>
      <c r="O405" s="350"/>
      <c r="P405" s="351"/>
      <c r="Q405" s="653"/>
      <c r="R405" s="649"/>
    </row>
    <row r="406" spans="3:18" ht="18" customHeight="1">
      <c r="C406" s="650"/>
      <c r="D406" s="651"/>
      <c r="E406" s="652"/>
      <c r="F406" s="349"/>
      <c r="G406" s="349"/>
      <c r="H406" s="349"/>
      <c r="I406" s="339"/>
      <c r="J406" s="339"/>
      <c r="K406" s="339"/>
      <c r="L406" s="339"/>
      <c r="M406" s="339"/>
      <c r="N406" s="339"/>
      <c r="O406" s="350"/>
      <c r="P406" s="325"/>
      <c r="Q406" s="653"/>
      <c r="R406" s="649"/>
    </row>
    <row r="407" spans="3:18" ht="18" customHeight="1">
      <c r="C407" s="650"/>
      <c r="D407" s="651"/>
      <c r="E407" s="652"/>
      <c r="F407" s="349"/>
      <c r="G407" s="349"/>
      <c r="H407" s="349"/>
      <c r="I407" s="339"/>
      <c r="J407" s="339"/>
      <c r="K407" s="339"/>
      <c r="L407" s="339"/>
      <c r="M407" s="339"/>
      <c r="N407" s="339"/>
      <c r="O407" s="350"/>
      <c r="P407" s="325"/>
      <c r="Q407" s="653"/>
      <c r="R407" s="649"/>
    </row>
    <row r="408" spans="3:18" ht="18" customHeight="1">
      <c r="C408" s="650"/>
      <c r="D408" s="651"/>
      <c r="E408" s="652"/>
      <c r="F408" s="349"/>
      <c r="G408" s="349"/>
      <c r="H408" s="349"/>
      <c r="I408" s="339"/>
      <c r="J408" s="339"/>
      <c r="K408" s="339"/>
      <c r="L408" s="339"/>
      <c r="M408" s="339"/>
      <c r="N408" s="339"/>
      <c r="O408" s="350"/>
      <c r="P408" s="351"/>
      <c r="Q408" s="653"/>
      <c r="R408" s="649"/>
    </row>
    <row r="409" spans="3:18" ht="18" customHeight="1">
      <c r="C409" s="650"/>
      <c r="D409" s="651"/>
      <c r="E409" s="652"/>
      <c r="F409" s="349"/>
      <c r="G409" s="349"/>
      <c r="H409" s="349"/>
      <c r="I409" s="339"/>
      <c r="J409" s="339"/>
      <c r="K409" s="339"/>
      <c r="L409" s="339"/>
      <c r="M409" s="339"/>
      <c r="N409" s="339"/>
      <c r="O409" s="350"/>
      <c r="P409" s="325"/>
      <c r="Q409" s="653"/>
      <c r="R409" s="649"/>
    </row>
    <row r="410" spans="3:18" ht="18" customHeight="1">
      <c r="C410" s="650"/>
      <c r="D410" s="651"/>
      <c r="E410" s="652"/>
      <c r="F410" s="349"/>
      <c r="G410" s="349"/>
      <c r="H410" s="349"/>
      <c r="I410" s="339"/>
      <c r="J410" s="339"/>
      <c r="K410" s="339"/>
      <c r="L410" s="339"/>
      <c r="M410" s="339"/>
      <c r="N410" s="339"/>
      <c r="O410" s="350"/>
      <c r="P410" s="325"/>
      <c r="Q410" s="653"/>
      <c r="R410" s="649"/>
    </row>
    <row r="411" spans="3:18" ht="18" customHeight="1">
      <c r="C411" s="650"/>
      <c r="D411" s="651"/>
      <c r="E411" s="652"/>
      <c r="F411" s="349"/>
      <c r="G411" s="349"/>
      <c r="H411" s="349"/>
      <c r="I411" s="339"/>
      <c r="J411" s="339"/>
      <c r="K411" s="339"/>
      <c r="L411" s="339"/>
      <c r="M411" s="339"/>
      <c r="N411" s="339"/>
      <c r="O411" s="350"/>
      <c r="P411" s="351"/>
      <c r="Q411" s="653"/>
      <c r="R411" s="649"/>
    </row>
    <row r="412" spans="3:18" ht="18" customHeight="1">
      <c r="C412" s="650"/>
      <c r="D412" s="651"/>
      <c r="E412" s="652"/>
      <c r="F412" s="349"/>
      <c r="G412" s="349"/>
      <c r="H412" s="349"/>
      <c r="I412" s="339"/>
      <c r="J412" s="339"/>
      <c r="K412" s="339"/>
      <c r="L412" s="339"/>
      <c r="M412" s="339"/>
      <c r="N412" s="339"/>
      <c r="O412" s="350"/>
      <c r="P412" s="325"/>
      <c r="Q412" s="653"/>
      <c r="R412" s="649"/>
    </row>
  </sheetData>
  <sheetProtection insertRows="0" deleteRows="0" autoFilter="0"/>
  <autoFilter ref="A9:Z372">
    <filterColumn colId="8" showButton="0"/>
    <filterColumn colId="9" showButton="0"/>
    <filterColumn colId="10" showButton="0"/>
    <filterColumn colId="11" showButton="0"/>
    <filterColumn colId="12" showButton="0"/>
  </autoFilter>
  <mergeCells count="864">
    <mergeCell ref="A4:A9"/>
    <mergeCell ref="S6:S7"/>
    <mergeCell ref="S4:S5"/>
    <mergeCell ref="K364:K369"/>
    <mergeCell ref="L364:L369"/>
    <mergeCell ref="M364:M369"/>
    <mergeCell ref="N364:N369"/>
    <mergeCell ref="A364:A369"/>
    <mergeCell ref="C364:C369"/>
    <mergeCell ref="D364:D369"/>
    <mergeCell ref="E364:E369"/>
    <mergeCell ref="F364:F369"/>
    <mergeCell ref="G364:G369"/>
    <mergeCell ref="H364:H369"/>
    <mergeCell ref="I364:I369"/>
    <mergeCell ref="J364:J369"/>
    <mergeCell ref="K352:K357"/>
    <mergeCell ref="L352:L357"/>
    <mergeCell ref="M352:M357"/>
    <mergeCell ref="N352:N357"/>
    <mergeCell ref="A358:A363"/>
    <mergeCell ref="C358:C363"/>
    <mergeCell ref="D358:D363"/>
    <mergeCell ref="E358:E363"/>
    <mergeCell ref="F358:F363"/>
    <mergeCell ref="G358:G363"/>
    <mergeCell ref="H358:H363"/>
    <mergeCell ref="I358:I363"/>
    <mergeCell ref="J358:J363"/>
    <mergeCell ref="K358:K363"/>
    <mergeCell ref="L358:L363"/>
    <mergeCell ref="M358:M363"/>
    <mergeCell ref="N358:N363"/>
    <mergeCell ref="A352:A357"/>
    <mergeCell ref="C352:C357"/>
    <mergeCell ref="D352:D357"/>
    <mergeCell ref="E352:E357"/>
    <mergeCell ref="F352:F357"/>
    <mergeCell ref="G352:G357"/>
    <mergeCell ref="H352:H357"/>
    <mergeCell ref="I352:I357"/>
    <mergeCell ref="J352:J357"/>
    <mergeCell ref="K340:K345"/>
    <mergeCell ref="L340:L345"/>
    <mergeCell ref="M340:M345"/>
    <mergeCell ref="N340:N345"/>
    <mergeCell ref="A346:A351"/>
    <mergeCell ref="C346:C351"/>
    <mergeCell ref="D346:D351"/>
    <mergeCell ref="E346:E351"/>
    <mergeCell ref="F346:F351"/>
    <mergeCell ref="G346:G351"/>
    <mergeCell ref="H346:H351"/>
    <mergeCell ref="I346:I351"/>
    <mergeCell ref="J346:J351"/>
    <mergeCell ref="K346:K351"/>
    <mergeCell ref="L346:L351"/>
    <mergeCell ref="M346:M351"/>
    <mergeCell ref="N346:N351"/>
    <mergeCell ref="A340:A345"/>
    <mergeCell ref="C340:C345"/>
    <mergeCell ref="D340:D345"/>
    <mergeCell ref="E340:E345"/>
    <mergeCell ref="F340:F345"/>
    <mergeCell ref="G340:G345"/>
    <mergeCell ref="H340:H345"/>
    <mergeCell ref="I340:I345"/>
    <mergeCell ref="J340:J345"/>
    <mergeCell ref="K328:K333"/>
    <mergeCell ref="L328:L333"/>
    <mergeCell ref="M328:M333"/>
    <mergeCell ref="N328:N333"/>
    <mergeCell ref="A334:A339"/>
    <mergeCell ref="C334:C339"/>
    <mergeCell ref="D334:D339"/>
    <mergeCell ref="E334:E339"/>
    <mergeCell ref="F334:F339"/>
    <mergeCell ref="G334:G339"/>
    <mergeCell ref="H334:H339"/>
    <mergeCell ref="I334:I339"/>
    <mergeCell ref="J334:J339"/>
    <mergeCell ref="K334:K339"/>
    <mergeCell ref="L334:L339"/>
    <mergeCell ref="M334:M339"/>
    <mergeCell ref="N334:N339"/>
    <mergeCell ref="A328:A333"/>
    <mergeCell ref="C328:C333"/>
    <mergeCell ref="D328:D333"/>
    <mergeCell ref="E328:E333"/>
    <mergeCell ref="F328:F333"/>
    <mergeCell ref="G328:G333"/>
    <mergeCell ref="H328:H333"/>
    <mergeCell ref="I328:I333"/>
    <mergeCell ref="J328:J333"/>
    <mergeCell ref="K316:K321"/>
    <mergeCell ref="L316:L321"/>
    <mergeCell ref="M316:M321"/>
    <mergeCell ref="N316:N321"/>
    <mergeCell ref="A322:A327"/>
    <mergeCell ref="C322:C327"/>
    <mergeCell ref="D322:D327"/>
    <mergeCell ref="E322:E327"/>
    <mergeCell ref="F322:F327"/>
    <mergeCell ref="G322:G327"/>
    <mergeCell ref="H322:H327"/>
    <mergeCell ref="I322:I327"/>
    <mergeCell ref="J322:J327"/>
    <mergeCell ref="K322:K327"/>
    <mergeCell ref="L322:L327"/>
    <mergeCell ref="M322:M327"/>
    <mergeCell ref="N322:N327"/>
    <mergeCell ref="A316:A321"/>
    <mergeCell ref="C316:C321"/>
    <mergeCell ref="D316:D321"/>
    <mergeCell ref="E316:E321"/>
    <mergeCell ref="F316:F321"/>
    <mergeCell ref="G316:G321"/>
    <mergeCell ref="H316:H321"/>
    <mergeCell ref="I316:I321"/>
    <mergeCell ref="J316:J321"/>
    <mergeCell ref="K304:K309"/>
    <mergeCell ref="L304:L309"/>
    <mergeCell ref="M304:M309"/>
    <mergeCell ref="N304:N309"/>
    <mergeCell ref="A310:A315"/>
    <mergeCell ref="C310:C315"/>
    <mergeCell ref="D310:D315"/>
    <mergeCell ref="E310:E315"/>
    <mergeCell ref="F310:F315"/>
    <mergeCell ref="G310:G315"/>
    <mergeCell ref="H310:H315"/>
    <mergeCell ref="I310:I315"/>
    <mergeCell ref="J310:J315"/>
    <mergeCell ref="K310:K315"/>
    <mergeCell ref="L310:L315"/>
    <mergeCell ref="M310:M315"/>
    <mergeCell ref="N310:N315"/>
    <mergeCell ref="A304:A309"/>
    <mergeCell ref="C304:C309"/>
    <mergeCell ref="D304:D309"/>
    <mergeCell ref="E304:E309"/>
    <mergeCell ref="F304:F309"/>
    <mergeCell ref="G304:G309"/>
    <mergeCell ref="H304:H309"/>
    <mergeCell ref="I304:I309"/>
    <mergeCell ref="J304:J309"/>
    <mergeCell ref="K292:K297"/>
    <mergeCell ref="L292:L297"/>
    <mergeCell ref="M292:M297"/>
    <mergeCell ref="N292:N297"/>
    <mergeCell ref="A298:A303"/>
    <mergeCell ref="C298:C303"/>
    <mergeCell ref="D298:D303"/>
    <mergeCell ref="E298:E303"/>
    <mergeCell ref="F298:F303"/>
    <mergeCell ref="G298:G303"/>
    <mergeCell ref="H298:H303"/>
    <mergeCell ref="I298:I303"/>
    <mergeCell ref="J298:J303"/>
    <mergeCell ref="K298:K303"/>
    <mergeCell ref="L298:L303"/>
    <mergeCell ref="M298:M303"/>
    <mergeCell ref="N298:N303"/>
    <mergeCell ref="A292:A297"/>
    <mergeCell ref="C292:C297"/>
    <mergeCell ref="D292:D297"/>
    <mergeCell ref="E292:E297"/>
    <mergeCell ref="F292:F297"/>
    <mergeCell ref="G292:G297"/>
    <mergeCell ref="H292:H297"/>
    <mergeCell ref="I292:I297"/>
    <mergeCell ref="J292:J297"/>
    <mergeCell ref="K280:K285"/>
    <mergeCell ref="L280:L285"/>
    <mergeCell ref="M280:M285"/>
    <mergeCell ref="N280:N285"/>
    <mergeCell ref="A286:A291"/>
    <mergeCell ref="C286:C291"/>
    <mergeCell ref="D286:D291"/>
    <mergeCell ref="E286:E291"/>
    <mergeCell ref="F286:F291"/>
    <mergeCell ref="G286:G291"/>
    <mergeCell ref="H286:H291"/>
    <mergeCell ref="I286:I291"/>
    <mergeCell ref="J286:J291"/>
    <mergeCell ref="K286:K291"/>
    <mergeCell ref="L286:L291"/>
    <mergeCell ref="M286:M291"/>
    <mergeCell ref="N286:N291"/>
    <mergeCell ref="A280:A285"/>
    <mergeCell ref="C280:C285"/>
    <mergeCell ref="D280:D285"/>
    <mergeCell ref="E280:E285"/>
    <mergeCell ref="F280:F285"/>
    <mergeCell ref="G280:G285"/>
    <mergeCell ref="H280:H285"/>
    <mergeCell ref="I280:I285"/>
    <mergeCell ref="J280:J285"/>
    <mergeCell ref="K268:K273"/>
    <mergeCell ref="L268:L273"/>
    <mergeCell ref="M268:M273"/>
    <mergeCell ref="N268:N273"/>
    <mergeCell ref="A274:A279"/>
    <mergeCell ref="C274:C279"/>
    <mergeCell ref="D274:D279"/>
    <mergeCell ref="E274:E279"/>
    <mergeCell ref="F274:F279"/>
    <mergeCell ref="G274:G279"/>
    <mergeCell ref="H274:H279"/>
    <mergeCell ref="I274:I279"/>
    <mergeCell ref="J274:J279"/>
    <mergeCell ref="K274:K279"/>
    <mergeCell ref="L274:L279"/>
    <mergeCell ref="M274:M279"/>
    <mergeCell ref="N274:N279"/>
    <mergeCell ref="A268:A273"/>
    <mergeCell ref="C268:C273"/>
    <mergeCell ref="D268:D273"/>
    <mergeCell ref="E268:E273"/>
    <mergeCell ref="F268:F273"/>
    <mergeCell ref="G268:G273"/>
    <mergeCell ref="H268:H273"/>
    <mergeCell ref="I268:I273"/>
    <mergeCell ref="J268:J273"/>
    <mergeCell ref="K256:K261"/>
    <mergeCell ref="L256:L261"/>
    <mergeCell ref="M256:M261"/>
    <mergeCell ref="N256:N261"/>
    <mergeCell ref="A262:A267"/>
    <mergeCell ref="C262:C267"/>
    <mergeCell ref="D262:D267"/>
    <mergeCell ref="E262:E267"/>
    <mergeCell ref="F262:F267"/>
    <mergeCell ref="G262:G267"/>
    <mergeCell ref="H262:H267"/>
    <mergeCell ref="I262:I267"/>
    <mergeCell ref="J262:J267"/>
    <mergeCell ref="K262:K267"/>
    <mergeCell ref="L262:L267"/>
    <mergeCell ref="M262:M267"/>
    <mergeCell ref="N262:N267"/>
    <mergeCell ref="A256:A261"/>
    <mergeCell ref="C256:C261"/>
    <mergeCell ref="D256:D261"/>
    <mergeCell ref="E256:E261"/>
    <mergeCell ref="F256:F261"/>
    <mergeCell ref="G256:G261"/>
    <mergeCell ref="H256:H261"/>
    <mergeCell ref="I256:I261"/>
    <mergeCell ref="J256:J261"/>
    <mergeCell ref="K244:K249"/>
    <mergeCell ref="L244:L249"/>
    <mergeCell ref="M244:M249"/>
    <mergeCell ref="N244:N249"/>
    <mergeCell ref="A250:A255"/>
    <mergeCell ref="C250:C255"/>
    <mergeCell ref="D250:D255"/>
    <mergeCell ref="E250:E255"/>
    <mergeCell ref="F250:F255"/>
    <mergeCell ref="G250:G255"/>
    <mergeCell ref="H250:H255"/>
    <mergeCell ref="I250:I255"/>
    <mergeCell ref="J250:J255"/>
    <mergeCell ref="K250:K255"/>
    <mergeCell ref="L250:L255"/>
    <mergeCell ref="M250:M255"/>
    <mergeCell ref="N250:N255"/>
    <mergeCell ref="A244:A249"/>
    <mergeCell ref="C244:C249"/>
    <mergeCell ref="D244:D249"/>
    <mergeCell ref="E244:E249"/>
    <mergeCell ref="F244:F249"/>
    <mergeCell ref="G244:G249"/>
    <mergeCell ref="H244:H249"/>
    <mergeCell ref="I244:I249"/>
    <mergeCell ref="J244:J249"/>
    <mergeCell ref="K232:K237"/>
    <mergeCell ref="L232:L237"/>
    <mergeCell ref="M232:M237"/>
    <mergeCell ref="N232:N237"/>
    <mergeCell ref="A238:A243"/>
    <mergeCell ref="C238:C243"/>
    <mergeCell ref="D238:D243"/>
    <mergeCell ref="E238:E243"/>
    <mergeCell ref="F238:F243"/>
    <mergeCell ref="G238:G243"/>
    <mergeCell ref="H238:H243"/>
    <mergeCell ref="I238:I243"/>
    <mergeCell ref="J238:J243"/>
    <mergeCell ref="K238:K243"/>
    <mergeCell ref="L238:L243"/>
    <mergeCell ref="M238:M243"/>
    <mergeCell ref="N238:N243"/>
    <mergeCell ref="A232:A237"/>
    <mergeCell ref="C232:C237"/>
    <mergeCell ref="D232:D237"/>
    <mergeCell ref="E232:E237"/>
    <mergeCell ref="F232:F237"/>
    <mergeCell ref="G232:G237"/>
    <mergeCell ref="H232:H237"/>
    <mergeCell ref="I232:I237"/>
    <mergeCell ref="J232:J237"/>
    <mergeCell ref="K220:K225"/>
    <mergeCell ref="L220:L225"/>
    <mergeCell ref="M220:M225"/>
    <mergeCell ref="N220:N225"/>
    <mergeCell ref="A226:A231"/>
    <mergeCell ref="C226:C231"/>
    <mergeCell ref="D226:D231"/>
    <mergeCell ref="E226:E231"/>
    <mergeCell ref="F226:F231"/>
    <mergeCell ref="G226:G231"/>
    <mergeCell ref="H226:H231"/>
    <mergeCell ref="I226:I231"/>
    <mergeCell ref="J226:J231"/>
    <mergeCell ref="K226:K231"/>
    <mergeCell ref="L226:L231"/>
    <mergeCell ref="M226:M231"/>
    <mergeCell ref="N226:N231"/>
    <mergeCell ref="A220:A225"/>
    <mergeCell ref="C220:C225"/>
    <mergeCell ref="D220:D225"/>
    <mergeCell ref="E220:E225"/>
    <mergeCell ref="F220:F225"/>
    <mergeCell ref="G220:G225"/>
    <mergeCell ref="H220:H225"/>
    <mergeCell ref="I220:I225"/>
    <mergeCell ref="J220:J225"/>
    <mergeCell ref="K208:K213"/>
    <mergeCell ref="L208:L213"/>
    <mergeCell ref="M208:M213"/>
    <mergeCell ref="N208:N213"/>
    <mergeCell ref="A214:A219"/>
    <mergeCell ref="C214:C219"/>
    <mergeCell ref="D214:D219"/>
    <mergeCell ref="E214:E219"/>
    <mergeCell ref="F214:F219"/>
    <mergeCell ref="G214:G219"/>
    <mergeCell ref="H214:H219"/>
    <mergeCell ref="I214:I219"/>
    <mergeCell ref="J214:J219"/>
    <mergeCell ref="K214:K219"/>
    <mergeCell ref="L214:L219"/>
    <mergeCell ref="M214:M219"/>
    <mergeCell ref="N214:N219"/>
    <mergeCell ref="A208:A213"/>
    <mergeCell ref="C208:C213"/>
    <mergeCell ref="D208:D213"/>
    <mergeCell ref="E208:E213"/>
    <mergeCell ref="F208:F213"/>
    <mergeCell ref="G208:G213"/>
    <mergeCell ref="H208:H213"/>
    <mergeCell ref="I208:I213"/>
    <mergeCell ref="J208:J213"/>
    <mergeCell ref="K196:K201"/>
    <mergeCell ref="L196:L201"/>
    <mergeCell ref="M196:M201"/>
    <mergeCell ref="N196:N201"/>
    <mergeCell ref="A202:A207"/>
    <mergeCell ref="C202:C207"/>
    <mergeCell ref="D202:D207"/>
    <mergeCell ref="E202:E207"/>
    <mergeCell ref="F202:F207"/>
    <mergeCell ref="G202:G207"/>
    <mergeCell ref="H202:H207"/>
    <mergeCell ref="I202:I207"/>
    <mergeCell ref="J202:J207"/>
    <mergeCell ref="K202:K207"/>
    <mergeCell ref="L202:L207"/>
    <mergeCell ref="M202:M207"/>
    <mergeCell ref="N202:N207"/>
    <mergeCell ref="A196:A201"/>
    <mergeCell ref="C196:C201"/>
    <mergeCell ref="D196:D201"/>
    <mergeCell ref="E196:E201"/>
    <mergeCell ref="F196:F201"/>
    <mergeCell ref="G196:G201"/>
    <mergeCell ref="H196:H201"/>
    <mergeCell ref="I196:I201"/>
    <mergeCell ref="J196:J201"/>
    <mergeCell ref="K184:K189"/>
    <mergeCell ref="L184:L189"/>
    <mergeCell ref="M184:M189"/>
    <mergeCell ref="N184:N189"/>
    <mergeCell ref="A190:A195"/>
    <mergeCell ref="C190:C195"/>
    <mergeCell ref="D190:D195"/>
    <mergeCell ref="E190:E195"/>
    <mergeCell ref="F190:F195"/>
    <mergeCell ref="G190:G195"/>
    <mergeCell ref="H190:H195"/>
    <mergeCell ref="I190:I195"/>
    <mergeCell ref="J190:J195"/>
    <mergeCell ref="K190:K195"/>
    <mergeCell ref="L190:L195"/>
    <mergeCell ref="M190:M195"/>
    <mergeCell ref="N190:N195"/>
    <mergeCell ref="A184:A189"/>
    <mergeCell ref="C184:C189"/>
    <mergeCell ref="D184:D189"/>
    <mergeCell ref="E184:E189"/>
    <mergeCell ref="F184:F189"/>
    <mergeCell ref="G184:G189"/>
    <mergeCell ref="H184:H189"/>
    <mergeCell ref="I184:I189"/>
    <mergeCell ref="J184:J189"/>
    <mergeCell ref="K172:K177"/>
    <mergeCell ref="L172:L177"/>
    <mergeCell ref="M172:M177"/>
    <mergeCell ref="N172:N177"/>
    <mergeCell ref="A178:A183"/>
    <mergeCell ref="C178:C183"/>
    <mergeCell ref="D178:D183"/>
    <mergeCell ref="E178:E183"/>
    <mergeCell ref="F178:F183"/>
    <mergeCell ref="G178:G183"/>
    <mergeCell ref="H178:H183"/>
    <mergeCell ref="I178:I183"/>
    <mergeCell ref="J178:J183"/>
    <mergeCell ref="K178:K183"/>
    <mergeCell ref="L178:L183"/>
    <mergeCell ref="M178:M183"/>
    <mergeCell ref="N178:N183"/>
    <mergeCell ref="A172:A177"/>
    <mergeCell ref="C172:C177"/>
    <mergeCell ref="D172:D177"/>
    <mergeCell ref="E172:E177"/>
    <mergeCell ref="F172:F177"/>
    <mergeCell ref="G172:G177"/>
    <mergeCell ref="H172:H177"/>
    <mergeCell ref="I172:I177"/>
    <mergeCell ref="J172:J177"/>
    <mergeCell ref="K160:K165"/>
    <mergeCell ref="L160:L165"/>
    <mergeCell ref="M160:M165"/>
    <mergeCell ref="N160:N165"/>
    <mergeCell ref="A166:A171"/>
    <mergeCell ref="C166:C171"/>
    <mergeCell ref="D166:D171"/>
    <mergeCell ref="E166:E171"/>
    <mergeCell ref="F166:F171"/>
    <mergeCell ref="G166:G171"/>
    <mergeCell ref="H166:H171"/>
    <mergeCell ref="I166:I171"/>
    <mergeCell ref="J166:J171"/>
    <mergeCell ref="K166:K171"/>
    <mergeCell ref="L166:L171"/>
    <mergeCell ref="M166:M171"/>
    <mergeCell ref="N166:N171"/>
    <mergeCell ref="A160:A165"/>
    <mergeCell ref="C160:C165"/>
    <mergeCell ref="D160:D165"/>
    <mergeCell ref="E160:E165"/>
    <mergeCell ref="F160:F165"/>
    <mergeCell ref="G160:G165"/>
    <mergeCell ref="H160:H165"/>
    <mergeCell ref="I160:I165"/>
    <mergeCell ref="J160:J165"/>
    <mergeCell ref="K148:K153"/>
    <mergeCell ref="L148:L153"/>
    <mergeCell ref="M148:M153"/>
    <mergeCell ref="N148:N153"/>
    <mergeCell ref="A154:A159"/>
    <mergeCell ref="C154:C159"/>
    <mergeCell ref="D154:D159"/>
    <mergeCell ref="E154:E159"/>
    <mergeCell ref="F154:F159"/>
    <mergeCell ref="G154:G159"/>
    <mergeCell ref="H154:H159"/>
    <mergeCell ref="I154:I159"/>
    <mergeCell ref="J154:J159"/>
    <mergeCell ref="K154:K159"/>
    <mergeCell ref="L154:L159"/>
    <mergeCell ref="M154:M159"/>
    <mergeCell ref="N154:N159"/>
    <mergeCell ref="A148:A153"/>
    <mergeCell ref="C148:C153"/>
    <mergeCell ref="D148:D153"/>
    <mergeCell ref="E148:E153"/>
    <mergeCell ref="F148:F153"/>
    <mergeCell ref="G148:G153"/>
    <mergeCell ref="H148:H153"/>
    <mergeCell ref="I148:I153"/>
    <mergeCell ref="J148:J153"/>
    <mergeCell ref="K136:K141"/>
    <mergeCell ref="L136:L141"/>
    <mergeCell ref="M136:M141"/>
    <mergeCell ref="N136:N141"/>
    <mergeCell ref="A142:A147"/>
    <mergeCell ref="C142:C147"/>
    <mergeCell ref="D142:D147"/>
    <mergeCell ref="E142:E147"/>
    <mergeCell ref="F142:F147"/>
    <mergeCell ref="G142:G147"/>
    <mergeCell ref="H142:H147"/>
    <mergeCell ref="I142:I147"/>
    <mergeCell ref="J142:J147"/>
    <mergeCell ref="K142:K147"/>
    <mergeCell ref="L142:L147"/>
    <mergeCell ref="M142:M147"/>
    <mergeCell ref="N142:N147"/>
    <mergeCell ref="A136:A141"/>
    <mergeCell ref="C136:C141"/>
    <mergeCell ref="D136:D141"/>
    <mergeCell ref="E136:E141"/>
    <mergeCell ref="F136:F141"/>
    <mergeCell ref="G136:G141"/>
    <mergeCell ref="H136:H141"/>
    <mergeCell ref="I136:I141"/>
    <mergeCell ref="J136:J141"/>
    <mergeCell ref="K124:K129"/>
    <mergeCell ref="L124:L129"/>
    <mergeCell ref="M124:M129"/>
    <mergeCell ref="N124:N129"/>
    <mergeCell ref="A130:A135"/>
    <mergeCell ref="C130:C135"/>
    <mergeCell ref="D130:D135"/>
    <mergeCell ref="E130:E135"/>
    <mergeCell ref="F130:F135"/>
    <mergeCell ref="G130:G135"/>
    <mergeCell ref="H130:H135"/>
    <mergeCell ref="I130:I135"/>
    <mergeCell ref="J130:J135"/>
    <mergeCell ref="K130:K135"/>
    <mergeCell ref="L130:L135"/>
    <mergeCell ref="M130:M135"/>
    <mergeCell ref="N130:N135"/>
    <mergeCell ref="A124:A129"/>
    <mergeCell ref="C124:C129"/>
    <mergeCell ref="D124:D129"/>
    <mergeCell ref="E124:E129"/>
    <mergeCell ref="F124:F129"/>
    <mergeCell ref="G124:G129"/>
    <mergeCell ref="H124:H129"/>
    <mergeCell ref="I124:I129"/>
    <mergeCell ref="J124:J129"/>
    <mergeCell ref="K112:K117"/>
    <mergeCell ref="L112:L117"/>
    <mergeCell ref="M112:M117"/>
    <mergeCell ref="N112:N117"/>
    <mergeCell ref="A118:A123"/>
    <mergeCell ref="C118:C123"/>
    <mergeCell ref="D118:D123"/>
    <mergeCell ref="E118:E123"/>
    <mergeCell ref="F118:F123"/>
    <mergeCell ref="G118:G123"/>
    <mergeCell ref="H118:H123"/>
    <mergeCell ref="I118:I123"/>
    <mergeCell ref="J118:J123"/>
    <mergeCell ref="K118:K123"/>
    <mergeCell ref="L118:L123"/>
    <mergeCell ref="M118:M123"/>
    <mergeCell ref="N118:N123"/>
    <mergeCell ref="A112:A117"/>
    <mergeCell ref="C112:C117"/>
    <mergeCell ref="D112:D117"/>
    <mergeCell ref="E112:E117"/>
    <mergeCell ref="F112:F117"/>
    <mergeCell ref="G112:G117"/>
    <mergeCell ref="H112:H117"/>
    <mergeCell ref="I112:I117"/>
    <mergeCell ref="J112:J117"/>
    <mergeCell ref="K100:K105"/>
    <mergeCell ref="L100:L105"/>
    <mergeCell ref="M100:M105"/>
    <mergeCell ref="N100:N105"/>
    <mergeCell ref="A106:A111"/>
    <mergeCell ref="C106:C111"/>
    <mergeCell ref="D106:D111"/>
    <mergeCell ref="E106:E111"/>
    <mergeCell ref="F106:F111"/>
    <mergeCell ref="G106:G111"/>
    <mergeCell ref="H106:H111"/>
    <mergeCell ref="I106:I111"/>
    <mergeCell ref="J106:J111"/>
    <mergeCell ref="K106:K111"/>
    <mergeCell ref="L106:L111"/>
    <mergeCell ref="M106:M111"/>
    <mergeCell ref="N106:N111"/>
    <mergeCell ref="A100:A105"/>
    <mergeCell ref="C100:C105"/>
    <mergeCell ref="D100:D105"/>
    <mergeCell ref="E100:E105"/>
    <mergeCell ref="F100:F105"/>
    <mergeCell ref="G100:G105"/>
    <mergeCell ref="H100:H105"/>
    <mergeCell ref="I100:I105"/>
    <mergeCell ref="J100:J105"/>
    <mergeCell ref="K88:K93"/>
    <mergeCell ref="L88:L93"/>
    <mergeCell ref="M88:M93"/>
    <mergeCell ref="N88:N93"/>
    <mergeCell ref="A94:A99"/>
    <mergeCell ref="C94:C99"/>
    <mergeCell ref="D94:D99"/>
    <mergeCell ref="E94:E99"/>
    <mergeCell ref="F94:F99"/>
    <mergeCell ref="G94:G99"/>
    <mergeCell ref="H94:H99"/>
    <mergeCell ref="I94:I99"/>
    <mergeCell ref="J94:J99"/>
    <mergeCell ref="K94:K99"/>
    <mergeCell ref="L94:L99"/>
    <mergeCell ref="M94:M99"/>
    <mergeCell ref="N94:N99"/>
    <mergeCell ref="A88:A93"/>
    <mergeCell ref="C88:C93"/>
    <mergeCell ref="D88:D93"/>
    <mergeCell ref="E88:E93"/>
    <mergeCell ref="F88:F93"/>
    <mergeCell ref="G88:G93"/>
    <mergeCell ref="H88:H93"/>
    <mergeCell ref="I88:I93"/>
    <mergeCell ref="J88:J93"/>
    <mergeCell ref="K76:K81"/>
    <mergeCell ref="L76:L81"/>
    <mergeCell ref="M76:M81"/>
    <mergeCell ref="N76:N81"/>
    <mergeCell ref="A82:A87"/>
    <mergeCell ref="C82:C87"/>
    <mergeCell ref="D82:D87"/>
    <mergeCell ref="E82:E87"/>
    <mergeCell ref="F82:F87"/>
    <mergeCell ref="G82:G87"/>
    <mergeCell ref="H82:H87"/>
    <mergeCell ref="I82:I87"/>
    <mergeCell ref="J82:J87"/>
    <mergeCell ref="K82:K87"/>
    <mergeCell ref="L82:L87"/>
    <mergeCell ref="M82:M87"/>
    <mergeCell ref="N82:N87"/>
    <mergeCell ref="A76:A81"/>
    <mergeCell ref="C76:C81"/>
    <mergeCell ref="D76:D81"/>
    <mergeCell ref="E76:E81"/>
    <mergeCell ref="F76:F81"/>
    <mergeCell ref="G76:G81"/>
    <mergeCell ref="H76:H81"/>
    <mergeCell ref="I76:I81"/>
    <mergeCell ref="J76:J81"/>
    <mergeCell ref="K64:K69"/>
    <mergeCell ref="L64:L69"/>
    <mergeCell ref="M64:M69"/>
    <mergeCell ref="N64:N69"/>
    <mergeCell ref="A70:A75"/>
    <mergeCell ref="C70:C75"/>
    <mergeCell ref="D70:D75"/>
    <mergeCell ref="E70:E75"/>
    <mergeCell ref="F70:F75"/>
    <mergeCell ref="G70:G75"/>
    <mergeCell ref="H70:H75"/>
    <mergeCell ref="I70:I75"/>
    <mergeCell ref="J70:J75"/>
    <mergeCell ref="K70:K75"/>
    <mergeCell ref="L70:L75"/>
    <mergeCell ref="M70:M75"/>
    <mergeCell ref="N70:N75"/>
    <mergeCell ref="A64:A69"/>
    <mergeCell ref="C64:C69"/>
    <mergeCell ref="D64:D69"/>
    <mergeCell ref="E64:E69"/>
    <mergeCell ref="F64:F69"/>
    <mergeCell ref="G64:G69"/>
    <mergeCell ref="H64:H69"/>
    <mergeCell ref="I64:I69"/>
    <mergeCell ref="J64:J69"/>
    <mergeCell ref="N52:N57"/>
    <mergeCell ref="A58:A63"/>
    <mergeCell ref="C58:C63"/>
    <mergeCell ref="D58:D63"/>
    <mergeCell ref="E58:E63"/>
    <mergeCell ref="F58:F63"/>
    <mergeCell ref="G58:G63"/>
    <mergeCell ref="H58:H63"/>
    <mergeCell ref="I58:I63"/>
    <mergeCell ref="J58:J63"/>
    <mergeCell ref="K58:K63"/>
    <mergeCell ref="L58:L63"/>
    <mergeCell ref="M58:M63"/>
    <mergeCell ref="N58:N63"/>
    <mergeCell ref="A52:A57"/>
    <mergeCell ref="C52:C57"/>
    <mergeCell ref="D52:D57"/>
    <mergeCell ref="E52:E57"/>
    <mergeCell ref="F52:F57"/>
    <mergeCell ref="N40:N45"/>
    <mergeCell ref="A46:A51"/>
    <mergeCell ref="C46:C51"/>
    <mergeCell ref="D46:D51"/>
    <mergeCell ref="E46:E51"/>
    <mergeCell ref="F46:F51"/>
    <mergeCell ref="G46:G51"/>
    <mergeCell ref="H46:H51"/>
    <mergeCell ref="I46:I51"/>
    <mergeCell ref="J46:J51"/>
    <mergeCell ref="K46:K51"/>
    <mergeCell ref="L46:L51"/>
    <mergeCell ref="M46:M51"/>
    <mergeCell ref="N46:N51"/>
    <mergeCell ref="A40:A45"/>
    <mergeCell ref="C40:C45"/>
    <mergeCell ref="D40:D45"/>
    <mergeCell ref="G40:G45"/>
    <mergeCell ref="H40:H45"/>
    <mergeCell ref="I40:I45"/>
    <mergeCell ref="J40:J45"/>
    <mergeCell ref="K28:K33"/>
    <mergeCell ref="L28:L33"/>
    <mergeCell ref="M28:M33"/>
    <mergeCell ref="G52:G57"/>
    <mergeCell ref="H52:H57"/>
    <mergeCell ref="I52:I57"/>
    <mergeCell ref="J52:J57"/>
    <mergeCell ref="K40:K45"/>
    <mergeCell ref="L40:L45"/>
    <mergeCell ref="M40:M45"/>
    <mergeCell ref="K52:K57"/>
    <mergeCell ref="L52:L57"/>
    <mergeCell ref="M52:M57"/>
    <mergeCell ref="A28:A33"/>
    <mergeCell ref="C28:C33"/>
    <mergeCell ref="D28:D33"/>
    <mergeCell ref="E28:E33"/>
    <mergeCell ref="F28:F33"/>
    <mergeCell ref="G28:G33"/>
    <mergeCell ref="H28:H33"/>
    <mergeCell ref="I28:I33"/>
    <mergeCell ref="J28:J33"/>
    <mergeCell ref="A34:A39"/>
    <mergeCell ref="C34:C39"/>
    <mergeCell ref="D34:D39"/>
    <mergeCell ref="E34:E39"/>
    <mergeCell ref="F34:F39"/>
    <mergeCell ref="G34:G39"/>
    <mergeCell ref="H34:H39"/>
    <mergeCell ref="I34:I39"/>
    <mergeCell ref="J34:J39"/>
    <mergeCell ref="I4:Q4"/>
    <mergeCell ref="E10:E15"/>
    <mergeCell ref="F10:F15"/>
    <mergeCell ref="G10:G15"/>
    <mergeCell ref="H10:H15"/>
    <mergeCell ref="C6:R6"/>
    <mergeCell ref="C7:E7"/>
    <mergeCell ref="F7:H7"/>
    <mergeCell ref="I7:N9"/>
    <mergeCell ref="O7:Q7"/>
    <mergeCell ref="R7:R9"/>
    <mergeCell ref="C8:C9"/>
    <mergeCell ref="D8:E8"/>
    <mergeCell ref="F8:F9"/>
    <mergeCell ref="G8:G9"/>
    <mergeCell ref="H8:H9"/>
    <mergeCell ref="O8:O9"/>
    <mergeCell ref="P8:P9"/>
    <mergeCell ref="Q8:Q9"/>
    <mergeCell ref="C410:C412"/>
    <mergeCell ref="D410:D412"/>
    <mergeCell ref="E410:E412"/>
    <mergeCell ref="Q410:Q412"/>
    <mergeCell ref="R410:R412"/>
    <mergeCell ref="C407:C409"/>
    <mergeCell ref="D407:D409"/>
    <mergeCell ref="E407:E409"/>
    <mergeCell ref="Q407:Q409"/>
    <mergeCell ref="R407:R409"/>
    <mergeCell ref="C404:C406"/>
    <mergeCell ref="D404:D406"/>
    <mergeCell ref="E404:E406"/>
    <mergeCell ref="Q404:Q406"/>
    <mergeCell ref="R404:R406"/>
    <mergeCell ref="C401:C403"/>
    <mergeCell ref="D401:D403"/>
    <mergeCell ref="E401:E403"/>
    <mergeCell ref="Q401:Q403"/>
    <mergeCell ref="R401:R403"/>
    <mergeCell ref="C398:C400"/>
    <mergeCell ref="D398:D400"/>
    <mergeCell ref="E398:E400"/>
    <mergeCell ref="Q398:Q400"/>
    <mergeCell ref="R398:R400"/>
    <mergeCell ref="C395:C397"/>
    <mergeCell ref="D395:D397"/>
    <mergeCell ref="E395:E397"/>
    <mergeCell ref="Q395:Q397"/>
    <mergeCell ref="R395:R397"/>
    <mergeCell ref="C392:C394"/>
    <mergeCell ref="D392:D394"/>
    <mergeCell ref="E392:E394"/>
    <mergeCell ref="Q392:Q394"/>
    <mergeCell ref="R392:R394"/>
    <mergeCell ref="C389:C391"/>
    <mergeCell ref="D389:D391"/>
    <mergeCell ref="E389:E391"/>
    <mergeCell ref="Q389:Q391"/>
    <mergeCell ref="R389:R391"/>
    <mergeCell ref="C386:C388"/>
    <mergeCell ref="D386:D388"/>
    <mergeCell ref="E386:E388"/>
    <mergeCell ref="Q386:Q388"/>
    <mergeCell ref="R386:R388"/>
    <mergeCell ref="C383:C385"/>
    <mergeCell ref="D383:D385"/>
    <mergeCell ref="E383:E385"/>
    <mergeCell ref="Q383:Q385"/>
    <mergeCell ref="R383:R385"/>
    <mergeCell ref="C380:C382"/>
    <mergeCell ref="D380:D382"/>
    <mergeCell ref="E380:E382"/>
    <mergeCell ref="Q380:Q382"/>
    <mergeCell ref="R380:R382"/>
    <mergeCell ref="C377:C379"/>
    <mergeCell ref="D377:D379"/>
    <mergeCell ref="E377:E379"/>
    <mergeCell ref="Q377:Q379"/>
    <mergeCell ref="R377:R379"/>
    <mergeCell ref="C372:E372"/>
    <mergeCell ref="C10:C15"/>
    <mergeCell ref="I16:I21"/>
    <mergeCell ref="J16:J21"/>
    <mergeCell ref="K16:K21"/>
    <mergeCell ref="L16:L21"/>
    <mergeCell ref="M16:M21"/>
    <mergeCell ref="N16:N21"/>
    <mergeCell ref="C22:C27"/>
    <mergeCell ref="D22:D27"/>
    <mergeCell ref="E22:E27"/>
    <mergeCell ref="F22:F27"/>
    <mergeCell ref="G22:G27"/>
    <mergeCell ref="H22:H27"/>
    <mergeCell ref="I22:I27"/>
    <mergeCell ref="J22:J27"/>
    <mergeCell ref="H16:H21"/>
    <mergeCell ref="N28:N33"/>
    <mergeCell ref="K34:K39"/>
    <mergeCell ref="L34:L39"/>
    <mergeCell ref="M34:M39"/>
    <mergeCell ref="N34:N39"/>
    <mergeCell ref="E40:E45"/>
    <mergeCell ref="F40:F45"/>
    <mergeCell ref="A10:A15"/>
    <mergeCell ref="N10:N15"/>
    <mergeCell ref="I10:I15"/>
    <mergeCell ref="J10:J15"/>
    <mergeCell ref="K10:K15"/>
    <mergeCell ref="L10:L15"/>
    <mergeCell ref="M10:M15"/>
    <mergeCell ref="D10:D15"/>
    <mergeCell ref="R374:R376"/>
    <mergeCell ref="C374:C376"/>
    <mergeCell ref="D374:D376"/>
    <mergeCell ref="E374:E376"/>
    <mergeCell ref="Q374:Q376"/>
    <mergeCell ref="A22:A27"/>
    <mergeCell ref="K22:K27"/>
    <mergeCell ref="L22:L27"/>
    <mergeCell ref="M22:M27"/>
    <mergeCell ref="N22:N27"/>
    <mergeCell ref="A16:A21"/>
    <mergeCell ref="C16:C21"/>
    <mergeCell ref="D16:D21"/>
    <mergeCell ref="E16:E21"/>
    <mergeCell ref="F16:F21"/>
    <mergeCell ref="G16:G21"/>
  </mergeCells>
  <phoneticPr fontId="3"/>
  <dataValidations count="2">
    <dataValidation imeMode="disabled" allowBlank="1" showInputMessage="1" showErrorMessage="1" sqref="F372:G372 F10:N10 F16:N16 F22:N22 F28:N28 F34:N34 F40:N40 F46:N46 F52:N52 F58:N58 F64:N64 F70:N70 F76:N76 F82:N82 F88:N88 F94:N94 F100:N100 F106:N106 F112:N112 F118:N118 F124:N124 F130:N130 F136:N136 F142:N142 F148:N148 F154:N154 F160:N160 F166:N166 F172:N172 F178:N178 F184:N184 F190:N190 F196:N196 F202:N202 F208:N208 F214:N214 F220:N220 F226:N226 F232:N232 F238:N238 F244:N244 F250:N250 F256:N256 F262:N262 F268:N268 F274:N274 F280:N280 F286:N286 F292:N292 F298:N298 F304:N304 F310:N310 F316:N316 F322:N322 F328:N328 F334:N334 F340:N340 F346:N346 F352:N352 F358:N358 F364:N364"/>
    <dataValidation imeMode="off" allowBlank="1" showInputMessage="1" showErrorMessage="1" sqref="D373:E373 D370:E371 I370:N373 F370:G373 C370:C373"/>
  </dataValidations>
  <printOptions horizontalCentered="1"/>
  <pageMargins left="0.31496062992125984" right="0.31496062992125984" top="0.59055118110236227" bottom="0.19685039370078741" header="0.11811023622047245" footer="0"/>
  <pageSetup paperSize="9" scale="84" fitToHeight="0" orientation="landscape" cellComments="asDisplayed" r:id="rId1"/>
  <headerFooter alignWithMargins="0"/>
  <rowBreaks count="6" manualBreakCount="6">
    <brk id="51" min="2" max="17" man="1"/>
    <brk id="105" min="2" max="17" man="1"/>
    <brk id="159" min="2" max="17" man="1"/>
    <brk id="213" min="2" max="17" man="1"/>
    <brk id="267" min="2" max="17" man="1"/>
    <brk id="321" min="2" max="17"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U56"/>
  <sheetViews>
    <sheetView showZeros="0" view="pageBreakPreview" zoomScaleNormal="100" zoomScaleSheetLayoutView="100" workbookViewId="0">
      <selection activeCell="M2" sqref="M2"/>
    </sheetView>
  </sheetViews>
  <sheetFormatPr defaultColWidth="9" defaultRowHeight="16.5"/>
  <cols>
    <col min="1" max="1" width="1.28515625" style="498" customWidth="1"/>
    <col min="2" max="2" width="8.140625" style="498" customWidth="1"/>
    <col min="3" max="3" width="11.42578125" style="549" customWidth="1"/>
    <col min="4" max="4" width="16.5703125" style="498" customWidth="1"/>
    <col min="5" max="5" width="15.85546875" style="498" customWidth="1"/>
    <col min="6" max="6" width="7.28515625" style="498" customWidth="1"/>
    <col min="7" max="8" width="12.7109375" style="498" customWidth="1"/>
    <col min="9" max="9" width="14.85546875" style="498" customWidth="1"/>
    <col min="10" max="10" width="6.7109375" style="498" customWidth="1"/>
    <col min="11" max="11" width="9.85546875" style="498" customWidth="1"/>
    <col min="12" max="12" width="11.140625" style="498" customWidth="1"/>
    <col min="13" max="13" width="8.28515625" style="498" customWidth="1"/>
    <col min="14" max="14" width="1.28515625" style="498" customWidth="1"/>
    <col min="15" max="15" width="9" style="498"/>
    <col min="16" max="19" width="16.28515625" style="498" customWidth="1"/>
    <col min="20" max="16384" width="9" style="498"/>
  </cols>
  <sheetData>
    <row r="1" spans="2:13" s="205" customFormat="1" ht="17.25" customHeight="1">
      <c r="B1" s="480" t="s">
        <v>511</v>
      </c>
      <c r="C1" s="481"/>
      <c r="D1" s="482"/>
      <c r="E1" s="482"/>
      <c r="F1" s="482"/>
      <c r="G1" s="482"/>
      <c r="H1" s="482"/>
      <c r="I1" s="483"/>
      <c r="J1" s="484"/>
      <c r="K1" s="483"/>
      <c r="M1" s="482"/>
    </row>
    <row r="2" spans="2:13" s="205" customFormat="1" ht="17.25" customHeight="1">
      <c r="B2" s="597" t="s">
        <v>744</v>
      </c>
      <c r="C2" s="590"/>
      <c r="D2" s="591"/>
      <c r="E2" s="591"/>
      <c r="F2" s="591"/>
      <c r="G2" s="591"/>
      <c r="H2" s="591"/>
      <c r="I2" s="592"/>
      <c r="J2" s="589"/>
      <c r="K2" s="592"/>
      <c r="L2" s="593"/>
      <c r="M2" s="598" t="s">
        <v>745</v>
      </c>
    </row>
    <row r="3" spans="2:13" s="205" customFormat="1" ht="18.75" customHeight="1">
      <c r="B3" s="485"/>
      <c r="D3" s="486" t="s">
        <v>679</v>
      </c>
      <c r="E3" s="487">
        <f>'様式第1-6号'!H4</f>
        <v>4</v>
      </c>
      <c r="F3" s="488" t="s">
        <v>512</v>
      </c>
      <c r="G3" s="488"/>
      <c r="H3" s="488"/>
      <c r="J3" s="484" t="s">
        <v>513</v>
      </c>
      <c r="K3" s="729" t="str">
        <f>作業日報!C2</f>
        <v>○○活動組織</v>
      </c>
      <c r="L3" s="729"/>
      <c r="M3" s="729"/>
    </row>
    <row r="4" spans="2:13" s="205" customFormat="1" ht="15" customHeight="1">
      <c r="B4" s="730" t="s">
        <v>514</v>
      </c>
      <c r="C4" s="730"/>
      <c r="D4" s="730"/>
      <c r="E4" s="730"/>
      <c r="F4" s="730"/>
      <c r="G4" s="730"/>
      <c r="H4" s="730"/>
      <c r="I4" s="730"/>
      <c r="J4" s="730"/>
      <c r="K4" s="730"/>
      <c r="L4" s="730"/>
      <c r="M4" s="730"/>
    </row>
    <row r="5" spans="2:13" s="205" customFormat="1" ht="27" customHeight="1">
      <c r="B5" s="731" t="s">
        <v>515</v>
      </c>
      <c r="C5" s="731"/>
      <c r="D5" s="731"/>
      <c r="E5" s="731"/>
      <c r="F5" s="731"/>
      <c r="G5" s="731"/>
      <c r="H5" s="731"/>
      <c r="I5" s="731"/>
      <c r="J5" s="731"/>
      <c r="K5" s="731"/>
      <c r="L5" s="731"/>
      <c r="M5" s="731"/>
    </row>
    <row r="6" spans="2:13" s="205" customFormat="1" ht="27" customHeight="1">
      <c r="B6" s="731" t="s">
        <v>516</v>
      </c>
      <c r="C6" s="731"/>
      <c r="D6" s="731"/>
      <c r="E6" s="731"/>
      <c r="F6" s="731"/>
      <c r="G6" s="731"/>
      <c r="H6" s="731"/>
      <c r="I6" s="731"/>
      <c r="J6" s="731"/>
      <c r="K6" s="731"/>
      <c r="L6" s="731"/>
      <c r="M6" s="731"/>
    </row>
    <row r="7" spans="2:13" s="205" customFormat="1" ht="28.5" customHeight="1">
      <c r="B7" s="731" t="s">
        <v>517</v>
      </c>
      <c r="C7" s="731"/>
      <c r="D7" s="731"/>
      <c r="E7" s="731"/>
      <c r="F7" s="731"/>
      <c r="G7" s="731"/>
      <c r="H7" s="731"/>
      <c r="I7" s="731"/>
      <c r="J7" s="731"/>
      <c r="K7" s="731"/>
      <c r="L7" s="731"/>
      <c r="M7" s="731"/>
    </row>
    <row r="8" spans="2:13" ht="36" customHeight="1">
      <c r="B8" s="489" t="s">
        <v>518</v>
      </c>
      <c r="C8" s="490" t="s">
        <v>519</v>
      </c>
      <c r="D8" s="732" t="s">
        <v>520</v>
      </c>
      <c r="E8" s="733"/>
      <c r="F8" s="491" t="s">
        <v>521</v>
      </c>
      <c r="G8" s="492" t="s">
        <v>522</v>
      </c>
      <c r="H8" s="490" t="s">
        <v>523</v>
      </c>
      <c r="I8" s="493" t="s">
        <v>524</v>
      </c>
      <c r="J8" s="494" t="s">
        <v>525</v>
      </c>
      <c r="K8" s="495" t="s">
        <v>526</v>
      </c>
      <c r="L8" s="496" t="s">
        <v>527</v>
      </c>
      <c r="M8" s="497" t="s">
        <v>528</v>
      </c>
    </row>
    <row r="9" spans="2:13" ht="19.5" customHeight="1">
      <c r="B9" s="182"/>
      <c r="C9" s="252"/>
      <c r="D9" s="734"/>
      <c r="E9" s="735"/>
      <c r="F9" s="248"/>
      <c r="G9" s="552"/>
      <c r="H9" s="553"/>
      <c r="I9" s="554">
        <f>G9-H9</f>
        <v>0</v>
      </c>
      <c r="J9" s="499"/>
      <c r="K9" s="500"/>
      <c r="L9" s="254"/>
      <c r="M9" s="255"/>
    </row>
    <row r="10" spans="2:13" ht="19.5" customHeight="1">
      <c r="B10" s="182"/>
      <c r="C10" s="252"/>
      <c r="D10" s="713"/>
      <c r="E10" s="714"/>
      <c r="F10" s="249"/>
      <c r="G10" s="555"/>
      <c r="H10" s="556"/>
      <c r="I10" s="554" t="str">
        <f>IF((G10+H10)=0,"",I9+G10-H10)</f>
        <v/>
      </c>
      <c r="J10" s="501"/>
      <c r="K10" s="502"/>
      <c r="L10" s="256"/>
      <c r="M10" s="255"/>
    </row>
    <row r="11" spans="2:13" ht="19.5" customHeight="1">
      <c r="B11" s="183"/>
      <c r="C11" s="252"/>
      <c r="D11" s="713"/>
      <c r="E11" s="714"/>
      <c r="F11" s="250"/>
      <c r="G11" s="555"/>
      <c r="H11" s="556"/>
      <c r="I11" s="557" t="str">
        <f t="shared" ref="I11:I27" si="0">IF((G11+H11)=0,"",I10+G11-H11)</f>
        <v/>
      </c>
      <c r="J11" s="501"/>
      <c r="K11" s="502"/>
      <c r="L11" s="256"/>
      <c r="M11" s="255"/>
    </row>
    <row r="12" spans="2:13" ht="19.5" customHeight="1">
      <c r="B12" s="183"/>
      <c r="C12" s="252"/>
      <c r="D12" s="713"/>
      <c r="E12" s="714"/>
      <c r="F12" s="249"/>
      <c r="G12" s="555"/>
      <c r="H12" s="556"/>
      <c r="I12" s="554" t="str">
        <f t="shared" si="0"/>
        <v/>
      </c>
      <c r="J12" s="501"/>
      <c r="K12" s="502"/>
      <c r="L12" s="256"/>
      <c r="M12" s="255"/>
    </row>
    <row r="13" spans="2:13" ht="19.5" customHeight="1">
      <c r="B13" s="183"/>
      <c r="C13" s="252"/>
      <c r="D13" s="713"/>
      <c r="E13" s="714"/>
      <c r="F13" s="249"/>
      <c r="G13" s="552"/>
      <c r="H13" s="553"/>
      <c r="I13" s="554" t="str">
        <f t="shared" si="0"/>
        <v/>
      </c>
      <c r="J13" s="501"/>
      <c r="K13" s="502"/>
      <c r="L13" s="256"/>
      <c r="M13" s="255"/>
    </row>
    <row r="14" spans="2:13" ht="19.5" customHeight="1">
      <c r="B14" s="183"/>
      <c r="C14" s="252"/>
      <c r="D14" s="713"/>
      <c r="E14" s="714"/>
      <c r="F14" s="249"/>
      <c r="G14" s="555"/>
      <c r="H14" s="556"/>
      <c r="I14" s="554" t="str">
        <f t="shared" si="0"/>
        <v/>
      </c>
      <c r="J14" s="501"/>
      <c r="K14" s="502"/>
      <c r="L14" s="256"/>
      <c r="M14" s="255"/>
    </row>
    <row r="15" spans="2:13" ht="19.5" customHeight="1">
      <c r="B15" s="184"/>
      <c r="C15" s="253"/>
      <c r="D15" s="725"/>
      <c r="E15" s="726"/>
      <c r="F15" s="251"/>
      <c r="G15" s="558"/>
      <c r="H15" s="559"/>
      <c r="I15" s="560" t="str">
        <f t="shared" si="0"/>
        <v/>
      </c>
      <c r="J15" s="503"/>
      <c r="K15" s="504"/>
      <c r="L15" s="257"/>
      <c r="M15" s="255"/>
    </row>
    <row r="16" spans="2:13" ht="19.5" customHeight="1">
      <c r="B16" s="183"/>
      <c r="C16" s="252"/>
      <c r="D16" s="727"/>
      <c r="E16" s="728"/>
      <c r="F16" s="249"/>
      <c r="G16" s="555"/>
      <c r="H16" s="556"/>
      <c r="I16" s="554" t="str">
        <f t="shared" si="0"/>
        <v/>
      </c>
      <c r="J16" s="501"/>
      <c r="K16" s="502"/>
      <c r="L16" s="256"/>
      <c r="M16" s="255"/>
    </row>
    <row r="17" spans="1:21" ht="19.5" customHeight="1">
      <c r="B17" s="183"/>
      <c r="C17" s="252"/>
      <c r="D17" s="713"/>
      <c r="E17" s="714"/>
      <c r="F17" s="249"/>
      <c r="G17" s="555"/>
      <c r="H17" s="556"/>
      <c r="I17" s="554" t="str">
        <f t="shared" si="0"/>
        <v/>
      </c>
      <c r="J17" s="501"/>
      <c r="K17" s="502"/>
      <c r="L17" s="256"/>
      <c r="M17" s="255"/>
    </row>
    <row r="18" spans="1:21" ht="19.5" customHeight="1">
      <c r="B18" s="183"/>
      <c r="C18" s="252"/>
      <c r="D18" s="713"/>
      <c r="E18" s="714"/>
      <c r="F18" s="249"/>
      <c r="G18" s="555"/>
      <c r="H18" s="556"/>
      <c r="I18" s="554" t="str">
        <f t="shared" si="0"/>
        <v/>
      </c>
      <c r="J18" s="501"/>
      <c r="K18" s="502"/>
      <c r="L18" s="256"/>
      <c r="M18" s="255"/>
    </row>
    <row r="19" spans="1:21" ht="19.5" customHeight="1">
      <c r="B19" s="183"/>
      <c r="C19" s="252"/>
      <c r="D19" s="713"/>
      <c r="E19" s="714"/>
      <c r="F19" s="249"/>
      <c r="G19" s="555"/>
      <c r="H19" s="556"/>
      <c r="I19" s="554" t="str">
        <f t="shared" si="0"/>
        <v/>
      </c>
      <c r="J19" s="501"/>
      <c r="K19" s="502"/>
      <c r="L19" s="256"/>
      <c r="M19" s="255"/>
    </row>
    <row r="20" spans="1:21" ht="19.5" customHeight="1">
      <c r="B20" s="183"/>
      <c r="C20" s="252"/>
      <c r="D20" s="713"/>
      <c r="E20" s="714"/>
      <c r="F20" s="249"/>
      <c r="G20" s="555"/>
      <c r="H20" s="556"/>
      <c r="I20" s="554" t="str">
        <f t="shared" si="0"/>
        <v/>
      </c>
      <c r="J20" s="501"/>
      <c r="K20" s="502"/>
      <c r="L20" s="256"/>
      <c r="M20" s="255"/>
    </row>
    <row r="21" spans="1:21" ht="19.5" customHeight="1">
      <c r="B21" s="183"/>
      <c r="C21" s="252"/>
      <c r="D21" s="713"/>
      <c r="E21" s="714"/>
      <c r="F21" s="249"/>
      <c r="G21" s="555"/>
      <c r="H21" s="556"/>
      <c r="I21" s="554" t="str">
        <f t="shared" si="0"/>
        <v/>
      </c>
      <c r="J21" s="501"/>
      <c r="K21" s="502"/>
      <c r="L21" s="256"/>
      <c r="M21" s="255"/>
    </row>
    <row r="22" spans="1:21" ht="19.5" customHeight="1">
      <c r="B22" s="183"/>
      <c r="C22" s="252"/>
      <c r="D22" s="713"/>
      <c r="E22" s="714"/>
      <c r="F22" s="249"/>
      <c r="G22" s="555"/>
      <c r="H22" s="556"/>
      <c r="I22" s="554" t="str">
        <f t="shared" si="0"/>
        <v/>
      </c>
      <c r="J22" s="501"/>
      <c r="K22" s="502"/>
      <c r="L22" s="256"/>
      <c r="M22" s="255"/>
    </row>
    <row r="23" spans="1:21" ht="19.5" customHeight="1">
      <c r="B23" s="183"/>
      <c r="C23" s="252"/>
      <c r="D23" s="713"/>
      <c r="E23" s="714"/>
      <c r="F23" s="249"/>
      <c r="G23" s="555"/>
      <c r="H23" s="556"/>
      <c r="I23" s="554" t="str">
        <f t="shared" si="0"/>
        <v/>
      </c>
      <c r="J23" s="501"/>
      <c r="K23" s="502"/>
      <c r="L23" s="256"/>
      <c r="M23" s="255"/>
    </row>
    <row r="24" spans="1:21" ht="19.5" customHeight="1">
      <c r="B24" s="183"/>
      <c r="C24" s="252"/>
      <c r="D24" s="713"/>
      <c r="E24" s="714"/>
      <c r="F24" s="249"/>
      <c r="G24" s="555"/>
      <c r="H24" s="556"/>
      <c r="I24" s="554" t="str">
        <f t="shared" si="0"/>
        <v/>
      </c>
      <c r="J24" s="501"/>
      <c r="K24" s="502"/>
      <c r="L24" s="256"/>
      <c r="M24" s="255"/>
    </row>
    <row r="25" spans="1:21" ht="19.5" customHeight="1">
      <c r="B25" s="183"/>
      <c r="C25" s="252"/>
      <c r="D25" s="713"/>
      <c r="E25" s="714"/>
      <c r="F25" s="249"/>
      <c r="G25" s="555"/>
      <c r="H25" s="556"/>
      <c r="I25" s="554" t="str">
        <f t="shared" si="0"/>
        <v/>
      </c>
      <c r="J25" s="501"/>
      <c r="K25" s="502"/>
      <c r="L25" s="256"/>
      <c r="M25" s="255"/>
    </row>
    <row r="26" spans="1:21" ht="19.5" customHeight="1">
      <c r="B26" s="183"/>
      <c r="C26" s="252"/>
      <c r="D26" s="713"/>
      <c r="E26" s="714"/>
      <c r="F26" s="249"/>
      <c r="G26" s="555"/>
      <c r="H26" s="556"/>
      <c r="I26" s="554" t="str">
        <f t="shared" si="0"/>
        <v/>
      </c>
      <c r="J26" s="501"/>
      <c r="K26" s="502"/>
      <c r="L26" s="256"/>
      <c r="M26" s="255"/>
    </row>
    <row r="27" spans="1:21" ht="19.5" customHeight="1">
      <c r="B27" s="183"/>
      <c r="C27" s="252"/>
      <c r="D27" s="713"/>
      <c r="E27" s="714"/>
      <c r="F27" s="249"/>
      <c r="G27" s="555"/>
      <c r="H27" s="556"/>
      <c r="I27" s="554" t="str">
        <f t="shared" si="0"/>
        <v/>
      </c>
      <c r="J27" s="501"/>
      <c r="K27" s="502"/>
      <c r="L27" s="256"/>
      <c r="M27" s="255"/>
    </row>
    <row r="28" spans="1:21" ht="16.5" customHeight="1" thickBot="1">
      <c r="B28" s="505"/>
      <c r="C28" s="258"/>
      <c r="D28" s="259" t="s">
        <v>529</v>
      </c>
      <c r="E28" s="260"/>
      <c r="F28" s="261"/>
      <c r="G28" s="506"/>
      <c r="H28" s="507"/>
      <c r="I28" s="508"/>
      <c r="J28" s="509"/>
      <c r="K28" s="510"/>
      <c r="L28" s="262"/>
      <c r="M28" s="263"/>
    </row>
    <row r="29" spans="1:21" ht="19.5" customHeight="1" thickTop="1">
      <c r="B29" s="715" t="s">
        <v>530</v>
      </c>
      <c r="C29" s="716"/>
      <c r="D29" s="716"/>
      <c r="E29" s="716"/>
      <c r="F29" s="717"/>
      <c r="G29" s="511" t="str">
        <f ca="1">IF(SUM(G9:OFFSET(G29,-1,0))&gt;0,SUM(G9:OFFSET(G29,-1,0)),"")</f>
        <v/>
      </c>
      <c r="H29" s="512" t="str">
        <f ca="1">IF(SUM(H9:OFFSET(H29,-1,0))&gt;0,SUM(H9:OFFSET(H29,-1,0)),"")</f>
        <v/>
      </c>
      <c r="I29" s="513" t="str">
        <f ca="1">IFERROR(SUM(G29-H29),"")</f>
        <v/>
      </c>
      <c r="J29" s="514"/>
      <c r="K29" s="515"/>
      <c r="L29" s="516"/>
      <c r="M29" s="517"/>
    </row>
    <row r="30" spans="1:21" ht="18.75" customHeight="1">
      <c r="B30" s="518" t="s">
        <v>531</v>
      </c>
      <c r="C30" s="519"/>
      <c r="D30" s="520"/>
      <c r="E30" s="520"/>
      <c r="F30" s="521"/>
      <c r="G30" s="521"/>
      <c r="H30" s="522"/>
      <c r="I30" s="523"/>
      <c r="J30" s="523"/>
      <c r="K30" s="523"/>
    </row>
    <row r="31" spans="1:21" ht="14.25" customHeight="1">
      <c r="B31" s="524"/>
      <c r="C31" s="524"/>
      <c r="D31" s="524"/>
      <c r="E31" s="524"/>
      <c r="F31" s="524"/>
      <c r="G31" s="524"/>
      <c r="H31" s="524"/>
      <c r="I31" s="524"/>
      <c r="J31" s="524"/>
      <c r="K31" s="524"/>
      <c r="P31" s="525"/>
      <c r="Q31" s="525"/>
      <c r="R31" s="525"/>
      <c r="S31" s="525"/>
      <c r="T31" s="525"/>
      <c r="U31" s="525"/>
    </row>
    <row r="32" spans="1:21" s="531" customFormat="1" ht="19.5" customHeight="1">
      <c r="A32" s="526"/>
      <c r="B32" s="479" t="s">
        <v>532</v>
      </c>
      <c r="C32" s="196">
        <v>1</v>
      </c>
      <c r="D32" s="718" t="s">
        <v>533</v>
      </c>
      <c r="E32" s="718"/>
      <c r="F32" s="498"/>
      <c r="G32" s="527" t="s">
        <v>532</v>
      </c>
      <c r="H32" s="197">
        <v>2</v>
      </c>
      <c r="I32" s="528" t="s">
        <v>534</v>
      </c>
      <c r="J32" s="498"/>
      <c r="K32" s="529" t="s">
        <v>535</v>
      </c>
      <c r="L32" s="530"/>
      <c r="N32" s="526"/>
      <c r="O32" s="532"/>
    </row>
    <row r="33" spans="1:15" s="531" customFormat="1" ht="19.5" customHeight="1">
      <c r="A33" s="526"/>
      <c r="B33" s="719" t="s">
        <v>536</v>
      </c>
      <c r="C33" s="719"/>
      <c r="D33" s="720" t="s">
        <v>537</v>
      </c>
      <c r="E33" s="721"/>
      <c r="F33" s="533"/>
      <c r="G33" s="719" t="s">
        <v>536</v>
      </c>
      <c r="H33" s="719"/>
      <c r="I33" s="720" t="s">
        <v>537</v>
      </c>
      <c r="J33" s="722"/>
      <c r="K33" s="721"/>
      <c r="L33" s="534"/>
      <c r="N33" s="526"/>
    </row>
    <row r="34" spans="1:15" s="531" customFormat="1" ht="19.5" customHeight="1">
      <c r="A34" s="526"/>
      <c r="B34" s="719"/>
      <c r="C34" s="719"/>
      <c r="D34" s="535" t="s">
        <v>538</v>
      </c>
      <c r="E34" s="536" t="s">
        <v>539</v>
      </c>
      <c r="F34" s="533"/>
      <c r="G34" s="719"/>
      <c r="H34" s="719"/>
      <c r="I34" s="535" t="s">
        <v>538</v>
      </c>
      <c r="J34" s="723" t="s">
        <v>539</v>
      </c>
      <c r="K34" s="724"/>
      <c r="L34" s="534"/>
      <c r="N34" s="526"/>
    </row>
    <row r="35" spans="1:15" s="531" customFormat="1" ht="19.5" customHeight="1">
      <c r="A35" s="526"/>
      <c r="B35" s="708" t="s">
        <v>298</v>
      </c>
      <c r="C35" s="708"/>
      <c r="D35" s="550">
        <f>SUMIFS($G$9:$G$28,$C$9:$C$28,B35,$F$9:$F$28,$C$32)</f>
        <v>0</v>
      </c>
      <c r="E35" s="561"/>
      <c r="F35" s="533"/>
      <c r="G35" s="708" t="s">
        <v>298</v>
      </c>
      <c r="H35" s="708"/>
      <c r="I35" s="550">
        <f>SUMIFS($G$9:$G$28,$C$9:$C$28,G35,$F$9:$F$28,$H$32)</f>
        <v>0</v>
      </c>
      <c r="J35" s="711"/>
      <c r="K35" s="712"/>
      <c r="L35" s="534"/>
      <c r="N35" s="526"/>
    </row>
    <row r="36" spans="1:15" s="531" customFormat="1" ht="19.5" customHeight="1">
      <c r="A36" s="526"/>
      <c r="B36" s="708" t="s">
        <v>309</v>
      </c>
      <c r="C36" s="708"/>
      <c r="D36" s="551">
        <f>SUMIFS($G$9:$G$28,$C$9:$C$28,B36,$F$9:$F$28,$C$32)</f>
        <v>0</v>
      </c>
      <c r="E36" s="561"/>
      <c r="F36" s="533"/>
      <c r="G36" s="708" t="s">
        <v>309</v>
      </c>
      <c r="H36" s="708"/>
      <c r="I36" s="551">
        <f>SUMIFS($G$9:$G$28,$C$9:$C$28,G36,$F$9:$F$28,$H$32)</f>
        <v>0</v>
      </c>
      <c r="J36" s="711"/>
      <c r="K36" s="712"/>
      <c r="L36" s="534"/>
      <c r="N36" s="526"/>
    </row>
    <row r="37" spans="1:15" s="531" customFormat="1" ht="19.5" customHeight="1">
      <c r="A37" s="526"/>
      <c r="B37" s="708" t="s">
        <v>319</v>
      </c>
      <c r="C37" s="708"/>
      <c r="D37" s="551">
        <f>SUMIFS($G$9:$G$28,$C$9:$C$28,B37,$F$9:$F$28,$C$32)</f>
        <v>0</v>
      </c>
      <c r="E37" s="561"/>
      <c r="F37" s="533"/>
      <c r="G37" s="708" t="s">
        <v>319</v>
      </c>
      <c r="H37" s="708"/>
      <c r="I37" s="551">
        <f>SUMIFS($G$9:$G$28,$C$9:$C$28,G37,$F$9:$F$28,$H$32)</f>
        <v>0</v>
      </c>
      <c r="J37" s="711"/>
      <c r="K37" s="712"/>
      <c r="L37" s="534"/>
      <c r="N37" s="526"/>
    </row>
    <row r="38" spans="1:15" s="531" customFormat="1" ht="19.5" customHeight="1">
      <c r="A38" s="526"/>
      <c r="B38" s="708" t="s">
        <v>324</v>
      </c>
      <c r="C38" s="708"/>
      <c r="D38" s="562"/>
      <c r="E38" s="563">
        <f>SUMIFS($H$9:$H$28,$C$9:$C$28,B38,$F$9:$F$28,$C$32)</f>
        <v>0</v>
      </c>
      <c r="F38" s="533"/>
      <c r="G38" s="708" t="s">
        <v>324</v>
      </c>
      <c r="H38" s="708"/>
      <c r="I38" s="562"/>
      <c r="J38" s="709">
        <f>SUMIFS($H$9:$H$28,$C$9:$C$28,G38,$F$9:$F$28,$H$32)</f>
        <v>0</v>
      </c>
      <c r="K38" s="710">
        <f>SUMIF($C$9:$C$27,H38,$H$9:$H$27)</f>
        <v>0</v>
      </c>
      <c r="L38" s="534"/>
      <c r="N38" s="526"/>
    </row>
    <row r="39" spans="1:15" s="531" customFormat="1" ht="19.5" customHeight="1">
      <c r="A39" s="526"/>
      <c r="B39" s="708" t="s">
        <v>332</v>
      </c>
      <c r="C39" s="708"/>
      <c r="D39" s="562"/>
      <c r="E39" s="563">
        <f>SUMIFS($H$9:$H$28,$C$9:$C$28,B39,$F$9:$F$28,$C$32)</f>
        <v>0</v>
      </c>
      <c r="F39" s="533"/>
      <c r="G39" s="708" t="s">
        <v>332</v>
      </c>
      <c r="H39" s="708"/>
      <c r="I39" s="562"/>
      <c r="J39" s="709">
        <f>SUMIFS($H$9:$H$28,$C$9:$C$28,G39,$F$9:$F$28,$H$32)</f>
        <v>0</v>
      </c>
      <c r="K39" s="710">
        <f>SUMIF($C$9:$C$27,H39,$H$9:$H$27)</f>
        <v>0</v>
      </c>
      <c r="L39" s="534"/>
      <c r="N39" s="526"/>
    </row>
    <row r="40" spans="1:15" s="531" customFormat="1" ht="19.5" customHeight="1">
      <c r="A40" s="526"/>
      <c r="B40" s="708" t="s">
        <v>337</v>
      </c>
      <c r="C40" s="708"/>
      <c r="D40" s="562"/>
      <c r="E40" s="563">
        <f>SUMIFS($H$9:$H$28,$C$9:$C$28,B40,$F$9:$F$28,$C$32)</f>
        <v>0</v>
      </c>
      <c r="F40" s="533"/>
      <c r="G40" s="708" t="s">
        <v>337</v>
      </c>
      <c r="H40" s="708"/>
      <c r="I40" s="562"/>
      <c r="J40" s="709">
        <f>SUMIFS($H$9:$H$28,$C$9:$C$28,G40,$F$9:$F$28,$H$32)</f>
        <v>0</v>
      </c>
      <c r="K40" s="710">
        <f>SUMIF($C$9:$C$27,H40,$H$9:$H$27)</f>
        <v>0</v>
      </c>
      <c r="L40" s="534"/>
      <c r="N40" s="526"/>
    </row>
    <row r="41" spans="1:15" s="531" customFormat="1" ht="19.5" customHeight="1">
      <c r="A41" s="526"/>
      <c r="B41" s="708" t="s">
        <v>340</v>
      </c>
      <c r="C41" s="708"/>
      <c r="D41" s="562"/>
      <c r="E41" s="563">
        <f>SUMIFS($H$9:$H$28,$C$9:$C$28,B41,$F$9:$F$28,$C$32)</f>
        <v>0</v>
      </c>
      <c r="F41" s="533"/>
      <c r="G41" s="708" t="s">
        <v>340</v>
      </c>
      <c r="H41" s="708"/>
      <c r="I41" s="562"/>
      <c r="J41" s="709">
        <f>SUMIFS($H$9:$H$28,$C$9:$C$28,G41,$F$9:$F$28,$H$32)</f>
        <v>0</v>
      </c>
      <c r="K41" s="710">
        <f>SUMIF($C$9:$C$27,H41,$H$9:$H$27)</f>
        <v>0</v>
      </c>
      <c r="L41" s="534"/>
      <c r="N41" s="526"/>
    </row>
    <row r="42" spans="1:15" s="531" customFormat="1" ht="19.5" customHeight="1">
      <c r="A42" s="526"/>
      <c r="B42" s="708" t="s">
        <v>345</v>
      </c>
      <c r="C42" s="708"/>
      <c r="D42" s="564"/>
      <c r="E42" s="563">
        <f>SUMIFS($H$9:$H$28,$C$9:$C$28,B42,$F$9:$F$28,$C$32)</f>
        <v>0</v>
      </c>
      <c r="F42" s="533"/>
      <c r="G42" s="708" t="s">
        <v>345</v>
      </c>
      <c r="H42" s="708"/>
      <c r="I42" s="564"/>
      <c r="J42" s="709">
        <f>SUMIFS($H$9:$H$28,$C$9:$C$28,G42,$F$9:$F$28,$H$32)</f>
        <v>0</v>
      </c>
      <c r="K42" s="710">
        <f>SUMIF($C$9:$C$27,H42,$H$9:$H$27)</f>
        <v>0</v>
      </c>
      <c r="L42" s="534"/>
      <c r="N42" s="526"/>
    </row>
    <row r="43" spans="1:15" s="531" customFormat="1" ht="19.5" customHeight="1" thickBot="1">
      <c r="A43" s="526"/>
      <c r="B43" s="701" t="s">
        <v>540</v>
      </c>
      <c r="C43" s="701"/>
      <c r="D43" s="565"/>
      <c r="E43" s="566">
        <f>D44-SUM(E35:E42)</f>
        <v>0</v>
      </c>
      <c r="F43" s="533"/>
      <c r="G43" s="702" t="s">
        <v>541</v>
      </c>
      <c r="H43" s="702"/>
      <c r="I43" s="565"/>
      <c r="J43" s="703">
        <f>I44-SUM(J35:K42)</f>
        <v>0</v>
      </c>
      <c r="K43" s="704"/>
      <c r="L43" s="534"/>
      <c r="N43" s="526"/>
    </row>
    <row r="44" spans="1:15" s="531" customFormat="1" ht="19.5" customHeight="1" thickTop="1">
      <c r="A44" s="526"/>
      <c r="B44" s="705" t="s">
        <v>530</v>
      </c>
      <c r="C44" s="705"/>
      <c r="D44" s="567">
        <f>SUM(D35:D43)</f>
        <v>0</v>
      </c>
      <c r="E44" s="568">
        <f>SUM(E35:E43)</f>
        <v>0</v>
      </c>
      <c r="F44" s="533"/>
      <c r="G44" s="705" t="s">
        <v>530</v>
      </c>
      <c r="H44" s="705"/>
      <c r="I44" s="567">
        <f>SUM(I35:I43)</f>
        <v>0</v>
      </c>
      <c r="J44" s="706">
        <f>SUM(J35:K43)</f>
        <v>0</v>
      </c>
      <c r="K44" s="707"/>
      <c r="L44" s="534"/>
      <c r="N44" s="526"/>
    </row>
    <row r="45" spans="1:15" s="531" customFormat="1" ht="7.5" customHeight="1">
      <c r="A45" s="526"/>
      <c r="B45" s="537"/>
      <c r="C45" s="538"/>
      <c r="D45" s="539"/>
      <c r="E45" s="540"/>
      <c r="G45" s="541"/>
      <c r="H45" s="542"/>
      <c r="I45" s="543"/>
      <c r="J45" s="543"/>
      <c r="K45" s="542"/>
      <c r="L45" s="530"/>
      <c r="N45" s="526"/>
      <c r="O45" s="534"/>
    </row>
    <row r="46" spans="1:15" s="544" customFormat="1" ht="18" customHeight="1">
      <c r="B46" s="545" t="s">
        <v>542</v>
      </c>
      <c r="C46" s="546"/>
      <c r="D46" s="545"/>
      <c r="E46" s="545"/>
      <c r="F46" s="545"/>
      <c r="G46" s="545"/>
      <c r="H46" s="545"/>
      <c r="I46" s="545"/>
      <c r="J46" s="547"/>
      <c r="K46" s="547"/>
      <c r="L46" s="547"/>
    </row>
    <row r="47" spans="1:15" s="544" customFormat="1" ht="18" customHeight="1">
      <c r="B47" s="198" t="s">
        <v>543</v>
      </c>
      <c r="C47" s="198" t="s">
        <v>544</v>
      </c>
      <c r="D47" s="698" t="s">
        <v>545</v>
      </c>
      <c r="E47" s="699"/>
      <c r="F47" s="699"/>
      <c r="G47" s="699"/>
      <c r="H47" s="699"/>
      <c r="I47" s="699"/>
      <c r="J47" s="699"/>
      <c r="K47" s="699"/>
      <c r="L47" s="700"/>
    </row>
    <row r="48" spans="1:15" s="544" customFormat="1" ht="18" customHeight="1">
      <c r="B48" s="198">
        <v>1</v>
      </c>
      <c r="C48" s="198" t="s">
        <v>546</v>
      </c>
      <c r="D48" s="695" t="s">
        <v>547</v>
      </c>
      <c r="E48" s="696"/>
      <c r="F48" s="696"/>
      <c r="G48" s="696"/>
      <c r="H48" s="696"/>
      <c r="I48" s="696"/>
      <c r="J48" s="696"/>
      <c r="K48" s="696"/>
      <c r="L48" s="697"/>
    </row>
    <row r="49" spans="2:12" s="544" customFormat="1" ht="18" customHeight="1">
      <c r="B49" s="198">
        <v>2</v>
      </c>
      <c r="C49" s="198" t="s">
        <v>548</v>
      </c>
      <c r="D49" s="695" t="s">
        <v>549</v>
      </c>
      <c r="E49" s="696"/>
      <c r="F49" s="696"/>
      <c r="G49" s="696"/>
      <c r="H49" s="696"/>
      <c r="I49" s="696"/>
      <c r="J49" s="696"/>
      <c r="K49" s="696"/>
      <c r="L49" s="697"/>
    </row>
    <row r="50" spans="2:12" s="544" customFormat="1" ht="18" customHeight="1">
      <c r="B50" s="198">
        <v>3</v>
      </c>
      <c r="C50" s="198" t="s">
        <v>550</v>
      </c>
      <c r="D50" s="695" t="s">
        <v>551</v>
      </c>
      <c r="E50" s="696"/>
      <c r="F50" s="696"/>
      <c r="G50" s="696"/>
      <c r="H50" s="696"/>
      <c r="I50" s="696"/>
      <c r="J50" s="696"/>
      <c r="K50" s="696"/>
      <c r="L50" s="697"/>
    </row>
    <row r="51" spans="2:12" s="544" customFormat="1" ht="18" customHeight="1">
      <c r="B51" s="198">
        <v>4</v>
      </c>
      <c r="C51" s="198" t="s">
        <v>552</v>
      </c>
      <c r="D51" s="695" t="s">
        <v>553</v>
      </c>
      <c r="E51" s="696"/>
      <c r="F51" s="696"/>
      <c r="G51" s="696"/>
      <c r="H51" s="696"/>
      <c r="I51" s="696"/>
      <c r="J51" s="696"/>
      <c r="K51" s="696"/>
      <c r="L51" s="697"/>
    </row>
    <row r="52" spans="2:12" s="544" customFormat="1" ht="24.75" customHeight="1">
      <c r="B52" s="198">
        <v>5</v>
      </c>
      <c r="C52" s="548" t="s">
        <v>554</v>
      </c>
      <c r="D52" s="695" t="s">
        <v>555</v>
      </c>
      <c r="E52" s="696"/>
      <c r="F52" s="696"/>
      <c r="G52" s="696"/>
      <c r="H52" s="696"/>
      <c r="I52" s="696"/>
      <c r="J52" s="696"/>
      <c r="K52" s="696"/>
      <c r="L52" s="697"/>
    </row>
    <row r="53" spans="2:12" s="544" customFormat="1" ht="24.75" customHeight="1">
      <c r="B53" s="198">
        <v>6</v>
      </c>
      <c r="C53" s="198" t="s">
        <v>556</v>
      </c>
      <c r="D53" s="695" t="s">
        <v>557</v>
      </c>
      <c r="E53" s="696"/>
      <c r="F53" s="696"/>
      <c r="G53" s="696"/>
      <c r="H53" s="696"/>
      <c r="I53" s="696"/>
      <c r="J53" s="696"/>
      <c r="K53" s="696"/>
      <c r="L53" s="697"/>
    </row>
    <row r="54" spans="2:12" s="544" customFormat="1" ht="28.5" customHeight="1">
      <c r="B54" s="199">
        <v>7</v>
      </c>
      <c r="C54" s="199" t="s">
        <v>558</v>
      </c>
      <c r="D54" s="695" t="s">
        <v>689</v>
      </c>
      <c r="E54" s="696"/>
      <c r="F54" s="696"/>
      <c r="G54" s="696"/>
      <c r="H54" s="696"/>
      <c r="I54" s="696"/>
      <c r="J54" s="696"/>
      <c r="K54" s="696"/>
      <c r="L54" s="697"/>
    </row>
    <row r="55" spans="2:12" s="544" customFormat="1" ht="18.75" customHeight="1">
      <c r="B55" s="199">
        <v>8</v>
      </c>
      <c r="C55" s="199" t="s">
        <v>559</v>
      </c>
      <c r="D55" s="695" t="s">
        <v>560</v>
      </c>
      <c r="E55" s="696"/>
      <c r="F55" s="696"/>
      <c r="G55" s="696"/>
      <c r="H55" s="696"/>
      <c r="I55" s="696"/>
      <c r="J55" s="696"/>
      <c r="K55" s="696"/>
      <c r="L55" s="697"/>
    </row>
    <row r="56" spans="2:12" ht="18.75" customHeight="1"/>
  </sheetData>
  <mergeCells count="71">
    <mergeCell ref="D14:E14"/>
    <mergeCell ref="K3:M3"/>
    <mergeCell ref="B4:M4"/>
    <mergeCell ref="B5:M5"/>
    <mergeCell ref="B6:M6"/>
    <mergeCell ref="B7:M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B36:C36"/>
    <mergeCell ref="G36:H36"/>
    <mergeCell ref="J36:K36"/>
    <mergeCell ref="D27:E27"/>
    <mergeCell ref="B29:F29"/>
    <mergeCell ref="D32:E32"/>
    <mergeCell ref="B33:C34"/>
    <mergeCell ref="D33:E33"/>
    <mergeCell ref="G33:H34"/>
    <mergeCell ref="I33:K33"/>
    <mergeCell ref="J34:K34"/>
    <mergeCell ref="B35:C35"/>
    <mergeCell ref="G35:H35"/>
    <mergeCell ref="J35:K35"/>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B44:C44"/>
    <mergeCell ref="G44:H44"/>
    <mergeCell ref="J44:K44"/>
    <mergeCell ref="D53:L53"/>
    <mergeCell ref="D54:L54"/>
    <mergeCell ref="D55:L55"/>
    <mergeCell ref="D47:L47"/>
    <mergeCell ref="D48:L48"/>
    <mergeCell ref="D49:L49"/>
    <mergeCell ref="D50:L50"/>
    <mergeCell ref="D51:L51"/>
    <mergeCell ref="D52:L52"/>
  </mergeCells>
  <phoneticPr fontId="3"/>
  <dataValidations count="2">
    <dataValidation type="list" allowBlank="1" showInputMessage="1" showErrorMessage="1" sqref="M9:M28">
      <formula1>"○,　"</formula1>
    </dataValidation>
    <dataValidation imeMode="off" allowBlank="1" showInputMessage="1" showErrorMessage="1" sqref="B9:B28 G9:H28 J9:K28"/>
  </dataValidations>
  <printOptions horizontalCentered="1"/>
  <pageMargins left="0.59055118110236227" right="0.59055118110236227" top="0.6692913385826772" bottom="0.59055118110236227" header="0.51181102362204722" footer="0.51181102362204722"/>
  <pageSetup paperSize="9" scale="85" fitToWidth="0" fitToHeight="0" orientation="landscape" r:id="rId1"/>
  <headerFooter alignWithMargins="0"/>
  <rowBreaks count="1" manualBreakCount="1">
    <brk id="30" max="1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【選択肢】!$J$3:$J$11</xm:f>
          </x14:formula1>
          <xm:sqref>C9:C27</xm:sqref>
        </x14:dataValidation>
        <x14:dataValidation type="list" allowBlank="1" showInputMessage="1" showErrorMessage="1">
          <x14:formula1>
            <xm:f>【選択肢】!$I$3:$I$5</xm:f>
          </x14:formula1>
          <xm:sqref>F9:F27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154"/>
  <sheetViews>
    <sheetView view="pageBreakPreview" topLeftCell="A115" zoomScaleNormal="100" zoomScaleSheetLayoutView="100" workbookViewId="0">
      <selection activeCell="D81" sqref="D81:M81"/>
    </sheetView>
  </sheetViews>
  <sheetFormatPr defaultColWidth="9" defaultRowHeight="18.75"/>
  <cols>
    <col min="1" max="1" width="2.28515625" style="206" customWidth="1"/>
    <col min="2" max="2" width="4.85546875" style="206" customWidth="1"/>
    <col min="3" max="3" width="4" style="206" customWidth="1"/>
    <col min="4" max="4" width="4.7109375" style="206" customWidth="1"/>
    <col min="5" max="5" width="4.5703125" style="206" customWidth="1"/>
    <col min="6" max="6" width="4.7109375" style="206" customWidth="1"/>
    <col min="7" max="11" width="4.140625" style="206" customWidth="1"/>
    <col min="12" max="12" width="5.5703125" style="206" customWidth="1"/>
    <col min="13" max="13" width="4.42578125" style="206" customWidth="1"/>
    <col min="14" max="14" width="5.140625" style="206" customWidth="1"/>
    <col min="15" max="15" width="5" style="206" customWidth="1"/>
    <col min="16" max="16" width="6.28515625" style="206" customWidth="1"/>
    <col min="17" max="17" width="4.42578125" style="206" customWidth="1"/>
    <col min="18" max="18" width="4.7109375" style="206" customWidth="1"/>
    <col min="19" max="19" width="3.85546875" style="206" customWidth="1"/>
    <col min="20" max="20" width="4.42578125" style="206" customWidth="1"/>
    <col min="21" max="21" width="3.85546875" style="206" customWidth="1"/>
    <col min="22" max="22" width="1.85546875" style="206" customWidth="1"/>
    <col min="23" max="23" width="42.42578125" style="206" bestFit="1" customWidth="1"/>
    <col min="24" max="24" width="4.5703125" style="206" bestFit="1" customWidth="1"/>
    <col min="25" max="25" width="11.28515625" style="206" customWidth="1"/>
    <col min="26" max="26" width="10.7109375" style="206" customWidth="1"/>
    <col min="27" max="16384" width="9" style="206"/>
  </cols>
  <sheetData>
    <row r="1" spans="1:28" s="200" customFormat="1" ht="21.75" customHeight="1">
      <c r="A1" s="365" t="s">
        <v>561</v>
      </c>
      <c r="B1" s="366"/>
      <c r="C1" s="366"/>
      <c r="D1" s="366"/>
      <c r="Q1" s="367"/>
      <c r="R1" s="367"/>
    </row>
    <row r="2" spans="1:28" s="200" customFormat="1" ht="21" customHeight="1">
      <c r="A2" s="596" t="s">
        <v>749</v>
      </c>
      <c r="B2" s="366"/>
      <c r="C2" s="366"/>
      <c r="D2" s="366"/>
      <c r="Q2" s="367"/>
      <c r="R2" s="594"/>
      <c r="V2" s="595" t="s">
        <v>750</v>
      </c>
    </row>
    <row r="3" spans="1:28" s="200" customFormat="1" ht="27.75" customHeight="1">
      <c r="A3" s="365"/>
      <c r="B3" s="366"/>
      <c r="C3" s="366"/>
      <c r="D3" s="366"/>
      <c r="N3" s="736" t="s">
        <v>505</v>
      </c>
      <c r="O3" s="736"/>
      <c r="P3" s="574"/>
      <c r="Q3" s="575" t="s">
        <v>720</v>
      </c>
      <c r="R3" s="574"/>
      <c r="S3" s="575" t="s">
        <v>719</v>
      </c>
      <c r="T3" s="574"/>
      <c r="U3" s="576" t="s">
        <v>718</v>
      </c>
    </row>
    <row r="4" spans="1:28" s="201" customFormat="1" ht="25.5" customHeight="1">
      <c r="B4" s="998" t="s">
        <v>683</v>
      </c>
      <c r="C4" s="998"/>
      <c r="D4" s="998"/>
      <c r="E4" s="201" t="s">
        <v>562</v>
      </c>
      <c r="F4" s="368"/>
      <c r="G4" s="368"/>
    </row>
    <row r="5" spans="1:28" s="201" customFormat="1" ht="29.25" customHeight="1">
      <c r="A5" s="369"/>
      <c r="B5" s="369"/>
      <c r="C5" s="369"/>
      <c r="D5" s="369"/>
      <c r="E5" s="369"/>
      <c r="F5" s="368"/>
      <c r="G5" s="368"/>
      <c r="H5" s="368"/>
      <c r="I5" s="368"/>
      <c r="J5" s="368"/>
      <c r="K5" s="368"/>
      <c r="L5" s="368"/>
      <c r="M5" s="368"/>
      <c r="N5" s="368"/>
      <c r="O5" s="368"/>
      <c r="P5" s="368"/>
      <c r="Q5" s="368"/>
    </row>
    <row r="6" spans="1:28" s="200" customFormat="1" ht="24" customHeight="1">
      <c r="A6" s="370"/>
      <c r="B6" s="370"/>
      <c r="C6" s="370"/>
      <c r="D6" s="370"/>
      <c r="N6" s="740" t="str">
        <f>作業日報!C2</f>
        <v>○○活動組織</v>
      </c>
      <c r="O6" s="740"/>
      <c r="P6" s="740"/>
      <c r="Q6" s="740"/>
      <c r="R6" s="740"/>
      <c r="S6" s="740"/>
      <c r="T6" s="740"/>
    </row>
    <row r="7" spans="1:28" s="200" customFormat="1" ht="24" customHeight="1">
      <c r="A7" s="370"/>
      <c r="B7" s="370"/>
      <c r="C7" s="370"/>
      <c r="D7" s="370"/>
      <c r="N7" s="741"/>
      <c r="O7" s="741"/>
      <c r="P7" s="741"/>
      <c r="Q7" s="741"/>
      <c r="R7" s="741"/>
      <c r="S7" s="741"/>
      <c r="T7" s="741"/>
    </row>
    <row r="8" spans="1:28" s="200" customFormat="1" ht="26.25" customHeight="1">
      <c r="A8" s="370"/>
      <c r="B8" s="370"/>
      <c r="C8" s="370"/>
      <c r="D8" s="370"/>
      <c r="E8" s="371"/>
    </row>
    <row r="9" spans="1:28" s="201" customFormat="1" ht="25.5" customHeight="1">
      <c r="A9" s="372"/>
      <c r="B9" s="373"/>
      <c r="C9" s="373"/>
      <c r="D9" s="373"/>
      <c r="E9" s="373"/>
      <c r="F9" s="368"/>
      <c r="G9" s="368"/>
    </row>
    <row r="10" spans="1:28" s="201" customFormat="1" ht="25.5" customHeight="1">
      <c r="A10" s="372"/>
      <c r="C10" s="1016" t="s">
        <v>505</v>
      </c>
      <c r="D10" s="1016"/>
      <c r="E10" s="361">
        <v>4</v>
      </c>
      <c r="F10" s="368" t="s">
        <v>721</v>
      </c>
      <c r="G10" s="368"/>
    </row>
    <row r="11" spans="1:28" s="201" customFormat="1" ht="25.5" customHeight="1">
      <c r="A11" s="372"/>
      <c r="B11" s="373"/>
      <c r="C11" s="373"/>
      <c r="D11" s="373"/>
      <c r="E11" s="373"/>
      <c r="F11" s="368"/>
      <c r="G11" s="368"/>
    </row>
    <row r="12" spans="1:28" s="202" customFormat="1" ht="64.5" customHeight="1">
      <c r="B12" s="999" t="s">
        <v>563</v>
      </c>
      <c r="C12" s="999"/>
      <c r="D12" s="999"/>
      <c r="E12" s="999"/>
      <c r="F12" s="999"/>
      <c r="G12" s="999"/>
      <c r="H12" s="999"/>
      <c r="I12" s="999"/>
      <c r="J12" s="999"/>
      <c r="K12" s="999"/>
      <c r="L12" s="999"/>
      <c r="M12" s="999"/>
      <c r="N12" s="999"/>
      <c r="O12" s="999"/>
      <c r="P12" s="999"/>
      <c r="Q12" s="999"/>
      <c r="R12" s="999"/>
      <c r="S12" s="999"/>
    </row>
    <row r="13" spans="1:28" s="204" customFormat="1" ht="6.75" customHeight="1">
      <c r="A13" s="374"/>
      <c r="B13" s="374"/>
      <c r="C13" s="374"/>
      <c r="D13" s="374"/>
      <c r="E13" s="374"/>
      <c r="F13" s="374"/>
      <c r="G13" s="374"/>
      <c r="H13" s="374"/>
      <c r="I13" s="374"/>
      <c r="J13" s="374"/>
      <c r="K13" s="375"/>
      <c r="L13" s="376"/>
      <c r="M13" s="376"/>
      <c r="N13" s="375"/>
      <c r="O13" s="375"/>
      <c r="P13" s="375"/>
      <c r="Q13" s="375"/>
      <c r="R13" s="375"/>
      <c r="S13" s="375"/>
      <c r="T13" s="375"/>
      <c r="U13" s="375"/>
      <c r="V13" s="375"/>
      <c r="W13" s="203"/>
      <c r="X13" s="203"/>
    </row>
    <row r="14" spans="1:28" ht="21" customHeight="1">
      <c r="A14" s="377"/>
      <c r="B14" s="378"/>
      <c r="C14" s="378"/>
      <c r="D14" s="378"/>
      <c r="E14" s="378"/>
      <c r="F14" s="378"/>
      <c r="N14" s="379"/>
      <c r="Q14" s="379"/>
      <c r="R14" s="379"/>
      <c r="U14" s="379"/>
      <c r="V14" s="380" t="s">
        <v>564</v>
      </c>
      <c r="W14" s="205"/>
      <c r="X14" s="205"/>
      <c r="AA14" s="381"/>
      <c r="AB14" s="382"/>
    </row>
    <row r="15" spans="1:28" s="208" customFormat="1" ht="29.25" customHeight="1">
      <c r="A15" s="1000" t="s">
        <v>565</v>
      </c>
      <c r="B15" s="1000"/>
      <c r="C15" s="1000"/>
      <c r="D15" s="1000"/>
      <c r="E15" s="1000"/>
      <c r="F15" s="1000"/>
      <c r="G15" s="1000"/>
      <c r="H15" s="1000"/>
      <c r="I15" s="1000"/>
      <c r="J15" s="1000"/>
      <c r="K15" s="1000"/>
      <c r="L15" s="1000"/>
      <c r="M15" s="1000"/>
      <c r="N15" s="1000"/>
      <c r="O15" s="1000"/>
      <c r="P15" s="1000"/>
      <c r="Q15" s="1000"/>
      <c r="R15" s="1000"/>
      <c r="S15" s="1000"/>
      <c r="T15" s="1000"/>
      <c r="U15" s="1000"/>
      <c r="V15" s="1000"/>
      <c r="W15" s="207"/>
      <c r="X15" s="207"/>
      <c r="Y15" s="207"/>
      <c r="Z15" s="207"/>
      <c r="AA15" s="207"/>
    </row>
    <row r="16" spans="1:28" ht="24" customHeight="1">
      <c r="A16" s="383"/>
      <c r="B16" s="384"/>
      <c r="C16" s="384"/>
      <c r="D16" s="385"/>
      <c r="E16" s="385"/>
      <c r="F16" s="385"/>
      <c r="G16" s="385"/>
      <c r="H16" s="385"/>
      <c r="I16" s="385"/>
      <c r="J16" s="385"/>
      <c r="K16" s="385"/>
      <c r="L16" s="386"/>
      <c r="M16" s="1001" t="s">
        <v>566</v>
      </c>
      <c r="N16" s="1002"/>
      <c r="O16" s="1003" t="str">
        <f>N6</f>
        <v>○○活動組織</v>
      </c>
      <c r="P16" s="1004"/>
      <c r="Q16" s="1004"/>
      <c r="R16" s="1004"/>
      <c r="S16" s="1004"/>
      <c r="T16" s="1004"/>
      <c r="U16" s="1005"/>
      <c r="V16" s="378"/>
    </row>
    <row r="17" spans="1:24" ht="9" customHeight="1">
      <c r="A17" s="383"/>
      <c r="B17" s="384"/>
      <c r="C17" s="384"/>
      <c r="D17" s="385"/>
      <c r="E17" s="385"/>
      <c r="F17" s="385"/>
      <c r="G17" s="385"/>
      <c r="H17" s="385"/>
      <c r="I17" s="385"/>
      <c r="J17" s="385"/>
      <c r="K17" s="385"/>
      <c r="L17" s="386"/>
      <c r="M17" s="387"/>
      <c r="N17" s="387"/>
      <c r="O17" s="388"/>
      <c r="P17" s="388"/>
      <c r="Q17" s="388"/>
      <c r="R17" s="388"/>
      <c r="S17" s="388"/>
      <c r="T17" s="388"/>
      <c r="U17" s="388"/>
      <c r="V17" s="378"/>
    </row>
    <row r="18" spans="1:24" s="208" customFormat="1" ht="25.5" customHeight="1">
      <c r="A18" s="389"/>
      <c r="B18" s="390" t="s">
        <v>724</v>
      </c>
      <c r="C18" s="390"/>
      <c r="D18" s="364">
        <f>E10</f>
        <v>4</v>
      </c>
      <c r="E18" s="390" t="s">
        <v>725</v>
      </c>
      <c r="F18" s="390"/>
      <c r="G18" s="390"/>
      <c r="H18" s="390"/>
      <c r="I18" s="362"/>
      <c r="J18" s="362"/>
      <c r="K18" s="390" t="s">
        <v>720</v>
      </c>
      <c r="L18" s="362"/>
      <c r="M18" s="391" t="s">
        <v>719</v>
      </c>
      <c r="N18" s="363"/>
      <c r="O18" s="392" t="s">
        <v>726</v>
      </c>
      <c r="P18" s="393"/>
      <c r="Q18" s="393"/>
      <c r="R18" s="394"/>
      <c r="S18" s="394"/>
      <c r="T18" s="394"/>
      <c r="U18" s="394"/>
      <c r="V18" s="207"/>
      <c r="W18" s="207"/>
      <c r="X18" s="207"/>
    </row>
    <row r="19" spans="1:24" s="208" customFormat="1" ht="26.25" customHeight="1">
      <c r="B19" s="989" t="s">
        <v>567</v>
      </c>
      <c r="C19" s="795" t="s">
        <v>568</v>
      </c>
      <c r="D19" s="796"/>
      <c r="E19" s="796"/>
      <c r="F19" s="796"/>
      <c r="G19" s="796"/>
      <c r="H19" s="796"/>
      <c r="I19" s="796"/>
      <c r="J19" s="796"/>
      <c r="K19" s="797"/>
      <c r="L19" s="839" t="s">
        <v>569</v>
      </c>
      <c r="M19" s="839"/>
      <c r="N19" s="839"/>
      <c r="O19" s="839"/>
      <c r="P19" s="795" t="s">
        <v>570</v>
      </c>
      <c r="Q19" s="796"/>
      <c r="R19" s="796"/>
      <c r="S19" s="796"/>
      <c r="T19" s="796"/>
      <c r="U19" s="797"/>
      <c r="W19" s="216"/>
    </row>
    <row r="20" spans="1:24" s="208" customFormat="1" ht="35.25" customHeight="1">
      <c r="B20" s="990"/>
      <c r="C20" s="395" t="s">
        <v>684</v>
      </c>
      <c r="D20" s="1006" t="s">
        <v>571</v>
      </c>
      <c r="E20" s="1006"/>
      <c r="F20" s="1006"/>
      <c r="G20" s="1006"/>
      <c r="H20" s="1006"/>
      <c r="I20" s="1006"/>
      <c r="J20" s="1006"/>
      <c r="K20" s="1007"/>
      <c r="L20" s="992">
        <f>'様式第1-7号'!D35</f>
        <v>0</v>
      </c>
      <c r="M20" s="993"/>
      <c r="N20" s="993"/>
      <c r="O20" s="994"/>
      <c r="P20" s="995"/>
      <c r="Q20" s="996"/>
      <c r="R20" s="996"/>
      <c r="S20" s="996"/>
      <c r="T20" s="996"/>
      <c r="U20" s="997"/>
    </row>
    <row r="21" spans="1:24" s="208" customFormat="1" ht="35.25" customHeight="1">
      <c r="B21" s="990"/>
      <c r="C21" s="396" t="s">
        <v>685</v>
      </c>
      <c r="D21" s="1008" t="s">
        <v>572</v>
      </c>
      <c r="E21" s="1008"/>
      <c r="F21" s="1008"/>
      <c r="G21" s="1008"/>
      <c r="H21" s="1008"/>
      <c r="I21" s="1008"/>
      <c r="J21" s="1008"/>
      <c r="K21" s="1009"/>
      <c r="L21" s="972">
        <f>'様式第1-7号'!I35</f>
        <v>0</v>
      </c>
      <c r="M21" s="973"/>
      <c r="N21" s="973"/>
      <c r="O21" s="974"/>
      <c r="P21" s="978"/>
      <c r="Q21" s="979"/>
      <c r="R21" s="979"/>
      <c r="S21" s="979"/>
      <c r="T21" s="979"/>
      <c r="U21" s="980"/>
    </row>
    <row r="22" spans="1:24" s="208" customFormat="1" ht="26.25" customHeight="1">
      <c r="B22" s="990"/>
      <c r="C22" s="396" t="s">
        <v>686</v>
      </c>
      <c r="D22" s="1008" t="s">
        <v>573</v>
      </c>
      <c r="E22" s="1008"/>
      <c r="F22" s="1008"/>
      <c r="G22" s="1008"/>
      <c r="H22" s="1008"/>
      <c r="I22" s="1008"/>
      <c r="J22" s="1008"/>
      <c r="K22" s="1009"/>
      <c r="L22" s="972">
        <f>'様式第1-7号'!D36</f>
        <v>0</v>
      </c>
      <c r="M22" s="973"/>
      <c r="N22" s="973"/>
      <c r="O22" s="974"/>
      <c r="P22" s="978"/>
      <c r="Q22" s="979"/>
      <c r="R22" s="979"/>
      <c r="S22" s="979"/>
      <c r="T22" s="979"/>
      <c r="U22" s="980"/>
    </row>
    <row r="23" spans="1:24" s="208" customFormat="1" ht="26.25" customHeight="1">
      <c r="B23" s="990"/>
      <c r="C23" s="396" t="s">
        <v>687</v>
      </c>
      <c r="D23" s="1008" t="s">
        <v>574</v>
      </c>
      <c r="E23" s="1008"/>
      <c r="F23" s="1008"/>
      <c r="G23" s="1008"/>
      <c r="H23" s="1008"/>
      <c r="I23" s="1008"/>
      <c r="J23" s="1008"/>
      <c r="K23" s="1009"/>
      <c r="L23" s="972">
        <f>'様式第1-7号'!I36</f>
        <v>0</v>
      </c>
      <c r="M23" s="973"/>
      <c r="N23" s="973"/>
      <c r="O23" s="974"/>
      <c r="P23" s="978"/>
      <c r="Q23" s="979"/>
      <c r="R23" s="979"/>
      <c r="S23" s="979"/>
      <c r="T23" s="979"/>
      <c r="U23" s="980"/>
    </row>
    <row r="24" spans="1:24" s="208" customFormat="1" ht="26.25" customHeight="1" thickBot="1">
      <c r="B24" s="990"/>
      <c r="C24" s="397" t="s">
        <v>688</v>
      </c>
      <c r="D24" s="1008" t="s">
        <v>550</v>
      </c>
      <c r="E24" s="1008"/>
      <c r="F24" s="1008"/>
      <c r="G24" s="1008"/>
      <c r="H24" s="1008"/>
      <c r="I24" s="1008"/>
      <c r="J24" s="1008"/>
      <c r="K24" s="1009"/>
      <c r="L24" s="1010">
        <f>SUM('様式第1-7号'!D37,'様式第1-7号'!I37)</f>
        <v>0</v>
      </c>
      <c r="M24" s="1011"/>
      <c r="N24" s="1011"/>
      <c r="O24" s="1012"/>
      <c r="P24" s="1013"/>
      <c r="Q24" s="1014"/>
      <c r="R24" s="1014"/>
      <c r="S24" s="1014"/>
      <c r="T24" s="1014"/>
      <c r="U24" s="1015"/>
    </row>
    <row r="25" spans="1:24" s="208" customFormat="1" ht="26.25" customHeight="1" thickTop="1">
      <c r="B25" s="991"/>
      <c r="C25" s="983" t="s">
        <v>575</v>
      </c>
      <c r="D25" s="984"/>
      <c r="E25" s="984"/>
      <c r="F25" s="984"/>
      <c r="G25" s="984"/>
      <c r="H25" s="984"/>
      <c r="I25" s="984"/>
      <c r="J25" s="984"/>
      <c r="K25" s="985"/>
      <c r="L25" s="960">
        <f>SUM(J20:L24)</f>
        <v>0</v>
      </c>
      <c r="M25" s="960"/>
      <c r="N25" s="960"/>
      <c r="O25" s="960"/>
      <c r="P25" s="986"/>
      <c r="Q25" s="987"/>
      <c r="R25" s="987"/>
      <c r="S25" s="987"/>
      <c r="T25" s="987"/>
      <c r="U25" s="988"/>
    </row>
    <row r="26" spans="1:24" s="208" customFormat="1" ht="16.5" customHeight="1">
      <c r="B26" s="398"/>
      <c r="C26" s="399"/>
      <c r="D26" s="399"/>
      <c r="E26" s="399"/>
      <c r="F26" s="399"/>
      <c r="G26" s="399"/>
      <c r="H26" s="399"/>
      <c r="I26" s="399"/>
      <c r="J26" s="399"/>
      <c r="K26" s="399"/>
      <c r="L26" s="399"/>
      <c r="M26" s="399"/>
      <c r="N26" s="399"/>
      <c r="O26" s="399"/>
      <c r="P26" s="399"/>
      <c r="Q26" s="399"/>
      <c r="R26" s="399"/>
      <c r="S26" s="399"/>
      <c r="T26" s="399"/>
      <c r="U26" s="399"/>
      <c r="V26" s="209"/>
      <c r="W26" s="209"/>
      <c r="X26" s="209"/>
    </row>
    <row r="27" spans="1:24" s="208" customFormat="1" ht="28.5" customHeight="1">
      <c r="B27" s="989" t="s">
        <v>576</v>
      </c>
      <c r="C27" s="795" t="s">
        <v>568</v>
      </c>
      <c r="D27" s="796"/>
      <c r="E27" s="796"/>
      <c r="F27" s="796"/>
      <c r="G27" s="796"/>
      <c r="H27" s="796"/>
      <c r="I27" s="796"/>
      <c r="J27" s="796"/>
      <c r="K27" s="797"/>
      <c r="L27" s="839" t="s">
        <v>569</v>
      </c>
      <c r="M27" s="839"/>
      <c r="N27" s="839"/>
      <c r="O27" s="839"/>
      <c r="P27" s="795" t="s">
        <v>570</v>
      </c>
      <c r="Q27" s="796"/>
      <c r="R27" s="796"/>
      <c r="S27" s="796"/>
      <c r="T27" s="796"/>
      <c r="U27" s="797"/>
    </row>
    <row r="28" spans="1:24" s="208" customFormat="1" ht="37.5" customHeight="1">
      <c r="B28" s="990"/>
      <c r="C28" s="400" t="s">
        <v>684</v>
      </c>
      <c r="D28" s="784" t="s">
        <v>577</v>
      </c>
      <c r="E28" s="784"/>
      <c r="F28" s="784"/>
      <c r="G28" s="784"/>
      <c r="H28" s="784"/>
      <c r="I28" s="784"/>
      <c r="J28" s="784"/>
      <c r="K28" s="785"/>
      <c r="L28" s="992">
        <f>SUM(L29:O32)</f>
        <v>0</v>
      </c>
      <c r="M28" s="993"/>
      <c r="N28" s="993"/>
      <c r="O28" s="994"/>
      <c r="P28" s="995"/>
      <c r="Q28" s="996"/>
      <c r="R28" s="996"/>
      <c r="S28" s="996"/>
      <c r="T28" s="996"/>
      <c r="U28" s="997"/>
      <c r="W28" s="216"/>
    </row>
    <row r="29" spans="1:24" s="208" customFormat="1" ht="26.25" customHeight="1">
      <c r="B29" s="990"/>
      <c r="C29" s="401"/>
      <c r="D29" s="970" t="s">
        <v>473</v>
      </c>
      <c r="E29" s="970"/>
      <c r="F29" s="970"/>
      <c r="G29" s="970"/>
      <c r="H29" s="970"/>
      <c r="I29" s="970"/>
      <c r="J29" s="970"/>
      <c r="K29" s="971"/>
      <c r="L29" s="972">
        <f>'様式第1-7号'!E38</f>
        <v>0</v>
      </c>
      <c r="M29" s="973"/>
      <c r="N29" s="973"/>
      <c r="O29" s="974"/>
      <c r="P29" s="978"/>
      <c r="Q29" s="979"/>
      <c r="R29" s="979"/>
      <c r="S29" s="979"/>
      <c r="T29" s="979"/>
      <c r="U29" s="980"/>
    </row>
    <row r="30" spans="1:24" s="208" customFormat="1" ht="26.25" customHeight="1">
      <c r="B30" s="990"/>
      <c r="C30" s="401"/>
      <c r="D30" s="970" t="s">
        <v>554</v>
      </c>
      <c r="E30" s="970"/>
      <c r="F30" s="970"/>
      <c r="G30" s="970"/>
      <c r="H30" s="970"/>
      <c r="I30" s="970"/>
      <c r="J30" s="970"/>
      <c r="K30" s="971"/>
      <c r="L30" s="972">
        <f>'様式第1-7号'!E39</f>
        <v>0</v>
      </c>
      <c r="M30" s="973"/>
      <c r="N30" s="973"/>
      <c r="O30" s="974"/>
      <c r="P30" s="978"/>
      <c r="Q30" s="979"/>
      <c r="R30" s="979"/>
      <c r="S30" s="979"/>
      <c r="T30" s="979"/>
      <c r="U30" s="980"/>
    </row>
    <row r="31" spans="1:24" s="208" customFormat="1" ht="26.25" customHeight="1">
      <c r="B31" s="990"/>
      <c r="C31" s="401"/>
      <c r="D31" s="970" t="s">
        <v>556</v>
      </c>
      <c r="E31" s="970"/>
      <c r="F31" s="970"/>
      <c r="G31" s="970"/>
      <c r="H31" s="970"/>
      <c r="I31" s="970"/>
      <c r="J31" s="970"/>
      <c r="K31" s="971"/>
      <c r="L31" s="972">
        <f>'様式第1-7号'!E40</f>
        <v>0</v>
      </c>
      <c r="M31" s="973"/>
      <c r="N31" s="973"/>
      <c r="O31" s="974"/>
      <c r="P31" s="978"/>
      <c r="Q31" s="979"/>
      <c r="R31" s="979"/>
      <c r="S31" s="979"/>
      <c r="T31" s="979"/>
      <c r="U31" s="980"/>
    </row>
    <row r="32" spans="1:24" s="208" customFormat="1" ht="26.25" customHeight="1">
      <c r="B32" s="990"/>
      <c r="C32" s="402"/>
      <c r="D32" s="970" t="s">
        <v>578</v>
      </c>
      <c r="E32" s="970"/>
      <c r="F32" s="970"/>
      <c r="G32" s="970"/>
      <c r="H32" s="970"/>
      <c r="I32" s="970"/>
      <c r="J32" s="970"/>
      <c r="K32" s="971"/>
      <c r="L32" s="972">
        <f>'様式第1-7号'!E41</f>
        <v>0</v>
      </c>
      <c r="M32" s="973"/>
      <c r="N32" s="973"/>
      <c r="O32" s="974"/>
      <c r="P32" s="978"/>
      <c r="Q32" s="979"/>
      <c r="R32" s="979"/>
      <c r="S32" s="979"/>
      <c r="T32" s="979"/>
      <c r="U32" s="980"/>
    </row>
    <row r="33" spans="1:24" s="208" customFormat="1" ht="29.25" customHeight="1">
      <c r="B33" s="990"/>
      <c r="C33" s="397" t="s">
        <v>685</v>
      </c>
      <c r="D33" s="981" t="s">
        <v>579</v>
      </c>
      <c r="E33" s="981"/>
      <c r="F33" s="981"/>
      <c r="G33" s="981"/>
      <c r="H33" s="981"/>
      <c r="I33" s="981"/>
      <c r="J33" s="981"/>
      <c r="K33" s="982"/>
      <c r="L33" s="972">
        <f>SUM(L34:O37)</f>
        <v>0</v>
      </c>
      <c r="M33" s="973"/>
      <c r="N33" s="973"/>
      <c r="O33" s="974"/>
      <c r="P33" s="978"/>
      <c r="Q33" s="979"/>
      <c r="R33" s="979"/>
      <c r="S33" s="979"/>
      <c r="T33" s="979"/>
      <c r="U33" s="980"/>
    </row>
    <row r="34" spans="1:24" s="208" customFormat="1" ht="26.25" customHeight="1">
      <c r="B34" s="990"/>
      <c r="C34" s="401"/>
      <c r="D34" s="970" t="s">
        <v>473</v>
      </c>
      <c r="E34" s="970"/>
      <c r="F34" s="970"/>
      <c r="G34" s="970"/>
      <c r="H34" s="970"/>
      <c r="I34" s="970"/>
      <c r="J34" s="970"/>
      <c r="K34" s="971"/>
      <c r="L34" s="972">
        <f>'様式第1-7号'!J38</f>
        <v>0</v>
      </c>
      <c r="M34" s="973"/>
      <c r="N34" s="973"/>
      <c r="O34" s="974"/>
      <c r="P34" s="978"/>
      <c r="Q34" s="979"/>
      <c r="R34" s="979"/>
      <c r="S34" s="979"/>
      <c r="T34" s="979"/>
      <c r="U34" s="980"/>
    </row>
    <row r="35" spans="1:24" s="208" customFormat="1" ht="26.25" customHeight="1">
      <c r="B35" s="990"/>
      <c r="C35" s="401"/>
      <c r="D35" s="970" t="s">
        <v>554</v>
      </c>
      <c r="E35" s="970"/>
      <c r="F35" s="970"/>
      <c r="G35" s="970"/>
      <c r="H35" s="970"/>
      <c r="I35" s="970"/>
      <c r="J35" s="970"/>
      <c r="K35" s="971"/>
      <c r="L35" s="972">
        <f>'様式第1-7号'!J39</f>
        <v>0</v>
      </c>
      <c r="M35" s="973"/>
      <c r="N35" s="973"/>
      <c r="O35" s="974"/>
      <c r="P35" s="978"/>
      <c r="Q35" s="979"/>
      <c r="R35" s="979"/>
      <c r="S35" s="979"/>
      <c r="T35" s="979"/>
      <c r="U35" s="980"/>
    </row>
    <row r="36" spans="1:24" s="208" customFormat="1" ht="26.25" customHeight="1">
      <c r="B36" s="990"/>
      <c r="C36" s="401"/>
      <c r="D36" s="970" t="s">
        <v>556</v>
      </c>
      <c r="E36" s="970"/>
      <c r="F36" s="970"/>
      <c r="G36" s="970"/>
      <c r="H36" s="970"/>
      <c r="I36" s="970"/>
      <c r="J36" s="970"/>
      <c r="K36" s="971"/>
      <c r="L36" s="972">
        <f>'様式第1-7号'!J40</f>
        <v>0</v>
      </c>
      <c r="M36" s="973"/>
      <c r="N36" s="973"/>
      <c r="O36" s="974"/>
      <c r="P36" s="978"/>
      <c r="Q36" s="979"/>
      <c r="R36" s="979"/>
      <c r="S36" s="979"/>
      <c r="T36" s="979"/>
      <c r="U36" s="980"/>
    </row>
    <row r="37" spans="1:24" s="208" customFormat="1" ht="26.25" customHeight="1">
      <c r="B37" s="990"/>
      <c r="C37" s="402"/>
      <c r="D37" s="970" t="s">
        <v>578</v>
      </c>
      <c r="E37" s="970"/>
      <c r="F37" s="970"/>
      <c r="G37" s="970"/>
      <c r="H37" s="970"/>
      <c r="I37" s="970"/>
      <c r="J37" s="970"/>
      <c r="K37" s="971"/>
      <c r="L37" s="972">
        <f>'様式第1-7号'!J41</f>
        <v>0</v>
      </c>
      <c r="M37" s="973"/>
      <c r="N37" s="973"/>
      <c r="O37" s="974"/>
      <c r="P37" s="978"/>
      <c r="Q37" s="979"/>
      <c r="R37" s="979"/>
      <c r="S37" s="979"/>
      <c r="T37" s="979"/>
      <c r="U37" s="980"/>
    </row>
    <row r="38" spans="1:24" s="208" customFormat="1" ht="25.5" customHeight="1">
      <c r="B38" s="990"/>
      <c r="C38" s="396" t="s">
        <v>686</v>
      </c>
      <c r="D38" s="970" t="s">
        <v>559</v>
      </c>
      <c r="E38" s="970"/>
      <c r="F38" s="970"/>
      <c r="G38" s="970"/>
      <c r="H38" s="970"/>
      <c r="I38" s="970"/>
      <c r="J38" s="970"/>
      <c r="K38" s="971"/>
      <c r="L38" s="972">
        <f>SUM('様式第1-7号'!E42,'様式第1-7号'!J42)</f>
        <v>0</v>
      </c>
      <c r="M38" s="973"/>
      <c r="N38" s="973"/>
      <c r="O38" s="974"/>
      <c r="P38" s="978"/>
      <c r="Q38" s="979"/>
      <c r="R38" s="979"/>
      <c r="S38" s="979"/>
      <c r="T38" s="979"/>
      <c r="U38" s="980"/>
    </row>
    <row r="39" spans="1:24" s="208" customFormat="1" ht="38.25" customHeight="1">
      <c r="B39" s="990"/>
      <c r="C39" s="396" t="s">
        <v>580</v>
      </c>
      <c r="D39" s="970" t="s">
        <v>581</v>
      </c>
      <c r="E39" s="970"/>
      <c r="F39" s="970"/>
      <c r="G39" s="970"/>
      <c r="H39" s="970"/>
      <c r="I39" s="970"/>
      <c r="J39" s="970"/>
      <c r="K39" s="971"/>
      <c r="L39" s="972">
        <f>'様式第1-7号'!E43</f>
        <v>0</v>
      </c>
      <c r="M39" s="973"/>
      <c r="N39" s="973"/>
      <c r="O39" s="974"/>
      <c r="P39" s="975" t="s">
        <v>582</v>
      </c>
      <c r="Q39" s="976"/>
      <c r="R39" s="976"/>
      <c r="S39" s="976"/>
      <c r="T39" s="976"/>
      <c r="U39" s="977"/>
      <c r="V39" s="210"/>
      <c r="W39" s="210" t="str">
        <f>IF(L39&gt;0,←持越金の使用予定を記載してください。,"")</f>
        <v/>
      </c>
      <c r="X39" s="210"/>
    </row>
    <row r="40" spans="1:24" s="208" customFormat="1" ht="35.25" customHeight="1" thickBot="1">
      <c r="B40" s="990"/>
      <c r="C40" s="396" t="s">
        <v>583</v>
      </c>
      <c r="D40" s="970" t="s">
        <v>584</v>
      </c>
      <c r="E40" s="970"/>
      <c r="F40" s="970"/>
      <c r="G40" s="970"/>
      <c r="H40" s="970"/>
      <c r="I40" s="970"/>
      <c r="J40" s="970"/>
      <c r="K40" s="971"/>
      <c r="L40" s="972">
        <f>'様式第1-7号'!J43</f>
        <v>0</v>
      </c>
      <c r="M40" s="973"/>
      <c r="N40" s="973"/>
      <c r="O40" s="974"/>
      <c r="P40" s="975" t="s">
        <v>582</v>
      </c>
      <c r="Q40" s="976"/>
      <c r="R40" s="976"/>
      <c r="S40" s="976"/>
      <c r="T40" s="976"/>
      <c r="U40" s="977"/>
      <c r="V40" s="209"/>
      <c r="W40" s="210" t="str">
        <f>IF(L40&gt;0,←持越金の使用予定を記載してください。,"")</f>
        <v/>
      </c>
      <c r="X40" s="209"/>
    </row>
    <row r="41" spans="1:24" s="208" customFormat="1" ht="27" customHeight="1" thickTop="1">
      <c r="B41" s="991"/>
      <c r="C41" s="957" t="s">
        <v>575</v>
      </c>
      <c r="D41" s="958"/>
      <c r="E41" s="958"/>
      <c r="F41" s="958"/>
      <c r="G41" s="958"/>
      <c r="H41" s="958"/>
      <c r="I41" s="958"/>
      <c r="J41" s="958"/>
      <c r="K41" s="959"/>
      <c r="L41" s="960">
        <f>SUM(L28,L33,L38:O40)</f>
        <v>0</v>
      </c>
      <c r="M41" s="960"/>
      <c r="N41" s="960"/>
      <c r="O41" s="960"/>
      <c r="P41" s="961"/>
      <c r="Q41" s="962"/>
      <c r="R41" s="962"/>
      <c r="S41" s="962"/>
      <c r="T41" s="962"/>
      <c r="U41" s="963"/>
      <c r="V41" s="210"/>
      <c r="W41" s="210"/>
      <c r="X41" s="210"/>
    </row>
    <row r="42" spans="1:24" s="208" customFormat="1" ht="9" customHeight="1">
      <c r="A42" s="403"/>
      <c r="B42" s="403"/>
      <c r="C42" s="404"/>
      <c r="D42" s="209"/>
      <c r="E42" s="209"/>
      <c r="F42" s="209"/>
      <c r="G42" s="209"/>
      <c r="H42" s="209"/>
      <c r="I42" s="209"/>
      <c r="J42" s="405"/>
      <c r="K42" s="405"/>
      <c r="L42" s="405"/>
      <c r="M42" s="405"/>
      <c r="N42" s="405"/>
      <c r="O42" s="405"/>
      <c r="P42" s="406"/>
      <c r="Q42" s="406"/>
      <c r="R42" s="406"/>
      <c r="S42" s="209"/>
      <c r="T42" s="209"/>
      <c r="U42" s="209"/>
      <c r="V42" s="209"/>
      <c r="W42" s="209"/>
      <c r="X42" s="209"/>
    </row>
    <row r="43" spans="1:24" ht="24.75" customHeight="1">
      <c r="A43" s="407" t="s">
        <v>585</v>
      </c>
      <c r="B43" s="407"/>
      <c r="C43" s="407"/>
      <c r="D43" s="407"/>
      <c r="E43" s="407"/>
      <c r="F43" s="407"/>
      <c r="G43" s="407"/>
      <c r="H43" s="407"/>
      <c r="I43" s="407"/>
      <c r="J43" s="407"/>
      <c r="K43" s="407"/>
      <c r="L43" s="407"/>
      <c r="M43" s="407"/>
      <c r="N43" s="407"/>
      <c r="O43" s="407"/>
      <c r="P43" s="407"/>
      <c r="Q43" s="407"/>
      <c r="R43" s="407"/>
      <c r="S43" s="407"/>
      <c r="T43" s="407"/>
      <c r="U43" s="407"/>
      <c r="V43" s="407"/>
    </row>
    <row r="44" spans="1:24" ht="24" customHeight="1">
      <c r="A44" s="407"/>
      <c r="B44" s="408" t="s">
        <v>586</v>
      </c>
      <c r="C44" s="407"/>
      <c r="D44" s="407"/>
      <c r="E44" s="407"/>
      <c r="F44" s="407"/>
      <c r="G44" s="407"/>
      <c r="H44" s="407"/>
      <c r="I44" s="407"/>
      <c r="J44" s="407"/>
      <c r="K44" s="407"/>
      <c r="L44" s="407"/>
      <c r="M44" s="407"/>
      <c r="N44" s="407"/>
      <c r="O44" s="407"/>
      <c r="P44" s="407"/>
      <c r="Q44" s="407"/>
      <c r="R44" s="407"/>
      <c r="S44" s="407"/>
      <c r="T44" s="407"/>
      <c r="U44" s="407"/>
      <c r="V44" s="407"/>
    </row>
    <row r="45" spans="1:24" s="211" customFormat="1" ht="24" customHeight="1">
      <c r="A45" s="409"/>
      <c r="B45" s="964" t="s">
        <v>587</v>
      </c>
      <c r="C45" s="965"/>
      <c r="D45" s="965"/>
      <c r="E45" s="966"/>
      <c r="F45" s="967" t="s">
        <v>680</v>
      </c>
      <c r="G45" s="968"/>
      <c r="H45" s="968"/>
      <c r="I45" s="968"/>
      <c r="J45" s="968"/>
      <c r="K45" s="969"/>
      <c r="L45" s="409"/>
      <c r="M45" s="410"/>
      <c r="N45" s="411"/>
      <c r="O45" s="411"/>
      <c r="P45" s="411"/>
      <c r="Q45" s="411"/>
      <c r="R45" s="411"/>
      <c r="S45" s="411"/>
      <c r="T45" s="411"/>
      <c r="U45" s="411"/>
    </row>
    <row r="46" spans="1:24" s="212" customFormat="1" ht="30.75" customHeight="1">
      <c r="A46" s="412" t="s">
        <v>588</v>
      </c>
      <c r="B46" s="413"/>
      <c r="C46" s="413"/>
      <c r="D46" s="414"/>
      <c r="E46" s="414"/>
      <c r="F46" s="414"/>
      <c r="G46" s="414"/>
      <c r="H46" s="414"/>
      <c r="I46" s="414"/>
      <c r="J46" s="414"/>
      <c r="K46" s="414"/>
      <c r="L46" s="414"/>
      <c r="M46" s="411"/>
      <c r="N46" s="411"/>
      <c r="O46" s="411"/>
      <c r="P46" s="411"/>
      <c r="Q46" s="411"/>
      <c r="R46" s="411"/>
      <c r="S46" s="411"/>
      <c r="T46" s="411"/>
      <c r="U46" s="411"/>
    </row>
    <row r="47" spans="1:24" s="204" customFormat="1" ht="24" customHeight="1">
      <c r="A47" s="415" t="s">
        <v>589</v>
      </c>
      <c r="B47" s="416" t="s">
        <v>590</v>
      </c>
      <c r="C47" s="417"/>
      <c r="D47" s="417"/>
      <c r="E47" s="417"/>
      <c r="F47" s="418"/>
      <c r="G47" s="418"/>
      <c r="H47" s="418"/>
      <c r="I47" s="418"/>
      <c r="J47" s="418"/>
      <c r="K47" s="418"/>
      <c r="L47" s="404"/>
      <c r="M47" s="209"/>
      <c r="N47" s="404"/>
      <c r="O47" s="404"/>
      <c r="P47" s="404"/>
      <c r="Q47" s="404"/>
      <c r="R47" s="404"/>
      <c r="S47" s="404"/>
      <c r="T47" s="404"/>
      <c r="U47" s="404"/>
      <c r="V47" s="209"/>
    </row>
    <row r="48" spans="1:24" ht="23.25" customHeight="1">
      <c r="A48" s="204"/>
      <c r="B48" s="774" t="s">
        <v>591</v>
      </c>
      <c r="C48" s="775"/>
      <c r="D48" s="775"/>
      <c r="E48" s="776"/>
      <c r="F48" s="774" t="s">
        <v>592</v>
      </c>
      <c r="G48" s="775"/>
      <c r="H48" s="775"/>
      <c r="I48" s="775"/>
      <c r="J48" s="775"/>
      <c r="K48" s="419"/>
      <c r="L48" s="209"/>
      <c r="M48" s="209"/>
      <c r="N48" s="209"/>
      <c r="O48" s="209"/>
      <c r="P48" s="209"/>
    </row>
    <row r="49" spans="1:26" ht="23.25" customHeight="1">
      <c r="A49" s="204"/>
      <c r="B49" s="747"/>
      <c r="C49" s="954"/>
      <c r="D49" s="954"/>
      <c r="E49" s="748"/>
      <c r="F49" s="747"/>
      <c r="G49" s="954"/>
      <c r="H49" s="954"/>
      <c r="I49" s="954"/>
      <c r="J49" s="954"/>
      <c r="K49" s="420"/>
      <c r="L49" s="421"/>
      <c r="M49" s="421"/>
      <c r="N49" s="421"/>
      <c r="O49" s="421"/>
      <c r="P49" s="421"/>
    </row>
    <row r="50" spans="1:26" s="213" customFormat="1" ht="29.25" customHeight="1">
      <c r="A50" s="955" t="s">
        <v>593</v>
      </c>
      <c r="B50" s="955"/>
      <c r="C50" s="955"/>
      <c r="D50" s="955"/>
      <c r="E50" s="955"/>
      <c r="F50" s="955"/>
      <c r="G50" s="955"/>
      <c r="H50" s="955"/>
      <c r="I50" s="955"/>
      <c r="J50" s="955"/>
      <c r="K50" s="955"/>
      <c r="L50" s="955"/>
      <c r="M50" s="955"/>
      <c r="N50" s="955"/>
      <c r="O50" s="955"/>
      <c r="P50" s="955"/>
      <c r="Q50" s="955"/>
      <c r="R50" s="955"/>
      <c r="S50" s="955"/>
      <c r="T50" s="955"/>
      <c r="U50" s="955"/>
      <c r="V50" s="955"/>
    </row>
    <row r="51" spans="1:26" s="214" customFormat="1" ht="16.5" customHeight="1">
      <c r="B51" s="422" t="s">
        <v>594</v>
      </c>
      <c r="C51" s="422"/>
      <c r="D51" s="422"/>
      <c r="E51" s="422"/>
      <c r="F51" s="422"/>
      <c r="G51" s="422"/>
      <c r="H51" s="422"/>
      <c r="I51" s="422"/>
      <c r="J51" s="422"/>
      <c r="K51" s="422"/>
      <c r="L51" s="422"/>
      <c r="M51" s="422"/>
      <c r="N51" s="422"/>
      <c r="O51" s="422"/>
      <c r="P51" s="422"/>
      <c r="Q51" s="422"/>
      <c r="R51" s="422"/>
      <c r="S51" s="422"/>
      <c r="T51" s="422"/>
      <c r="U51" s="422"/>
      <c r="V51" s="585"/>
    </row>
    <row r="52" spans="1:26" s="214" customFormat="1" ht="30" customHeight="1">
      <c r="B52" s="956" t="s">
        <v>595</v>
      </c>
      <c r="C52" s="956"/>
      <c r="D52" s="956"/>
      <c r="E52" s="956"/>
      <c r="F52" s="956"/>
      <c r="G52" s="956"/>
      <c r="H52" s="956"/>
      <c r="I52" s="956"/>
      <c r="J52" s="956"/>
      <c r="K52" s="956"/>
      <c r="L52" s="956"/>
      <c r="M52" s="956"/>
      <c r="N52" s="956"/>
      <c r="O52" s="956"/>
      <c r="P52" s="956"/>
      <c r="Q52" s="956"/>
      <c r="R52" s="956"/>
      <c r="S52" s="956"/>
      <c r="T52" s="956"/>
      <c r="U52" s="956"/>
      <c r="V52" s="587"/>
    </row>
    <row r="53" spans="1:26" s="214" customFormat="1" ht="33.75" customHeight="1">
      <c r="B53" s="956" t="s">
        <v>739</v>
      </c>
      <c r="C53" s="956"/>
      <c r="D53" s="956"/>
      <c r="E53" s="956"/>
      <c r="F53" s="956"/>
      <c r="G53" s="956"/>
      <c r="H53" s="956"/>
      <c r="I53" s="956"/>
      <c r="J53" s="956"/>
      <c r="K53" s="956"/>
      <c r="L53" s="956"/>
      <c r="M53" s="956"/>
      <c r="N53" s="956"/>
      <c r="O53" s="956"/>
      <c r="P53" s="956"/>
      <c r="Q53" s="956"/>
      <c r="R53" s="956"/>
      <c r="S53" s="956"/>
      <c r="T53" s="956"/>
      <c r="U53" s="956"/>
      <c r="V53" s="956"/>
    </row>
    <row r="54" spans="1:26" s="213" customFormat="1" ht="24" customHeight="1">
      <c r="A54" s="423" t="s">
        <v>596</v>
      </c>
      <c r="B54" s="424"/>
      <c r="C54" s="424"/>
      <c r="D54" s="424"/>
      <c r="E54" s="424"/>
      <c r="F54" s="424"/>
      <c r="G54" s="424"/>
      <c r="H54" s="424"/>
      <c r="I54" s="424"/>
      <c r="J54" s="424"/>
      <c r="K54" s="424"/>
      <c r="L54" s="424"/>
      <c r="M54" s="424"/>
      <c r="N54" s="424"/>
      <c r="O54" s="424"/>
      <c r="P54" s="424"/>
      <c r="Q54" s="424"/>
      <c r="R54" s="424"/>
      <c r="S54" s="424"/>
    </row>
    <row r="55" spans="1:26" s="214" customFormat="1" ht="16.5" customHeight="1">
      <c r="B55" s="422" t="s">
        <v>597</v>
      </c>
      <c r="C55" s="422"/>
      <c r="D55" s="422"/>
      <c r="E55" s="422"/>
      <c r="F55" s="422"/>
      <c r="G55" s="422"/>
      <c r="H55" s="422"/>
      <c r="I55" s="422"/>
      <c r="J55" s="422"/>
      <c r="K55" s="422"/>
      <c r="L55" s="422"/>
      <c r="M55" s="422"/>
      <c r="N55" s="422"/>
      <c r="O55" s="422"/>
      <c r="P55" s="422"/>
      <c r="Q55" s="422"/>
      <c r="R55" s="422"/>
      <c r="S55" s="422"/>
      <c r="T55" s="422"/>
      <c r="U55" s="422"/>
      <c r="V55" s="585"/>
    </row>
    <row r="56" spans="1:26" s="207" customFormat="1" ht="36.75" customHeight="1">
      <c r="A56" s="209"/>
      <c r="B56" s="795" t="s">
        <v>740</v>
      </c>
      <c r="C56" s="796"/>
      <c r="D56" s="796"/>
      <c r="E56" s="797"/>
      <c r="F56" s="795" t="s">
        <v>13</v>
      </c>
      <c r="G56" s="796"/>
      <c r="H56" s="796"/>
      <c r="I56" s="796"/>
      <c r="J56" s="796"/>
      <c r="K56" s="796"/>
      <c r="L56" s="796"/>
      <c r="M56" s="797"/>
      <c r="N56" s="425" t="s">
        <v>598</v>
      </c>
      <c r="O56" s="425" t="s">
        <v>599</v>
      </c>
      <c r="P56" s="840" t="s">
        <v>600</v>
      </c>
      <c r="Q56" s="841"/>
      <c r="R56" s="841"/>
      <c r="S56" s="841"/>
      <c r="T56" s="841"/>
      <c r="U56" s="842"/>
      <c r="W56" s="209"/>
      <c r="Y56" s="207" t="s">
        <v>678</v>
      </c>
      <c r="Z56" s="207" t="s">
        <v>681</v>
      </c>
    </row>
    <row r="57" spans="1:26" s="207" customFormat="1" ht="26.25" customHeight="1">
      <c r="A57" s="209"/>
      <c r="B57" s="938" t="s">
        <v>601</v>
      </c>
      <c r="C57" s="917" t="s">
        <v>602</v>
      </c>
      <c r="D57" s="918"/>
      <c r="E57" s="919"/>
      <c r="F57" s="942" t="s">
        <v>603</v>
      </c>
      <c r="G57" s="943"/>
      <c r="H57" s="943"/>
      <c r="I57" s="943"/>
      <c r="J57" s="943"/>
      <c r="K57" s="943"/>
      <c r="L57" s="943"/>
      <c r="M57" s="944"/>
      <c r="N57" s="244" t="s">
        <v>604</v>
      </c>
      <c r="O57" s="245" t="str">
        <f>IF(N57="－","－",IF(N57="","",IF(Y57&gt;=1,"○","×")))</f>
        <v>○</v>
      </c>
      <c r="P57" s="811"/>
      <c r="Q57" s="812"/>
      <c r="R57" s="812"/>
      <c r="S57" s="812"/>
      <c r="T57" s="812"/>
      <c r="U57" s="813"/>
      <c r="W57" s="209" t="str">
        <f>IF(Z57=1,"←備考欄に未実施の理由を記載してください","")</f>
        <v/>
      </c>
      <c r="X57" s="207">
        <v>1</v>
      </c>
      <c r="Y57" s="207">
        <f>COUNTIF('様式第1-6号'!$I$10:$N$369,X57)</f>
        <v>1</v>
      </c>
      <c r="Z57" s="207">
        <f>IF(O57="×",IF(P57="",1,0),0)</f>
        <v>0</v>
      </c>
    </row>
    <row r="58" spans="1:26" s="204" customFormat="1" ht="18.75" customHeight="1">
      <c r="B58" s="938"/>
      <c r="C58" s="939"/>
      <c r="D58" s="940"/>
      <c r="E58" s="941"/>
      <c r="F58" s="945" t="s">
        <v>605</v>
      </c>
      <c r="G58" s="946"/>
      <c r="H58" s="946"/>
      <c r="I58" s="946"/>
      <c r="J58" s="946"/>
      <c r="K58" s="946"/>
      <c r="L58" s="946"/>
      <c r="M58" s="947"/>
      <c r="N58" s="913" t="s">
        <v>475</v>
      </c>
      <c r="O58" s="869" t="str">
        <f>IF(N58="－","－",IF(N58="","",IF(Y58&gt;=1,"○","×")))</f>
        <v>×</v>
      </c>
      <c r="P58" s="426" t="s">
        <v>606</v>
      </c>
      <c r="Q58" s="871"/>
      <c r="R58" s="872"/>
      <c r="S58" s="872"/>
      <c r="T58" s="872"/>
      <c r="U58" s="873"/>
      <c r="W58" s="204" t="str">
        <f t="shared" ref="W58:W121" si="0">IF(Z58=1,"←備考欄に未実施の理由を記載してください","")</f>
        <v>←備考欄に未実施の理由を記載してください</v>
      </c>
      <c r="X58" s="204">
        <v>2</v>
      </c>
      <c r="Y58" s="207">
        <f>COUNTIF('様式第1-6号'!$I$10:$N$369,X58)</f>
        <v>0</v>
      </c>
      <c r="Z58" s="207">
        <f>IF(O58="×",IF(Q58="",1,0),0)</f>
        <v>1</v>
      </c>
    </row>
    <row r="59" spans="1:26" s="207" customFormat="1" ht="26.25" customHeight="1">
      <c r="A59" s="209"/>
      <c r="B59" s="938"/>
      <c r="C59" s="939"/>
      <c r="D59" s="940"/>
      <c r="E59" s="941"/>
      <c r="F59" s="948"/>
      <c r="G59" s="949"/>
      <c r="H59" s="949"/>
      <c r="I59" s="949"/>
      <c r="J59" s="949"/>
      <c r="K59" s="949"/>
      <c r="L59" s="949"/>
      <c r="M59" s="950"/>
      <c r="N59" s="914"/>
      <c r="O59" s="870" t="str">
        <f t="shared" ref="O59:O75" si="1">IF(N59="－","－",IF(N59="","",IF(Y59&gt;=1,"○","×")))</f>
        <v/>
      </c>
      <c r="P59" s="577"/>
      <c r="Q59" s="874"/>
      <c r="R59" s="875"/>
      <c r="S59" s="875"/>
      <c r="T59" s="875"/>
      <c r="U59" s="876"/>
      <c r="W59" s="209" t="str">
        <f t="shared" si="0"/>
        <v/>
      </c>
      <c r="Y59" s="207">
        <f>COUNTIF('様式第1-6号'!$I$10:$N$369,X59)</f>
        <v>0</v>
      </c>
    </row>
    <row r="60" spans="1:26" s="204" customFormat="1" ht="18.75" customHeight="1">
      <c r="B60" s="938"/>
      <c r="C60" s="917" t="s">
        <v>35</v>
      </c>
      <c r="D60" s="918"/>
      <c r="E60" s="919"/>
      <c r="F60" s="926" t="s">
        <v>693</v>
      </c>
      <c r="G60" s="927"/>
      <c r="H60" s="927"/>
      <c r="I60" s="927"/>
      <c r="J60" s="927"/>
      <c r="K60" s="927"/>
      <c r="L60" s="927"/>
      <c r="M60" s="928"/>
      <c r="N60" s="913" t="s">
        <v>475</v>
      </c>
      <c r="O60" s="869" t="str">
        <f t="shared" si="1"/>
        <v>×</v>
      </c>
      <c r="P60" s="426" t="s">
        <v>606</v>
      </c>
      <c r="Q60" s="871"/>
      <c r="R60" s="872"/>
      <c r="S60" s="872"/>
      <c r="T60" s="872"/>
      <c r="U60" s="873"/>
      <c r="W60" s="204" t="str">
        <f t="shared" si="0"/>
        <v>←備考欄に未実施の理由を記載してください</v>
      </c>
      <c r="X60" s="204">
        <v>3</v>
      </c>
      <c r="Y60" s="207">
        <f>COUNTIF('様式第1-6号'!$I$10:$N$369,X60)</f>
        <v>0</v>
      </c>
      <c r="Z60" s="207">
        <f>IF(O60="×",IF(Q60="",1,0),0)</f>
        <v>1</v>
      </c>
    </row>
    <row r="61" spans="1:26" s="207" customFormat="1" ht="26.25" customHeight="1">
      <c r="A61" s="209"/>
      <c r="B61" s="938"/>
      <c r="C61" s="920"/>
      <c r="D61" s="921"/>
      <c r="E61" s="922"/>
      <c r="F61" s="929"/>
      <c r="G61" s="930"/>
      <c r="H61" s="930"/>
      <c r="I61" s="930"/>
      <c r="J61" s="930"/>
      <c r="K61" s="930"/>
      <c r="L61" s="930"/>
      <c r="M61" s="931"/>
      <c r="N61" s="914"/>
      <c r="O61" s="870" t="str">
        <f t="shared" si="1"/>
        <v/>
      </c>
      <c r="P61" s="577"/>
      <c r="Q61" s="874"/>
      <c r="R61" s="875"/>
      <c r="S61" s="875"/>
      <c r="T61" s="875"/>
      <c r="U61" s="876"/>
      <c r="W61" s="209" t="str">
        <f t="shared" si="0"/>
        <v/>
      </c>
      <c r="Y61" s="207">
        <f>COUNTIF('様式第1-6号'!$I$10:$N$369,X61)</f>
        <v>0</v>
      </c>
    </row>
    <row r="62" spans="1:26" s="207" customFormat="1" ht="23.25" customHeight="1">
      <c r="A62" s="209"/>
      <c r="B62" s="938"/>
      <c r="C62" s="951" t="s">
        <v>607</v>
      </c>
      <c r="D62" s="884" t="s">
        <v>608</v>
      </c>
      <c r="E62" s="885"/>
      <c r="F62" s="946" t="s">
        <v>609</v>
      </c>
      <c r="G62" s="946"/>
      <c r="H62" s="946"/>
      <c r="I62" s="946"/>
      <c r="J62" s="946"/>
      <c r="K62" s="946"/>
      <c r="L62" s="946"/>
      <c r="M62" s="952"/>
      <c r="N62" s="867" t="s">
        <v>604</v>
      </c>
      <c r="O62" s="869" t="str">
        <f t="shared" si="1"/>
        <v>×</v>
      </c>
      <c r="P62" s="811"/>
      <c r="Q62" s="812"/>
      <c r="R62" s="812"/>
      <c r="S62" s="812"/>
      <c r="T62" s="812"/>
      <c r="U62" s="813"/>
      <c r="W62" s="209" t="str">
        <f t="shared" si="0"/>
        <v>←備考欄に未実施の理由を記載してください</v>
      </c>
      <c r="X62" s="207">
        <v>4</v>
      </c>
      <c r="Y62" s="207">
        <f>COUNTIF('様式第1-6号'!$I$10:$N$369,X62)</f>
        <v>0</v>
      </c>
      <c r="Z62" s="207">
        <f>IF(O62="×",IF(P62="",1,0),0)</f>
        <v>1</v>
      </c>
    </row>
    <row r="63" spans="1:26" s="207" customFormat="1" ht="26.25" customHeight="1">
      <c r="A63" s="209"/>
      <c r="B63" s="938"/>
      <c r="C63" s="951"/>
      <c r="D63" s="884"/>
      <c r="E63" s="885"/>
      <c r="F63" s="949"/>
      <c r="G63" s="949"/>
      <c r="H63" s="949"/>
      <c r="I63" s="949"/>
      <c r="J63" s="949"/>
      <c r="K63" s="949"/>
      <c r="L63" s="949"/>
      <c r="M63" s="953"/>
      <c r="N63" s="868"/>
      <c r="O63" s="870" t="str">
        <f t="shared" si="1"/>
        <v/>
      </c>
      <c r="P63" s="915" t="s">
        <v>610</v>
      </c>
      <c r="Q63" s="916"/>
      <c r="R63" s="916"/>
      <c r="S63" s="916"/>
      <c r="T63" s="923">
        <v>0</v>
      </c>
      <c r="U63" s="924"/>
      <c r="W63" s="209" t="str">
        <f t="shared" si="0"/>
        <v/>
      </c>
      <c r="Y63" s="207">
        <f>COUNTIF('様式第1-6号'!$I$10:$N$369,X63)</f>
        <v>0</v>
      </c>
    </row>
    <row r="64" spans="1:26" s="207" customFormat="1" ht="24" customHeight="1">
      <c r="A64" s="209"/>
      <c r="B64" s="938"/>
      <c r="C64" s="951"/>
      <c r="D64" s="884"/>
      <c r="E64" s="885"/>
      <c r="F64" s="906" t="s">
        <v>611</v>
      </c>
      <c r="G64" s="906"/>
      <c r="H64" s="906"/>
      <c r="I64" s="906"/>
      <c r="J64" s="906"/>
      <c r="K64" s="906"/>
      <c r="L64" s="906"/>
      <c r="M64" s="925"/>
      <c r="N64" s="246" t="s">
        <v>604</v>
      </c>
      <c r="O64" s="245" t="str">
        <f t="shared" si="1"/>
        <v>×</v>
      </c>
      <c r="P64" s="811"/>
      <c r="Q64" s="812"/>
      <c r="R64" s="812"/>
      <c r="S64" s="812"/>
      <c r="T64" s="812"/>
      <c r="U64" s="813"/>
      <c r="W64" s="209" t="str">
        <f t="shared" si="0"/>
        <v>←備考欄に未実施の理由を記載してください</v>
      </c>
      <c r="X64" s="207">
        <v>5</v>
      </c>
      <c r="Y64" s="207">
        <f>COUNTIF('様式第1-6号'!$I$10:$N$369,X64)</f>
        <v>0</v>
      </c>
      <c r="Z64" s="207">
        <f t="shared" ref="Z64:Z75" si="2">IF(O64="×",IF(P64="",1,0),0)</f>
        <v>1</v>
      </c>
    </row>
    <row r="65" spans="1:26" s="207" customFormat="1" ht="24" customHeight="1">
      <c r="A65" s="209"/>
      <c r="B65" s="938"/>
      <c r="C65" s="951"/>
      <c r="D65" s="884"/>
      <c r="E65" s="885"/>
      <c r="F65" s="906" t="s">
        <v>612</v>
      </c>
      <c r="G65" s="906"/>
      <c r="H65" s="906"/>
      <c r="I65" s="906"/>
      <c r="J65" s="906"/>
      <c r="K65" s="906"/>
      <c r="L65" s="906"/>
      <c r="M65" s="907"/>
      <c r="N65" s="246" t="s">
        <v>475</v>
      </c>
      <c r="O65" s="245" t="str">
        <f t="shared" si="1"/>
        <v>×</v>
      </c>
      <c r="P65" s="811"/>
      <c r="Q65" s="812"/>
      <c r="R65" s="812"/>
      <c r="S65" s="812"/>
      <c r="T65" s="812"/>
      <c r="U65" s="813"/>
      <c r="W65" s="209" t="str">
        <f t="shared" si="0"/>
        <v>←備考欄に未実施の理由を記載してください</v>
      </c>
      <c r="X65" s="207">
        <v>6</v>
      </c>
      <c r="Y65" s="207">
        <f>COUNTIF('様式第1-6号'!$I$10:$N$369,X65)</f>
        <v>0</v>
      </c>
      <c r="Z65" s="207">
        <f t="shared" si="2"/>
        <v>1</v>
      </c>
    </row>
    <row r="66" spans="1:26" s="207" customFormat="1" ht="24" customHeight="1">
      <c r="A66" s="209"/>
      <c r="B66" s="938"/>
      <c r="C66" s="951"/>
      <c r="D66" s="884" t="s">
        <v>124</v>
      </c>
      <c r="E66" s="885"/>
      <c r="F66" s="906" t="s">
        <v>613</v>
      </c>
      <c r="G66" s="906"/>
      <c r="H66" s="906"/>
      <c r="I66" s="906"/>
      <c r="J66" s="906"/>
      <c r="K66" s="906"/>
      <c r="L66" s="906"/>
      <c r="M66" s="907"/>
      <c r="N66" s="246" t="s">
        <v>614</v>
      </c>
      <c r="O66" s="245" t="str">
        <f t="shared" si="1"/>
        <v>×</v>
      </c>
      <c r="P66" s="811"/>
      <c r="Q66" s="812"/>
      <c r="R66" s="812"/>
      <c r="S66" s="812"/>
      <c r="T66" s="812"/>
      <c r="U66" s="813"/>
      <c r="W66" s="209" t="str">
        <f t="shared" si="0"/>
        <v>←備考欄に未実施の理由を記載してください</v>
      </c>
      <c r="X66" s="207">
        <v>7</v>
      </c>
      <c r="Y66" s="207">
        <f>COUNTIF('様式第1-6号'!$I$10:$N$369,X66)</f>
        <v>0</v>
      </c>
      <c r="Z66" s="207">
        <f t="shared" si="2"/>
        <v>1</v>
      </c>
    </row>
    <row r="67" spans="1:26" s="207" customFormat="1" ht="24" customHeight="1">
      <c r="A67" s="209"/>
      <c r="B67" s="938"/>
      <c r="C67" s="951"/>
      <c r="D67" s="884"/>
      <c r="E67" s="885"/>
      <c r="F67" s="906" t="s">
        <v>615</v>
      </c>
      <c r="G67" s="906"/>
      <c r="H67" s="906"/>
      <c r="I67" s="906"/>
      <c r="J67" s="906"/>
      <c r="K67" s="906"/>
      <c r="L67" s="906"/>
      <c r="M67" s="907"/>
      <c r="N67" s="246" t="s">
        <v>614</v>
      </c>
      <c r="O67" s="245" t="str">
        <f t="shared" si="1"/>
        <v>×</v>
      </c>
      <c r="P67" s="811"/>
      <c r="Q67" s="812"/>
      <c r="R67" s="812"/>
      <c r="S67" s="812"/>
      <c r="T67" s="812"/>
      <c r="U67" s="813"/>
      <c r="W67" s="209" t="str">
        <f t="shared" si="0"/>
        <v>←備考欄に未実施の理由を記載してください</v>
      </c>
      <c r="X67" s="207">
        <v>8</v>
      </c>
      <c r="Y67" s="207">
        <f>COUNTIF('様式第1-6号'!$I$10:$N$369,X67)</f>
        <v>0</v>
      </c>
      <c r="Z67" s="207">
        <f t="shared" si="2"/>
        <v>1</v>
      </c>
    </row>
    <row r="68" spans="1:26" s="207" customFormat="1" ht="24" customHeight="1">
      <c r="A68" s="209"/>
      <c r="B68" s="938"/>
      <c r="C68" s="951"/>
      <c r="D68" s="884"/>
      <c r="E68" s="885"/>
      <c r="F68" s="906" t="s">
        <v>616</v>
      </c>
      <c r="G68" s="906"/>
      <c r="H68" s="906"/>
      <c r="I68" s="906"/>
      <c r="J68" s="906"/>
      <c r="K68" s="906"/>
      <c r="L68" s="906"/>
      <c r="M68" s="907"/>
      <c r="N68" s="246" t="s">
        <v>475</v>
      </c>
      <c r="O68" s="245" t="str">
        <f t="shared" si="1"/>
        <v>×</v>
      </c>
      <c r="P68" s="811"/>
      <c r="Q68" s="812"/>
      <c r="R68" s="812"/>
      <c r="S68" s="812"/>
      <c r="T68" s="812"/>
      <c r="U68" s="813"/>
      <c r="W68" s="209" t="str">
        <f t="shared" si="0"/>
        <v>←備考欄に未実施の理由を記載してください</v>
      </c>
      <c r="X68" s="207">
        <v>9</v>
      </c>
      <c r="Y68" s="207">
        <f>COUNTIF('様式第1-6号'!$I$10:$N$369,X68)</f>
        <v>0</v>
      </c>
      <c r="Z68" s="207">
        <f t="shared" si="2"/>
        <v>1</v>
      </c>
    </row>
    <row r="69" spans="1:26" s="207" customFormat="1" ht="24" customHeight="1">
      <c r="A69" s="209"/>
      <c r="B69" s="938"/>
      <c r="C69" s="951"/>
      <c r="D69" s="884" t="s">
        <v>142</v>
      </c>
      <c r="E69" s="885"/>
      <c r="F69" s="906" t="s">
        <v>617</v>
      </c>
      <c r="G69" s="906"/>
      <c r="H69" s="906"/>
      <c r="I69" s="906"/>
      <c r="J69" s="906"/>
      <c r="K69" s="906"/>
      <c r="L69" s="906"/>
      <c r="M69" s="907"/>
      <c r="N69" s="246" t="s">
        <v>614</v>
      </c>
      <c r="O69" s="245" t="str">
        <f t="shared" si="1"/>
        <v>×</v>
      </c>
      <c r="P69" s="811"/>
      <c r="Q69" s="812"/>
      <c r="R69" s="812"/>
      <c r="S69" s="812"/>
      <c r="T69" s="812"/>
      <c r="U69" s="813"/>
      <c r="W69" s="209" t="str">
        <f t="shared" si="0"/>
        <v>←備考欄に未実施の理由を記載してください</v>
      </c>
      <c r="X69" s="207">
        <v>10</v>
      </c>
      <c r="Y69" s="207">
        <f>COUNTIF('様式第1-6号'!$I$10:$N$369,X69)</f>
        <v>0</v>
      </c>
      <c r="Z69" s="207">
        <f t="shared" si="2"/>
        <v>1</v>
      </c>
    </row>
    <row r="70" spans="1:26" s="207" customFormat="1" ht="24" customHeight="1">
      <c r="A70" s="209"/>
      <c r="B70" s="938"/>
      <c r="C70" s="951"/>
      <c r="D70" s="884"/>
      <c r="E70" s="885"/>
      <c r="F70" s="906" t="s">
        <v>618</v>
      </c>
      <c r="G70" s="906"/>
      <c r="H70" s="906"/>
      <c r="I70" s="906"/>
      <c r="J70" s="906"/>
      <c r="K70" s="906"/>
      <c r="L70" s="906"/>
      <c r="M70" s="907"/>
      <c r="N70" s="246" t="s">
        <v>475</v>
      </c>
      <c r="O70" s="245" t="str">
        <f t="shared" si="1"/>
        <v>×</v>
      </c>
      <c r="P70" s="811"/>
      <c r="Q70" s="812"/>
      <c r="R70" s="812"/>
      <c r="S70" s="812"/>
      <c r="T70" s="812"/>
      <c r="U70" s="813"/>
      <c r="W70" s="209" t="str">
        <f t="shared" si="0"/>
        <v>←備考欄に未実施の理由を記載してください</v>
      </c>
      <c r="X70" s="207">
        <v>11</v>
      </c>
      <c r="Y70" s="207">
        <f>COUNTIF('様式第1-6号'!$I$10:$N$369,X70)</f>
        <v>0</v>
      </c>
      <c r="Z70" s="207">
        <f t="shared" si="2"/>
        <v>1</v>
      </c>
    </row>
    <row r="71" spans="1:26" s="207" customFormat="1" ht="24" customHeight="1">
      <c r="B71" s="938"/>
      <c r="C71" s="951"/>
      <c r="D71" s="884"/>
      <c r="E71" s="885"/>
      <c r="F71" s="906" t="s">
        <v>619</v>
      </c>
      <c r="G71" s="906"/>
      <c r="H71" s="906"/>
      <c r="I71" s="906"/>
      <c r="J71" s="906"/>
      <c r="K71" s="906"/>
      <c r="L71" s="906"/>
      <c r="M71" s="907"/>
      <c r="N71" s="246" t="s">
        <v>475</v>
      </c>
      <c r="O71" s="245" t="str">
        <f t="shared" si="1"/>
        <v>×</v>
      </c>
      <c r="P71" s="811"/>
      <c r="Q71" s="812"/>
      <c r="R71" s="812"/>
      <c r="S71" s="812"/>
      <c r="T71" s="812"/>
      <c r="U71" s="813"/>
      <c r="W71" s="209" t="str">
        <f t="shared" si="0"/>
        <v>←備考欄に未実施の理由を記載してください</v>
      </c>
      <c r="X71" s="207">
        <v>12</v>
      </c>
      <c r="Y71" s="207">
        <f>COUNTIF('様式第1-6号'!$I$10:$N$369,X71)</f>
        <v>0</v>
      </c>
      <c r="Z71" s="207">
        <f t="shared" si="2"/>
        <v>1</v>
      </c>
    </row>
    <row r="72" spans="1:26" s="207" customFormat="1" ht="24" customHeight="1">
      <c r="B72" s="938"/>
      <c r="C72" s="951"/>
      <c r="D72" s="884" t="s">
        <v>64</v>
      </c>
      <c r="E72" s="885"/>
      <c r="F72" s="906" t="s">
        <v>620</v>
      </c>
      <c r="G72" s="906"/>
      <c r="H72" s="906"/>
      <c r="I72" s="906"/>
      <c r="J72" s="906"/>
      <c r="K72" s="906"/>
      <c r="L72" s="906"/>
      <c r="M72" s="907"/>
      <c r="N72" s="246" t="s">
        <v>475</v>
      </c>
      <c r="O72" s="245" t="str">
        <f t="shared" si="1"/>
        <v>×</v>
      </c>
      <c r="P72" s="811"/>
      <c r="Q72" s="812"/>
      <c r="R72" s="812"/>
      <c r="S72" s="812"/>
      <c r="T72" s="812"/>
      <c r="U72" s="813"/>
      <c r="W72" s="209" t="str">
        <f t="shared" si="0"/>
        <v>←備考欄に未実施の理由を記載してください</v>
      </c>
      <c r="X72" s="207">
        <v>13</v>
      </c>
      <c r="Y72" s="207">
        <f>COUNTIF('様式第1-6号'!$I$10:$N$369,X72)</f>
        <v>0</v>
      </c>
      <c r="Z72" s="207">
        <f t="shared" si="2"/>
        <v>1</v>
      </c>
    </row>
    <row r="73" spans="1:26" s="207" customFormat="1" ht="24" customHeight="1">
      <c r="B73" s="938"/>
      <c r="C73" s="951"/>
      <c r="D73" s="884"/>
      <c r="E73" s="885"/>
      <c r="F73" s="906" t="s">
        <v>621</v>
      </c>
      <c r="G73" s="906"/>
      <c r="H73" s="906"/>
      <c r="I73" s="906"/>
      <c r="J73" s="906"/>
      <c r="K73" s="906"/>
      <c r="L73" s="906"/>
      <c r="M73" s="907"/>
      <c r="N73" s="246" t="s">
        <v>475</v>
      </c>
      <c r="O73" s="245" t="str">
        <f t="shared" si="1"/>
        <v>×</v>
      </c>
      <c r="P73" s="811"/>
      <c r="Q73" s="812"/>
      <c r="R73" s="812"/>
      <c r="S73" s="812"/>
      <c r="T73" s="812"/>
      <c r="U73" s="813"/>
      <c r="W73" s="209" t="str">
        <f t="shared" si="0"/>
        <v>←備考欄に未実施の理由を記載してください</v>
      </c>
      <c r="X73" s="207">
        <v>14</v>
      </c>
      <c r="Y73" s="207">
        <f>COUNTIF('様式第1-6号'!$I$10:$N$369,X73)</f>
        <v>0</v>
      </c>
      <c r="Z73" s="207">
        <f t="shared" si="2"/>
        <v>1</v>
      </c>
    </row>
    <row r="74" spans="1:26" s="207" customFormat="1" ht="24" customHeight="1">
      <c r="B74" s="938"/>
      <c r="C74" s="951"/>
      <c r="D74" s="884"/>
      <c r="E74" s="885"/>
      <c r="F74" s="906" t="s">
        <v>622</v>
      </c>
      <c r="G74" s="906"/>
      <c r="H74" s="906"/>
      <c r="I74" s="906"/>
      <c r="J74" s="906"/>
      <c r="K74" s="906"/>
      <c r="L74" s="906"/>
      <c r="M74" s="907"/>
      <c r="N74" s="246" t="s">
        <v>475</v>
      </c>
      <c r="O74" s="245" t="str">
        <f t="shared" si="1"/>
        <v>×</v>
      </c>
      <c r="P74" s="811"/>
      <c r="Q74" s="812"/>
      <c r="R74" s="812"/>
      <c r="S74" s="812"/>
      <c r="T74" s="812"/>
      <c r="U74" s="813"/>
      <c r="W74" s="209" t="str">
        <f t="shared" si="0"/>
        <v>←備考欄に未実施の理由を記載してください</v>
      </c>
      <c r="X74" s="207">
        <v>15</v>
      </c>
      <c r="Y74" s="207">
        <f>COUNTIF('様式第1-6号'!$I$10:$N$369,X74)</f>
        <v>0</v>
      </c>
      <c r="Z74" s="207">
        <f t="shared" si="2"/>
        <v>1</v>
      </c>
    </row>
    <row r="75" spans="1:26" s="207" customFormat="1" ht="24" customHeight="1">
      <c r="A75" s="209"/>
      <c r="B75" s="938"/>
      <c r="C75" s="951"/>
      <c r="D75" s="908" t="s">
        <v>73</v>
      </c>
      <c r="E75" s="909"/>
      <c r="F75" s="910" t="s">
        <v>623</v>
      </c>
      <c r="G75" s="911"/>
      <c r="H75" s="911"/>
      <c r="I75" s="911"/>
      <c r="J75" s="911"/>
      <c r="K75" s="911"/>
      <c r="L75" s="911"/>
      <c r="M75" s="912"/>
      <c r="N75" s="246" t="s">
        <v>475</v>
      </c>
      <c r="O75" s="245" t="str">
        <f t="shared" si="1"/>
        <v>×</v>
      </c>
      <c r="P75" s="811"/>
      <c r="Q75" s="812"/>
      <c r="R75" s="812"/>
      <c r="S75" s="812"/>
      <c r="T75" s="812"/>
      <c r="U75" s="813"/>
      <c r="W75" s="209" t="str">
        <f t="shared" si="0"/>
        <v>←備考欄に未実施の理由を記載してください</v>
      </c>
      <c r="X75" s="207">
        <v>16</v>
      </c>
      <c r="Y75" s="207">
        <f>COUNTIF('様式第1-6号'!$I$10:$N$369,X75)</f>
        <v>0</v>
      </c>
      <c r="Z75" s="207">
        <f t="shared" si="2"/>
        <v>1</v>
      </c>
    </row>
    <row r="76" spans="1:26" s="207" customFormat="1" ht="16.5" customHeight="1">
      <c r="A76" s="209"/>
      <c r="B76" s="427"/>
      <c r="C76" s="427"/>
      <c r="D76" s="427"/>
      <c r="E76" s="427"/>
      <c r="F76" s="428"/>
      <c r="G76" s="428"/>
      <c r="H76" s="428"/>
      <c r="I76" s="428"/>
      <c r="J76" s="428"/>
      <c r="K76" s="428"/>
      <c r="L76" s="428"/>
      <c r="M76" s="428"/>
      <c r="N76" s="429"/>
      <c r="O76" s="429"/>
      <c r="P76" s="430"/>
      <c r="Q76" s="430"/>
      <c r="R76" s="430"/>
      <c r="S76" s="430"/>
      <c r="T76" s="430"/>
      <c r="U76" s="430"/>
      <c r="W76" s="209" t="str">
        <f t="shared" si="0"/>
        <v/>
      </c>
    </row>
    <row r="77" spans="1:26" s="207" customFormat="1" ht="17.25" customHeight="1">
      <c r="A77" s="209"/>
      <c r="B77" s="886" t="s">
        <v>740</v>
      </c>
      <c r="C77" s="886"/>
      <c r="D77" s="886" t="s">
        <v>13</v>
      </c>
      <c r="E77" s="886"/>
      <c r="F77" s="886"/>
      <c r="G77" s="886"/>
      <c r="H77" s="886"/>
      <c r="I77" s="886"/>
      <c r="J77" s="886"/>
      <c r="K77" s="886"/>
      <c r="L77" s="886"/>
      <c r="M77" s="886"/>
      <c r="N77" s="932" t="s">
        <v>598</v>
      </c>
      <c r="O77" s="932" t="s">
        <v>599</v>
      </c>
      <c r="P77" s="431"/>
      <c r="Q77" s="934" t="s">
        <v>600</v>
      </c>
      <c r="R77" s="934"/>
      <c r="S77" s="934"/>
      <c r="T77" s="934"/>
      <c r="U77" s="935"/>
      <c r="W77" s="209" t="str">
        <f t="shared" si="0"/>
        <v/>
      </c>
    </row>
    <row r="78" spans="1:26" s="207" customFormat="1" ht="17.25" customHeight="1">
      <c r="A78" s="209"/>
      <c r="B78" s="887"/>
      <c r="C78" s="887"/>
      <c r="D78" s="887"/>
      <c r="E78" s="887"/>
      <c r="F78" s="887"/>
      <c r="G78" s="887"/>
      <c r="H78" s="887"/>
      <c r="I78" s="887"/>
      <c r="J78" s="887"/>
      <c r="K78" s="887"/>
      <c r="L78" s="887"/>
      <c r="M78" s="887"/>
      <c r="N78" s="933"/>
      <c r="O78" s="933"/>
      <c r="P78" s="432" t="s">
        <v>624</v>
      </c>
      <c r="Q78" s="936"/>
      <c r="R78" s="936"/>
      <c r="S78" s="936"/>
      <c r="T78" s="936"/>
      <c r="U78" s="937"/>
      <c r="W78" s="209" t="str">
        <f t="shared" si="0"/>
        <v/>
      </c>
    </row>
    <row r="79" spans="1:26" s="215" customFormat="1" ht="25.5" customHeight="1">
      <c r="A79" s="379"/>
      <c r="B79" s="896" t="s">
        <v>625</v>
      </c>
      <c r="C79" s="897"/>
      <c r="D79" s="900" t="s">
        <v>626</v>
      </c>
      <c r="E79" s="901"/>
      <c r="F79" s="901"/>
      <c r="G79" s="901"/>
      <c r="H79" s="901"/>
      <c r="I79" s="901"/>
      <c r="J79" s="901"/>
      <c r="K79" s="901"/>
      <c r="L79" s="901"/>
      <c r="M79" s="902"/>
      <c r="N79" s="246" t="s">
        <v>682</v>
      </c>
      <c r="O79" s="247" t="str">
        <f t="shared" ref="O79:O85" si="3">IF(N79="－","－",IF(N79="","",IF(Y79&gt;=1,"○","×")))</f>
        <v>－</v>
      </c>
      <c r="P79" s="578"/>
      <c r="Q79" s="894"/>
      <c r="R79" s="894"/>
      <c r="S79" s="894"/>
      <c r="T79" s="894"/>
      <c r="U79" s="895"/>
      <c r="W79" s="433" t="str">
        <f t="shared" si="0"/>
        <v/>
      </c>
      <c r="X79" s="215">
        <v>17</v>
      </c>
      <c r="Y79" s="207">
        <f>COUNTIF('様式第1-6号'!$I$10:$N$369,X79)</f>
        <v>0</v>
      </c>
      <c r="Z79" s="207">
        <f>IF(O79="×",IF(Q79="",1,0),0)</f>
        <v>0</v>
      </c>
    </row>
    <row r="80" spans="1:26" s="215" customFormat="1" ht="25.5" customHeight="1">
      <c r="A80" s="379"/>
      <c r="B80" s="896"/>
      <c r="C80" s="897"/>
      <c r="D80" s="903" t="s">
        <v>627</v>
      </c>
      <c r="E80" s="904"/>
      <c r="F80" s="904"/>
      <c r="G80" s="904"/>
      <c r="H80" s="904"/>
      <c r="I80" s="904"/>
      <c r="J80" s="904"/>
      <c r="K80" s="904"/>
      <c r="L80" s="904"/>
      <c r="M80" s="905"/>
      <c r="N80" s="246" t="s">
        <v>682</v>
      </c>
      <c r="O80" s="247" t="str">
        <f t="shared" si="3"/>
        <v>－</v>
      </c>
      <c r="P80" s="578"/>
      <c r="Q80" s="894"/>
      <c r="R80" s="894"/>
      <c r="S80" s="894"/>
      <c r="T80" s="894"/>
      <c r="U80" s="895"/>
      <c r="W80" s="433" t="str">
        <f t="shared" si="0"/>
        <v/>
      </c>
      <c r="X80" s="215">
        <v>18</v>
      </c>
      <c r="Y80" s="207">
        <f>COUNTIF('様式第1-6号'!$I$10:$N$369,X80)</f>
        <v>0</v>
      </c>
      <c r="Z80" s="207">
        <f t="shared" ref="Z80:Z85" si="4">IF(O80="×",IF(Q80="",1,0),0)</f>
        <v>0</v>
      </c>
    </row>
    <row r="81" spans="1:26" s="215" customFormat="1" ht="25.5" customHeight="1">
      <c r="A81" s="379"/>
      <c r="B81" s="896"/>
      <c r="C81" s="897"/>
      <c r="D81" s="903" t="s">
        <v>628</v>
      </c>
      <c r="E81" s="904"/>
      <c r="F81" s="904"/>
      <c r="G81" s="904"/>
      <c r="H81" s="904"/>
      <c r="I81" s="904"/>
      <c r="J81" s="904"/>
      <c r="K81" s="904"/>
      <c r="L81" s="904"/>
      <c r="M81" s="905"/>
      <c r="N81" s="246" t="s">
        <v>682</v>
      </c>
      <c r="O81" s="247" t="str">
        <f t="shared" si="3"/>
        <v>－</v>
      </c>
      <c r="P81" s="578"/>
      <c r="Q81" s="894"/>
      <c r="R81" s="894"/>
      <c r="S81" s="894"/>
      <c r="T81" s="894"/>
      <c r="U81" s="895"/>
      <c r="W81" s="433" t="str">
        <f t="shared" si="0"/>
        <v/>
      </c>
      <c r="X81" s="215">
        <v>19</v>
      </c>
      <c r="Y81" s="207">
        <f>COUNTIF('様式第1-6号'!$I$10:$N$369,X81)</f>
        <v>0</v>
      </c>
      <c r="Z81" s="207">
        <f t="shared" si="4"/>
        <v>0</v>
      </c>
    </row>
    <row r="82" spans="1:26" s="215" customFormat="1" ht="25.5" customHeight="1">
      <c r="A82" s="379"/>
      <c r="B82" s="896"/>
      <c r="C82" s="897"/>
      <c r="D82" s="903" t="s">
        <v>629</v>
      </c>
      <c r="E82" s="904"/>
      <c r="F82" s="904"/>
      <c r="G82" s="904"/>
      <c r="H82" s="904"/>
      <c r="I82" s="904"/>
      <c r="J82" s="904"/>
      <c r="K82" s="904"/>
      <c r="L82" s="904"/>
      <c r="M82" s="905"/>
      <c r="N82" s="246" t="s">
        <v>682</v>
      </c>
      <c r="O82" s="247" t="str">
        <f t="shared" si="3"/>
        <v>－</v>
      </c>
      <c r="P82" s="578"/>
      <c r="Q82" s="894"/>
      <c r="R82" s="894"/>
      <c r="S82" s="894"/>
      <c r="T82" s="894"/>
      <c r="U82" s="895"/>
      <c r="W82" s="433" t="str">
        <f t="shared" si="0"/>
        <v/>
      </c>
      <c r="X82" s="215">
        <v>20</v>
      </c>
      <c r="Y82" s="207">
        <f>COUNTIF('様式第1-6号'!$I$10:$N$369,X82)</f>
        <v>0</v>
      </c>
      <c r="Z82" s="207">
        <f t="shared" si="4"/>
        <v>0</v>
      </c>
    </row>
    <row r="83" spans="1:26" s="207" customFormat="1" ht="25.5" customHeight="1">
      <c r="B83" s="896"/>
      <c r="C83" s="897"/>
      <c r="D83" s="903" t="s">
        <v>630</v>
      </c>
      <c r="E83" s="904"/>
      <c r="F83" s="904"/>
      <c r="G83" s="904"/>
      <c r="H83" s="904"/>
      <c r="I83" s="904"/>
      <c r="J83" s="904"/>
      <c r="K83" s="904"/>
      <c r="L83" s="904"/>
      <c r="M83" s="905"/>
      <c r="N83" s="246" t="s">
        <v>682</v>
      </c>
      <c r="O83" s="247" t="str">
        <f t="shared" si="3"/>
        <v>－</v>
      </c>
      <c r="P83" s="578"/>
      <c r="Q83" s="894"/>
      <c r="R83" s="894"/>
      <c r="S83" s="894"/>
      <c r="T83" s="894"/>
      <c r="U83" s="895"/>
      <c r="W83" s="209" t="str">
        <f t="shared" si="0"/>
        <v/>
      </c>
      <c r="X83" s="215">
        <v>21</v>
      </c>
      <c r="Y83" s="207">
        <f>COUNTIF('様式第1-6号'!$I$10:$N$369,X83)</f>
        <v>0</v>
      </c>
      <c r="Z83" s="207">
        <f t="shared" si="4"/>
        <v>0</v>
      </c>
    </row>
    <row r="84" spans="1:26" ht="25.5" customHeight="1">
      <c r="A84" s="434"/>
      <c r="B84" s="896"/>
      <c r="C84" s="897"/>
      <c r="D84" s="903" t="s">
        <v>631</v>
      </c>
      <c r="E84" s="904"/>
      <c r="F84" s="904"/>
      <c r="G84" s="904"/>
      <c r="H84" s="904"/>
      <c r="I84" s="904"/>
      <c r="J84" s="904"/>
      <c r="K84" s="904"/>
      <c r="L84" s="904"/>
      <c r="M84" s="905"/>
      <c r="N84" s="246" t="s">
        <v>682</v>
      </c>
      <c r="O84" s="247" t="str">
        <f t="shared" si="3"/>
        <v>－</v>
      </c>
      <c r="P84" s="578"/>
      <c r="Q84" s="894"/>
      <c r="R84" s="894"/>
      <c r="S84" s="894"/>
      <c r="T84" s="894"/>
      <c r="U84" s="895"/>
      <c r="W84" s="206" t="str">
        <f t="shared" si="0"/>
        <v/>
      </c>
      <c r="X84" s="215">
        <v>22</v>
      </c>
      <c r="Y84" s="207">
        <f>COUNTIF('様式第1-6号'!$I$10:$N$369,X84)</f>
        <v>0</v>
      </c>
      <c r="Z84" s="207">
        <f t="shared" si="4"/>
        <v>0</v>
      </c>
    </row>
    <row r="85" spans="1:26" ht="25.5" customHeight="1">
      <c r="B85" s="898"/>
      <c r="C85" s="899"/>
      <c r="D85" s="888" t="s">
        <v>632</v>
      </c>
      <c r="E85" s="889"/>
      <c r="F85" s="890"/>
      <c r="G85" s="891"/>
      <c r="H85" s="892"/>
      <c r="I85" s="892"/>
      <c r="J85" s="892"/>
      <c r="K85" s="892"/>
      <c r="L85" s="892"/>
      <c r="M85" s="893"/>
      <c r="N85" s="246" t="s">
        <v>682</v>
      </c>
      <c r="O85" s="247" t="str">
        <f t="shared" si="3"/>
        <v>－</v>
      </c>
      <c r="P85" s="578"/>
      <c r="Q85" s="894"/>
      <c r="R85" s="894"/>
      <c r="S85" s="894"/>
      <c r="T85" s="894"/>
      <c r="U85" s="895"/>
      <c r="W85" s="206" t="str">
        <f t="shared" si="0"/>
        <v/>
      </c>
      <c r="X85" s="215">
        <v>23</v>
      </c>
      <c r="Y85" s="207">
        <f>COUNTIF('様式第1-6号'!$I$10:$N$369,X85)</f>
        <v>0</v>
      </c>
      <c r="Z85" s="207">
        <f t="shared" si="4"/>
        <v>0</v>
      </c>
    </row>
    <row r="86" spans="1:26" s="216" customFormat="1" ht="30" customHeight="1">
      <c r="A86" s="423" t="s">
        <v>633</v>
      </c>
      <c r="B86" s="435"/>
      <c r="C86" s="435"/>
      <c r="D86" s="435"/>
      <c r="E86" s="435"/>
      <c r="F86" s="435"/>
      <c r="G86" s="435"/>
      <c r="H86" s="435"/>
      <c r="I86" s="435"/>
      <c r="J86" s="435"/>
      <c r="K86" s="435"/>
      <c r="L86" s="435"/>
      <c r="M86" s="435"/>
      <c r="N86" s="435"/>
      <c r="O86" s="435"/>
      <c r="P86" s="435"/>
      <c r="Q86" s="435"/>
      <c r="R86" s="435"/>
      <c r="S86" s="435"/>
      <c r="W86" s="216" t="str">
        <f t="shared" si="0"/>
        <v/>
      </c>
      <c r="Y86" s="207"/>
      <c r="Z86" s="207"/>
    </row>
    <row r="87" spans="1:26" s="214" customFormat="1" ht="16.5" customHeight="1">
      <c r="B87" s="422" t="s">
        <v>634</v>
      </c>
      <c r="C87" s="422"/>
      <c r="D87" s="422"/>
      <c r="E87" s="422"/>
      <c r="F87" s="422"/>
      <c r="G87" s="422"/>
      <c r="H87" s="422"/>
      <c r="I87" s="422"/>
      <c r="J87" s="422"/>
      <c r="K87" s="422"/>
      <c r="L87" s="422"/>
      <c r="M87" s="422"/>
      <c r="N87" s="422"/>
      <c r="O87" s="422"/>
      <c r="P87" s="422"/>
      <c r="Q87" s="422"/>
      <c r="R87" s="422"/>
      <c r="S87" s="422"/>
      <c r="T87" s="422"/>
      <c r="U87" s="422"/>
      <c r="W87" s="214" t="str">
        <f t="shared" si="0"/>
        <v/>
      </c>
      <c r="Y87" s="207"/>
      <c r="Z87" s="207"/>
    </row>
    <row r="88" spans="1:26" s="204" customFormat="1" ht="36" customHeight="1">
      <c r="B88" s="839" t="s">
        <v>740</v>
      </c>
      <c r="C88" s="839"/>
      <c r="D88" s="839"/>
      <c r="E88" s="795" t="s">
        <v>13</v>
      </c>
      <c r="F88" s="796"/>
      <c r="G88" s="796"/>
      <c r="H88" s="796"/>
      <c r="I88" s="796"/>
      <c r="J88" s="796"/>
      <c r="K88" s="796"/>
      <c r="L88" s="796"/>
      <c r="M88" s="797"/>
      <c r="N88" s="425" t="s">
        <v>598</v>
      </c>
      <c r="O88" s="425" t="s">
        <v>599</v>
      </c>
      <c r="P88" s="840" t="s">
        <v>600</v>
      </c>
      <c r="Q88" s="841"/>
      <c r="R88" s="841"/>
      <c r="S88" s="841"/>
      <c r="T88" s="841"/>
      <c r="U88" s="842"/>
      <c r="W88" s="204" t="str">
        <f t="shared" si="0"/>
        <v/>
      </c>
      <c r="Y88" s="207"/>
      <c r="Z88" s="207"/>
    </row>
    <row r="89" spans="1:26" s="204" customFormat="1" ht="24.75" customHeight="1">
      <c r="B89" s="854" t="s">
        <v>635</v>
      </c>
      <c r="C89" s="878" t="s">
        <v>97</v>
      </c>
      <c r="D89" s="879"/>
      <c r="E89" s="855" t="s">
        <v>636</v>
      </c>
      <c r="F89" s="856"/>
      <c r="G89" s="856"/>
      <c r="H89" s="856"/>
      <c r="I89" s="856"/>
      <c r="J89" s="856"/>
      <c r="K89" s="856"/>
      <c r="L89" s="856"/>
      <c r="M89" s="857"/>
      <c r="N89" s="588"/>
      <c r="O89" s="245" t="str">
        <f t="shared" ref="O89:O110" si="5">IF(N89="－","－",IF(N89="","",IF(Y89&gt;=1,"○","×")))</f>
        <v/>
      </c>
      <c r="P89" s="811"/>
      <c r="Q89" s="812"/>
      <c r="R89" s="812"/>
      <c r="S89" s="812"/>
      <c r="T89" s="812"/>
      <c r="U89" s="813"/>
      <c r="W89" s="204" t="str">
        <f t="shared" si="0"/>
        <v/>
      </c>
      <c r="X89" s="204">
        <v>24</v>
      </c>
      <c r="Y89" s="207">
        <f>COUNTIF('様式第1-6号'!$I$10:$N$369,X89)</f>
        <v>0</v>
      </c>
      <c r="Z89" s="207">
        <f t="shared" ref="Z89:Z110" si="6">IF(O89="×",IF(P89="",1,0),0)</f>
        <v>0</v>
      </c>
    </row>
    <row r="90" spans="1:26" s="204" customFormat="1" ht="24.75" customHeight="1">
      <c r="B90" s="877"/>
      <c r="C90" s="880"/>
      <c r="D90" s="881"/>
      <c r="E90" s="855" t="s">
        <v>637</v>
      </c>
      <c r="F90" s="856"/>
      <c r="G90" s="856"/>
      <c r="H90" s="856"/>
      <c r="I90" s="856"/>
      <c r="J90" s="856"/>
      <c r="K90" s="856"/>
      <c r="L90" s="856"/>
      <c r="M90" s="857"/>
      <c r="N90" s="246"/>
      <c r="O90" s="245" t="str">
        <f t="shared" si="5"/>
        <v/>
      </c>
      <c r="P90" s="811"/>
      <c r="Q90" s="812"/>
      <c r="R90" s="812"/>
      <c r="S90" s="812"/>
      <c r="T90" s="812"/>
      <c r="U90" s="813"/>
      <c r="W90" s="204" t="str">
        <f t="shared" si="0"/>
        <v/>
      </c>
      <c r="X90" s="204">
        <v>25</v>
      </c>
      <c r="Y90" s="207">
        <f>COUNTIF('様式第1-6号'!$I$10:$N$369,X90)</f>
        <v>0</v>
      </c>
      <c r="Z90" s="207">
        <f t="shared" si="6"/>
        <v>0</v>
      </c>
    </row>
    <row r="91" spans="1:26" s="204" customFormat="1" ht="24.75" customHeight="1">
      <c r="B91" s="877"/>
      <c r="C91" s="880"/>
      <c r="D91" s="881"/>
      <c r="E91" s="855" t="s">
        <v>638</v>
      </c>
      <c r="F91" s="856"/>
      <c r="G91" s="856"/>
      <c r="H91" s="856"/>
      <c r="I91" s="856"/>
      <c r="J91" s="856"/>
      <c r="K91" s="856"/>
      <c r="L91" s="856"/>
      <c r="M91" s="857"/>
      <c r="N91" s="246"/>
      <c r="O91" s="245" t="str">
        <f t="shared" si="5"/>
        <v/>
      </c>
      <c r="P91" s="811"/>
      <c r="Q91" s="812"/>
      <c r="R91" s="812"/>
      <c r="S91" s="812"/>
      <c r="T91" s="812"/>
      <c r="U91" s="813"/>
      <c r="W91" s="204" t="str">
        <f t="shared" si="0"/>
        <v/>
      </c>
      <c r="X91" s="204">
        <v>26</v>
      </c>
      <c r="Y91" s="207">
        <f>COUNTIF('様式第1-6号'!$I$10:$N$369,X91)</f>
        <v>0</v>
      </c>
      <c r="Z91" s="207">
        <f t="shared" si="6"/>
        <v>0</v>
      </c>
    </row>
    <row r="92" spans="1:26" s="204" customFormat="1" ht="24.75" customHeight="1">
      <c r="B92" s="877"/>
      <c r="C92" s="880"/>
      <c r="D92" s="881"/>
      <c r="E92" s="855" t="s">
        <v>639</v>
      </c>
      <c r="F92" s="856"/>
      <c r="G92" s="856"/>
      <c r="H92" s="856"/>
      <c r="I92" s="856"/>
      <c r="J92" s="856"/>
      <c r="K92" s="856"/>
      <c r="L92" s="856"/>
      <c r="M92" s="857"/>
      <c r="N92" s="246"/>
      <c r="O92" s="245" t="str">
        <f t="shared" si="5"/>
        <v/>
      </c>
      <c r="P92" s="811"/>
      <c r="Q92" s="812"/>
      <c r="R92" s="812"/>
      <c r="S92" s="812"/>
      <c r="T92" s="812"/>
      <c r="U92" s="813"/>
      <c r="W92" s="204" t="str">
        <f t="shared" si="0"/>
        <v/>
      </c>
      <c r="X92" s="204">
        <v>27</v>
      </c>
      <c r="Y92" s="207">
        <f>COUNTIF('様式第1-6号'!$I$10:$N$369,X92)</f>
        <v>0</v>
      </c>
      <c r="Z92" s="207">
        <f t="shared" si="6"/>
        <v>0</v>
      </c>
    </row>
    <row r="93" spans="1:26" s="204" customFormat="1" ht="18.75" customHeight="1">
      <c r="B93" s="877"/>
      <c r="C93" s="880"/>
      <c r="D93" s="881"/>
      <c r="E93" s="861" t="s">
        <v>640</v>
      </c>
      <c r="F93" s="862"/>
      <c r="G93" s="862"/>
      <c r="H93" s="862"/>
      <c r="I93" s="862"/>
      <c r="J93" s="862"/>
      <c r="K93" s="862"/>
      <c r="L93" s="862"/>
      <c r="M93" s="863"/>
      <c r="N93" s="867"/>
      <c r="O93" s="869" t="str">
        <f t="shared" si="5"/>
        <v/>
      </c>
      <c r="P93" s="436" t="s">
        <v>606</v>
      </c>
      <c r="Q93" s="871"/>
      <c r="R93" s="872"/>
      <c r="S93" s="872"/>
      <c r="T93" s="872"/>
      <c r="U93" s="873"/>
      <c r="W93" s="204" t="str">
        <f t="shared" si="0"/>
        <v/>
      </c>
      <c r="X93" s="204">
        <v>28</v>
      </c>
      <c r="Y93" s="207">
        <f>COUNTIF('様式第1-6号'!$I$10:$N$369,X93)</f>
        <v>0</v>
      </c>
      <c r="Z93" s="207">
        <f>IF(O93="×",IF(Q93="",1,0),0)</f>
        <v>0</v>
      </c>
    </row>
    <row r="94" spans="1:26" s="204" customFormat="1" ht="26.25" customHeight="1">
      <c r="B94" s="877"/>
      <c r="C94" s="880"/>
      <c r="D94" s="881"/>
      <c r="E94" s="864"/>
      <c r="F94" s="865"/>
      <c r="G94" s="865"/>
      <c r="H94" s="865"/>
      <c r="I94" s="865"/>
      <c r="J94" s="865"/>
      <c r="K94" s="865"/>
      <c r="L94" s="865"/>
      <c r="M94" s="866"/>
      <c r="N94" s="868"/>
      <c r="O94" s="870" t="str">
        <f t="shared" si="5"/>
        <v/>
      </c>
      <c r="P94" s="579"/>
      <c r="Q94" s="874"/>
      <c r="R94" s="875"/>
      <c r="S94" s="875"/>
      <c r="T94" s="875"/>
      <c r="U94" s="876"/>
      <c r="W94" s="204" t="str">
        <f t="shared" si="0"/>
        <v/>
      </c>
      <c r="Y94" s="207"/>
      <c r="Z94" s="207"/>
    </row>
    <row r="95" spans="1:26" s="204" customFormat="1" ht="18.75" customHeight="1">
      <c r="B95" s="877"/>
      <c r="C95" s="878" t="s">
        <v>35</v>
      </c>
      <c r="D95" s="879"/>
      <c r="E95" s="861" t="s">
        <v>641</v>
      </c>
      <c r="F95" s="862"/>
      <c r="G95" s="862"/>
      <c r="H95" s="862"/>
      <c r="I95" s="862"/>
      <c r="J95" s="862"/>
      <c r="K95" s="862"/>
      <c r="L95" s="862"/>
      <c r="M95" s="863"/>
      <c r="N95" s="867"/>
      <c r="O95" s="869" t="str">
        <f t="shared" si="5"/>
        <v/>
      </c>
      <c r="P95" s="426" t="s">
        <v>606</v>
      </c>
      <c r="Q95" s="871"/>
      <c r="R95" s="872"/>
      <c r="S95" s="872"/>
      <c r="T95" s="872"/>
      <c r="U95" s="873"/>
      <c r="W95" s="204" t="str">
        <f t="shared" si="0"/>
        <v/>
      </c>
      <c r="X95" s="204">
        <v>29</v>
      </c>
      <c r="Y95" s="207">
        <f>COUNTIF('様式第1-6号'!$I$10:$N$369,X95)</f>
        <v>0</v>
      </c>
      <c r="Z95" s="207">
        <f>IF(O95="×",IF(Q95="",1,0),0)</f>
        <v>0</v>
      </c>
    </row>
    <row r="96" spans="1:26" s="204" customFormat="1" ht="26.25" customHeight="1">
      <c r="B96" s="877"/>
      <c r="C96" s="882"/>
      <c r="D96" s="883"/>
      <c r="E96" s="864"/>
      <c r="F96" s="865"/>
      <c r="G96" s="865"/>
      <c r="H96" s="865"/>
      <c r="I96" s="865"/>
      <c r="J96" s="865"/>
      <c r="K96" s="865"/>
      <c r="L96" s="865"/>
      <c r="M96" s="866"/>
      <c r="N96" s="868"/>
      <c r="O96" s="870" t="str">
        <f t="shared" si="5"/>
        <v/>
      </c>
      <c r="P96" s="577"/>
      <c r="Q96" s="874"/>
      <c r="R96" s="875"/>
      <c r="S96" s="875"/>
      <c r="T96" s="875"/>
      <c r="U96" s="876"/>
      <c r="W96" s="204" t="str">
        <f t="shared" si="0"/>
        <v/>
      </c>
      <c r="Y96" s="207"/>
      <c r="Z96" s="207"/>
    </row>
    <row r="97" spans="2:26" s="204" customFormat="1" ht="35.25" customHeight="1">
      <c r="B97" s="877"/>
      <c r="C97" s="843" t="s">
        <v>642</v>
      </c>
      <c r="D97" s="844"/>
      <c r="E97" s="855" t="s">
        <v>643</v>
      </c>
      <c r="F97" s="856"/>
      <c r="G97" s="856"/>
      <c r="H97" s="856"/>
      <c r="I97" s="856"/>
      <c r="J97" s="856"/>
      <c r="K97" s="856"/>
      <c r="L97" s="856"/>
      <c r="M97" s="857"/>
      <c r="N97" s="246"/>
      <c r="O97" s="245" t="str">
        <f t="shared" si="5"/>
        <v/>
      </c>
      <c r="P97" s="811"/>
      <c r="Q97" s="812"/>
      <c r="R97" s="812"/>
      <c r="S97" s="812"/>
      <c r="T97" s="812"/>
      <c r="U97" s="813"/>
      <c r="W97" s="204" t="str">
        <f t="shared" si="0"/>
        <v/>
      </c>
      <c r="X97" s="204">
        <v>30</v>
      </c>
      <c r="Y97" s="207">
        <f>COUNTIF('様式第1-6号'!$I$10:$N$369,X97)</f>
        <v>0</v>
      </c>
      <c r="Z97" s="207">
        <f t="shared" si="6"/>
        <v>0</v>
      </c>
    </row>
    <row r="98" spans="2:26" s="204" customFormat="1" ht="35.25" customHeight="1">
      <c r="B98" s="877"/>
      <c r="C98" s="845"/>
      <c r="D98" s="846"/>
      <c r="E98" s="855" t="s">
        <v>644</v>
      </c>
      <c r="F98" s="856"/>
      <c r="G98" s="856"/>
      <c r="H98" s="856"/>
      <c r="I98" s="856"/>
      <c r="J98" s="856"/>
      <c r="K98" s="856"/>
      <c r="L98" s="856"/>
      <c r="M98" s="857"/>
      <c r="N98" s="246"/>
      <c r="O98" s="245" t="str">
        <f t="shared" si="5"/>
        <v/>
      </c>
      <c r="P98" s="811"/>
      <c r="Q98" s="812"/>
      <c r="R98" s="812"/>
      <c r="S98" s="812"/>
      <c r="T98" s="812"/>
      <c r="U98" s="813"/>
      <c r="W98" s="204" t="str">
        <f t="shared" si="0"/>
        <v/>
      </c>
      <c r="X98" s="204">
        <v>31</v>
      </c>
      <c r="Y98" s="207">
        <f>COUNTIF('様式第1-6号'!$I$10:$N$369,X98)</f>
        <v>0</v>
      </c>
      <c r="Z98" s="207">
        <f t="shared" si="6"/>
        <v>0</v>
      </c>
    </row>
    <row r="99" spans="2:26" s="204" customFormat="1" ht="35.25" customHeight="1">
      <c r="B99" s="877"/>
      <c r="C99" s="845"/>
      <c r="D99" s="846"/>
      <c r="E99" s="855" t="s">
        <v>645</v>
      </c>
      <c r="F99" s="856"/>
      <c r="G99" s="856"/>
      <c r="H99" s="856"/>
      <c r="I99" s="856"/>
      <c r="J99" s="856"/>
      <c r="K99" s="856"/>
      <c r="L99" s="856"/>
      <c r="M99" s="857"/>
      <c r="N99" s="246"/>
      <c r="O99" s="245" t="str">
        <f t="shared" si="5"/>
        <v/>
      </c>
      <c r="P99" s="811"/>
      <c r="Q99" s="812"/>
      <c r="R99" s="812"/>
      <c r="S99" s="812"/>
      <c r="T99" s="812"/>
      <c r="U99" s="813"/>
      <c r="W99" s="204" t="str">
        <f t="shared" si="0"/>
        <v/>
      </c>
      <c r="X99" s="204">
        <v>32</v>
      </c>
      <c r="Y99" s="207">
        <f>COUNTIF('様式第1-6号'!$I$10:$N$369,X99)</f>
        <v>0</v>
      </c>
      <c r="Z99" s="207">
        <f t="shared" si="6"/>
        <v>0</v>
      </c>
    </row>
    <row r="100" spans="2:26" s="204" customFormat="1" ht="35.25" customHeight="1">
      <c r="B100" s="877"/>
      <c r="C100" s="847"/>
      <c r="D100" s="848"/>
      <c r="E100" s="855" t="s">
        <v>646</v>
      </c>
      <c r="F100" s="856"/>
      <c r="G100" s="856"/>
      <c r="H100" s="856"/>
      <c r="I100" s="856"/>
      <c r="J100" s="856"/>
      <c r="K100" s="856"/>
      <c r="L100" s="856"/>
      <c r="M100" s="857"/>
      <c r="N100" s="246"/>
      <c r="O100" s="245" t="str">
        <f t="shared" si="5"/>
        <v/>
      </c>
      <c r="P100" s="811"/>
      <c r="Q100" s="812"/>
      <c r="R100" s="812"/>
      <c r="S100" s="812"/>
      <c r="T100" s="812"/>
      <c r="U100" s="813"/>
      <c r="W100" s="204" t="str">
        <f t="shared" si="0"/>
        <v/>
      </c>
      <c r="X100" s="204">
        <v>33</v>
      </c>
      <c r="Y100" s="207">
        <f>COUNTIF('様式第1-6号'!$I$10:$N$369,X100)</f>
        <v>0</v>
      </c>
      <c r="Z100" s="207">
        <f t="shared" si="6"/>
        <v>0</v>
      </c>
    </row>
    <row r="101" spans="2:26" s="204" customFormat="1" ht="26.25" customHeight="1">
      <c r="B101" s="852" t="s">
        <v>647</v>
      </c>
      <c r="C101" s="843" t="s">
        <v>33</v>
      </c>
      <c r="D101" s="844"/>
      <c r="E101" s="858" t="s">
        <v>648</v>
      </c>
      <c r="F101" s="859"/>
      <c r="G101" s="859"/>
      <c r="H101" s="859"/>
      <c r="I101" s="859"/>
      <c r="J101" s="859"/>
      <c r="K101" s="859"/>
      <c r="L101" s="859"/>
      <c r="M101" s="860"/>
      <c r="N101" s="246"/>
      <c r="O101" s="245" t="str">
        <f t="shared" si="5"/>
        <v/>
      </c>
      <c r="P101" s="811"/>
      <c r="Q101" s="812"/>
      <c r="R101" s="812"/>
      <c r="S101" s="812"/>
      <c r="T101" s="812"/>
      <c r="U101" s="813"/>
      <c r="W101" s="204" t="str">
        <f t="shared" si="0"/>
        <v/>
      </c>
      <c r="X101" s="204">
        <v>34</v>
      </c>
      <c r="Y101" s="207">
        <f>COUNTIF('様式第1-6号'!$I$10:$N$369,X101)</f>
        <v>0</v>
      </c>
      <c r="Z101" s="207">
        <f t="shared" si="6"/>
        <v>0</v>
      </c>
    </row>
    <row r="102" spans="2:26" s="204" customFormat="1" ht="26.25" customHeight="1">
      <c r="B102" s="853"/>
      <c r="C102" s="845"/>
      <c r="D102" s="846"/>
      <c r="E102" s="858" t="s">
        <v>649</v>
      </c>
      <c r="F102" s="859"/>
      <c r="G102" s="859"/>
      <c r="H102" s="859"/>
      <c r="I102" s="859"/>
      <c r="J102" s="859"/>
      <c r="K102" s="859"/>
      <c r="L102" s="859"/>
      <c r="M102" s="860"/>
      <c r="N102" s="246"/>
      <c r="O102" s="245" t="str">
        <f t="shared" si="5"/>
        <v/>
      </c>
      <c r="P102" s="811"/>
      <c r="Q102" s="812"/>
      <c r="R102" s="812"/>
      <c r="S102" s="812"/>
      <c r="T102" s="812"/>
      <c r="U102" s="813"/>
      <c r="W102" s="204" t="str">
        <f t="shared" si="0"/>
        <v/>
      </c>
      <c r="X102" s="204">
        <v>35</v>
      </c>
      <c r="Y102" s="207">
        <f>COUNTIF('様式第1-6号'!$I$10:$N$369,X102)</f>
        <v>0</v>
      </c>
      <c r="Z102" s="207">
        <f t="shared" si="6"/>
        <v>0</v>
      </c>
    </row>
    <row r="103" spans="2:26" s="204" customFormat="1" ht="26.25" customHeight="1">
      <c r="B103" s="853"/>
      <c r="C103" s="845"/>
      <c r="D103" s="846"/>
      <c r="E103" s="858" t="s">
        <v>650</v>
      </c>
      <c r="F103" s="859"/>
      <c r="G103" s="859"/>
      <c r="H103" s="859"/>
      <c r="I103" s="859"/>
      <c r="J103" s="859"/>
      <c r="K103" s="859"/>
      <c r="L103" s="859"/>
      <c r="M103" s="860"/>
      <c r="N103" s="246"/>
      <c r="O103" s="245" t="str">
        <f t="shared" si="5"/>
        <v/>
      </c>
      <c r="P103" s="811"/>
      <c r="Q103" s="812"/>
      <c r="R103" s="812"/>
      <c r="S103" s="812"/>
      <c r="T103" s="812"/>
      <c r="U103" s="813"/>
      <c r="W103" s="204" t="str">
        <f t="shared" si="0"/>
        <v/>
      </c>
      <c r="X103" s="204">
        <v>36</v>
      </c>
      <c r="Y103" s="207">
        <f>COUNTIF('様式第1-6号'!$I$10:$N$369,X103)</f>
        <v>0</v>
      </c>
      <c r="Z103" s="207">
        <f t="shared" si="6"/>
        <v>0</v>
      </c>
    </row>
    <row r="104" spans="2:26" s="204" customFormat="1" ht="32.25" customHeight="1">
      <c r="B104" s="853"/>
      <c r="C104" s="845"/>
      <c r="D104" s="846"/>
      <c r="E104" s="858" t="s">
        <v>651</v>
      </c>
      <c r="F104" s="859"/>
      <c r="G104" s="859"/>
      <c r="H104" s="859"/>
      <c r="I104" s="859"/>
      <c r="J104" s="859"/>
      <c r="K104" s="859"/>
      <c r="L104" s="859"/>
      <c r="M104" s="860"/>
      <c r="N104" s="246"/>
      <c r="O104" s="245" t="str">
        <f t="shared" si="5"/>
        <v/>
      </c>
      <c r="P104" s="811"/>
      <c r="Q104" s="812"/>
      <c r="R104" s="812"/>
      <c r="S104" s="812"/>
      <c r="T104" s="812"/>
      <c r="U104" s="813"/>
      <c r="W104" s="204" t="str">
        <f t="shared" si="0"/>
        <v/>
      </c>
      <c r="X104" s="204">
        <v>37</v>
      </c>
      <c r="Y104" s="207">
        <f>COUNTIF('様式第1-6号'!$I$10:$N$369,X104)</f>
        <v>0</v>
      </c>
      <c r="Z104" s="207">
        <f t="shared" si="6"/>
        <v>0</v>
      </c>
    </row>
    <row r="105" spans="2:26" s="204" customFormat="1" ht="26.25" customHeight="1">
      <c r="B105" s="853"/>
      <c r="C105" s="847"/>
      <c r="D105" s="848"/>
      <c r="E105" s="858" t="s">
        <v>652</v>
      </c>
      <c r="F105" s="859"/>
      <c r="G105" s="859"/>
      <c r="H105" s="859"/>
      <c r="I105" s="859"/>
      <c r="J105" s="859"/>
      <c r="K105" s="859"/>
      <c r="L105" s="859"/>
      <c r="M105" s="860"/>
      <c r="N105" s="246"/>
      <c r="O105" s="245" t="str">
        <f t="shared" si="5"/>
        <v/>
      </c>
      <c r="P105" s="811"/>
      <c r="Q105" s="812"/>
      <c r="R105" s="812"/>
      <c r="S105" s="812"/>
      <c r="T105" s="812"/>
      <c r="U105" s="813"/>
      <c r="W105" s="204" t="str">
        <f t="shared" si="0"/>
        <v/>
      </c>
      <c r="X105" s="204">
        <v>38</v>
      </c>
      <c r="Y105" s="207">
        <f>COUNTIF('様式第1-6号'!$I$10:$N$369,X105)</f>
        <v>0</v>
      </c>
      <c r="Z105" s="207">
        <f t="shared" si="6"/>
        <v>0</v>
      </c>
    </row>
    <row r="106" spans="2:26" s="204" customFormat="1" ht="35.25" customHeight="1">
      <c r="B106" s="853"/>
      <c r="C106" s="843" t="s">
        <v>37</v>
      </c>
      <c r="D106" s="844"/>
      <c r="E106" s="849"/>
      <c r="F106" s="850"/>
      <c r="G106" s="850"/>
      <c r="H106" s="850"/>
      <c r="I106" s="850"/>
      <c r="J106" s="850"/>
      <c r="K106" s="850"/>
      <c r="L106" s="850"/>
      <c r="M106" s="851"/>
      <c r="N106" s="246" t="str">
        <f>IF(E106&gt;0,"○","")</f>
        <v/>
      </c>
      <c r="O106" s="245" t="str">
        <f t="shared" si="5"/>
        <v/>
      </c>
      <c r="P106" s="811"/>
      <c r="Q106" s="812"/>
      <c r="R106" s="812"/>
      <c r="S106" s="812"/>
      <c r="T106" s="812"/>
      <c r="U106" s="813"/>
      <c r="W106" s="204" t="str">
        <f t="shared" si="0"/>
        <v/>
      </c>
      <c r="X106" s="204" t="str">
        <f>IF(E106="","",LEFT(E106,2))</f>
        <v/>
      </c>
      <c r="Y106" s="207">
        <f>IF(E106="",0,COUNTIF('様式第1-6号'!$I$10:$N$369,X106))</f>
        <v>0</v>
      </c>
      <c r="Z106" s="207">
        <f t="shared" si="6"/>
        <v>0</v>
      </c>
    </row>
    <row r="107" spans="2:26" s="204" customFormat="1" ht="35.25" customHeight="1">
      <c r="B107" s="853"/>
      <c r="C107" s="845"/>
      <c r="D107" s="846"/>
      <c r="E107" s="849"/>
      <c r="F107" s="850"/>
      <c r="G107" s="850"/>
      <c r="H107" s="850"/>
      <c r="I107" s="850"/>
      <c r="J107" s="850"/>
      <c r="K107" s="850"/>
      <c r="L107" s="850"/>
      <c r="M107" s="851"/>
      <c r="N107" s="246" t="str">
        <f>IF(E107&gt;0,"○","")</f>
        <v/>
      </c>
      <c r="O107" s="245" t="str">
        <f t="shared" si="5"/>
        <v/>
      </c>
      <c r="P107" s="811"/>
      <c r="Q107" s="812"/>
      <c r="R107" s="812"/>
      <c r="S107" s="812"/>
      <c r="T107" s="812"/>
      <c r="U107" s="813"/>
      <c r="W107" s="204" t="str">
        <f t="shared" si="0"/>
        <v/>
      </c>
      <c r="X107" s="204" t="str">
        <f t="shared" ref="X107:X110" si="7">IF(E107="","",LEFT(E107,2))</f>
        <v/>
      </c>
      <c r="Y107" s="207">
        <f>IF(E107="",0,COUNTIF('様式第1-6号'!$I$10:$N$369,X107))</f>
        <v>0</v>
      </c>
      <c r="Z107" s="207">
        <f t="shared" si="6"/>
        <v>0</v>
      </c>
    </row>
    <row r="108" spans="2:26" s="204" customFormat="1" ht="35.25" customHeight="1">
      <c r="B108" s="853"/>
      <c r="C108" s="845"/>
      <c r="D108" s="846"/>
      <c r="E108" s="849"/>
      <c r="F108" s="850"/>
      <c r="G108" s="850"/>
      <c r="H108" s="850"/>
      <c r="I108" s="850"/>
      <c r="J108" s="850"/>
      <c r="K108" s="850"/>
      <c r="L108" s="850"/>
      <c r="M108" s="851"/>
      <c r="N108" s="246" t="str">
        <f>IF(E108&gt;0,"○","")</f>
        <v/>
      </c>
      <c r="O108" s="245" t="str">
        <f t="shared" si="5"/>
        <v/>
      </c>
      <c r="P108" s="811"/>
      <c r="Q108" s="812"/>
      <c r="R108" s="812"/>
      <c r="S108" s="812"/>
      <c r="T108" s="812"/>
      <c r="U108" s="813"/>
      <c r="W108" s="204" t="str">
        <f t="shared" si="0"/>
        <v/>
      </c>
      <c r="X108" s="204" t="str">
        <f t="shared" si="7"/>
        <v/>
      </c>
      <c r="Y108" s="207">
        <f>IF(E108="",0,COUNTIF('様式第1-6号'!$I$10:$N$369,X108))</f>
        <v>0</v>
      </c>
      <c r="Z108" s="207">
        <f t="shared" si="6"/>
        <v>0</v>
      </c>
    </row>
    <row r="109" spans="2:26" s="204" customFormat="1" ht="35.25" customHeight="1">
      <c r="B109" s="853"/>
      <c r="C109" s="845"/>
      <c r="D109" s="846"/>
      <c r="E109" s="849"/>
      <c r="F109" s="850"/>
      <c r="G109" s="850"/>
      <c r="H109" s="850"/>
      <c r="I109" s="850"/>
      <c r="J109" s="850"/>
      <c r="K109" s="850"/>
      <c r="L109" s="850"/>
      <c r="M109" s="851"/>
      <c r="N109" s="246" t="str">
        <f>IF(E109&gt;0,"○","")</f>
        <v/>
      </c>
      <c r="O109" s="245" t="str">
        <f t="shared" si="5"/>
        <v/>
      </c>
      <c r="P109" s="811"/>
      <c r="Q109" s="812"/>
      <c r="R109" s="812"/>
      <c r="S109" s="812"/>
      <c r="T109" s="812"/>
      <c r="U109" s="813"/>
      <c r="W109" s="204" t="str">
        <f t="shared" si="0"/>
        <v/>
      </c>
      <c r="X109" s="204" t="str">
        <f t="shared" si="7"/>
        <v/>
      </c>
      <c r="Y109" s="207">
        <f>IF(E109="",0,COUNTIF('様式第1-6号'!$I$10:$N$369,X109))</f>
        <v>0</v>
      </c>
      <c r="Z109" s="207">
        <f t="shared" si="6"/>
        <v>0</v>
      </c>
    </row>
    <row r="110" spans="2:26" s="204" customFormat="1" ht="35.25" customHeight="1">
      <c r="B110" s="853"/>
      <c r="C110" s="845"/>
      <c r="D110" s="846"/>
      <c r="E110" s="849"/>
      <c r="F110" s="850"/>
      <c r="G110" s="850"/>
      <c r="H110" s="850"/>
      <c r="I110" s="850"/>
      <c r="J110" s="850"/>
      <c r="K110" s="850"/>
      <c r="L110" s="850"/>
      <c r="M110" s="851"/>
      <c r="N110" s="246" t="str">
        <f>IF(E110&gt;0,"○","")</f>
        <v/>
      </c>
      <c r="O110" s="245" t="str">
        <f t="shared" si="5"/>
        <v/>
      </c>
      <c r="P110" s="811"/>
      <c r="Q110" s="812"/>
      <c r="R110" s="812"/>
      <c r="S110" s="812"/>
      <c r="T110" s="812"/>
      <c r="U110" s="813"/>
      <c r="W110" s="204" t="str">
        <f t="shared" si="0"/>
        <v/>
      </c>
      <c r="X110" s="204" t="str">
        <f t="shared" si="7"/>
        <v/>
      </c>
      <c r="Y110" s="207">
        <f>IF(E110="",0,COUNTIF('様式第1-6号'!$I$10:$N$369,X110))</f>
        <v>0</v>
      </c>
      <c r="Z110" s="207">
        <f t="shared" si="6"/>
        <v>0</v>
      </c>
    </row>
    <row r="111" spans="2:26" s="204" customFormat="1" ht="21" customHeight="1">
      <c r="B111" s="853"/>
      <c r="C111" s="847"/>
      <c r="D111" s="848"/>
      <c r="E111" s="832" t="s">
        <v>653</v>
      </c>
      <c r="F111" s="833"/>
      <c r="G111" s="833"/>
      <c r="H111" s="833"/>
      <c r="I111" s="833"/>
      <c r="J111" s="833"/>
      <c r="K111" s="833"/>
      <c r="L111" s="833"/>
      <c r="M111" s="833"/>
      <c r="N111" s="833"/>
      <c r="O111" s="833"/>
      <c r="P111" s="833"/>
      <c r="Q111" s="833"/>
      <c r="R111" s="833"/>
      <c r="S111" s="833"/>
      <c r="T111" s="833"/>
      <c r="U111" s="834"/>
      <c r="W111" s="204" t="str">
        <f t="shared" si="0"/>
        <v/>
      </c>
      <c r="Y111" s="207"/>
      <c r="Z111" s="207"/>
    </row>
    <row r="112" spans="2:26" s="204" customFormat="1" ht="26.25" customHeight="1">
      <c r="B112" s="854"/>
      <c r="C112" s="835" t="s">
        <v>219</v>
      </c>
      <c r="D112" s="835"/>
      <c r="E112" s="836" t="s">
        <v>654</v>
      </c>
      <c r="F112" s="837"/>
      <c r="G112" s="837"/>
      <c r="H112" s="837"/>
      <c r="I112" s="837"/>
      <c r="J112" s="837"/>
      <c r="K112" s="837"/>
      <c r="L112" s="837"/>
      <c r="M112" s="838"/>
      <c r="N112" s="246"/>
      <c r="O112" s="245" t="str">
        <f t="shared" ref="O112" si="8">IF(N112="－","－",IF(N112="","",IF(Y112&gt;=1,"○","×")))</f>
        <v/>
      </c>
      <c r="P112" s="811"/>
      <c r="Q112" s="812"/>
      <c r="R112" s="812"/>
      <c r="S112" s="812"/>
      <c r="T112" s="812"/>
      <c r="U112" s="813"/>
      <c r="W112" s="204" t="str">
        <f t="shared" si="0"/>
        <v/>
      </c>
      <c r="X112" s="204">
        <v>51</v>
      </c>
      <c r="Y112" s="207">
        <f>COUNTIF('様式第1-6号'!$I$10:$N$369,X112)</f>
        <v>0</v>
      </c>
      <c r="Z112" s="207">
        <f t="shared" ref="Z112" si="9">IF(O112="×",IF(P112="",1,0),0)</f>
        <v>0</v>
      </c>
    </row>
    <row r="113" spans="1:31" s="207" customFormat="1" ht="9" customHeight="1">
      <c r="A113" s="209"/>
      <c r="B113" s="437"/>
      <c r="C113" s="437"/>
      <c r="D113" s="437"/>
      <c r="E113" s="437"/>
      <c r="F113" s="438"/>
      <c r="G113" s="438"/>
      <c r="H113" s="438"/>
      <c r="I113" s="438"/>
      <c r="J113" s="438"/>
      <c r="K113" s="438"/>
      <c r="L113" s="438"/>
      <c r="M113" s="438"/>
      <c r="N113" s="439"/>
      <c r="O113" s="439"/>
      <c r="P113" s="440"/>
      <c r="Q113" s="440"/>
      <c r="R113" s="440"/>
      <c r="S113" s="440"/>
      <c r="T113" s="440"/>
      <c r="U113" s="440"/>
      <c r="W113" s="209" t="str">
        <f t="shared" si="0"/>
        <v/>
      </c>
    </row>
    <row r="114" spans="1:31" s="204" customFormat="1" ht="36" customHeight="1">
      <c r="B114" s="839" t="s">
        <v>740</v>
      </c>
      <c r="C114" s="839"/>
      <c r="D114" s="839"/>
      <c r="E114" s="795" t="s">
        <v>13</v>
      </c>
      <c r="F114" s="796"/>
      <c r="G114" s="796"/>
      <c r="H114" s="796"/>
      <c r="I114" s="796"/>
      <c r="J114" s="796"/>
      <c r="K114" s="796"/>
      <c r="L114" s="796"/>
      <c r="M114" s="797"/>
      <c r="N114" s="425" t="s">
        <v>598</v>
      </c>
      <c r="O114" s="425" t="s">
        <v>599</v>
      </c>
      <c r="P114" s="840" t="s">
        <v>600</v>
      </c>
      <c r="Q114" s="841"/>
      <c r="R114" s="841"/>
      <c r="S114" s="841"/>
      <c r="T114" s="841"/>
      <c r="U114" s="842"/>
      <c r="W114" s="204" t="str">
        <f t="shared" si="0"/>
        <v/>
      </c>
      <c r="Y114" s="207"/>
    </row>
    <row r="115" spans="1:31" ht="26.25" customHeight="1">
      <c r="A115" s="204"/>
      <c r="B115" s="817" t="s">
        <v>655</v>
      </c>
      <c r="C115" s="818"/>
      <c r="D115" s="819"/>
      <c r="E115" s="814" t="s">
        <v>656</v>
      </c>
      <c r="F115" s="815"/>
      <c r="G115" s="815"/>
      <c r="H115" s="815"/>
      <c r="I115" s="815"/>
      <c r="J115" s="815"/>
      <c r="K115" s="815"/>
      <c r="L115" s="815"/>
      <c r="M115" s="816"/>
      <c r="N115" s="246"/>
      <c r="O115" s="245" t="str">
        <f t="shared" ref="O115:O123" si="10">IF(N115="－","－",IF(N115="","",IF(Y115&gt;=1,"○","×")))</f>
        <v/>
      </c>
      <c r="P115" s="811"/>
      <c r="Q115" s="812"/>
      <c r="R115" s="812"/>
      <c r="S115" s="812"/>
      <c r="T115" s="812"/>
      <c r="U115" s="813"/>
      <c r="W115" s="206" t="str">
        <f t="shared" si="0"/>
        <v/>
      </c>
      <c r="X115" s="206">
        <v>52</v>
      </c>
      <c r="Y115" s="207">
        <f>COUNTIF('様式第1-6号'!$I$10:$N$369,X115)</f>
        <v>0</v>
      </c>
      <c r="Z115" s="207">
        <f t="shared" ref="Z115:Z123" si="11">IF(O115="×",IF(P115="",1,0),0)</f>
        <v>0</v>
      </c>
    </row>
    <row r="116" spans="1:31" s="204" customFormat="1" ht="30" customHeight="1">
      <c r="A116" s="374"/>
      <c r="B116" s="820"/>
      <c r="C116" s="821"/>
      <c r="D116" s="822"/>
      <c r="E116" s="814" t="s">
        <v>741</v>
      </c>
      <c r="F116" s="815"/>
      <c r="G116" s="815"/>
      <c r="H116" s="815"/>
      <c r="I116" s="815"/>
      <c r="J116" s="815"/>
      <c r="K116" s="815"/>
      <c r="L116" s="815"/>
      <c r="M116" s="816"/>
      <c r="N116" s="246"/>
      <c r="O116" s="245" t="str">
        <f t="shared" si="10"/>
        <v/>
      </c>
      <c r="P116" s="811"/>
      <c r="Q116" s="812"/>
      <c r="R116" s="812"/>
      <c r="S116" s="812"/>
      <c r="T116" s="812"/>
      <c r="U116" s="813"/>
      <c r="W116" s="204" t="str">
        <f t="shared" si="0"/>
        <v/>
      </c>
      <c r="X116" s="206">
        <v>53</v>
      </c>
      <c r="Y116" s="207">
        <f>COUNTIF('様式第1-6号'!$I$10:$N$369,X116)</f>
        <v>0</v>
      </c>
      <c r="Z116" s="207">
        <f t="shared" si="11"/>
        <v>0</v>
      </c>
    </row>
    <row r="117" spans="1:31" s="204" customFormat="1" ht="26.25" customHeight="1">
      <c r="A117" s="374"/>
      <c r="B117" s="820"/>
      <c r="C117" s="821"/>
      <c r="D117" s="822"/>
      <c r="E117" s="814" t="s">
        <v>657</v>
      </c>
      <c r="F117" s="815"/>
      <c r="G117" s="815"/>
      <c r="H117" s="815"/>
      <c r="I117" s="815"/>
      <c r="J117" s="815"/>
      <c r="K117" s="815"/>
      <c r="L117" s="815"/>
      <c r="M117" s="816"/>
      <c r="N117" s="246"/>
      <c r="O117" s="245" t="str">
        <f t="shared" si="10"/>
        <v/>
      </c>
      <c r="P117" s="811"/>
      <c r="Q117" s="812"/>
      <c r="R117" s="812"/>
      <c r="S117" s="812"/>
      <c r="T117" s="812"/>
      <c r="U117" s="813"/>
      <c r="V117" s="209"/>
      <c r="W117" s="204" t="str">
        <f t="shared" si="0"/>
        <v/>
      </c>
      <c r="X117" s="206">
        <v>54</v>
      </c>
      <c r="Y117" s="207">
        <f>COUNTIF('様式第1-6号'!$I$10:$N$369,X117)</f>
        <v>0</v>
      </c>
      <c r="Z117" s="207">
        <f t="shared" si="11"/>
        <v>0</v>
      </c>
    </row>
    <row r="118" spans="1:31" s="204" customFormat="1" ht="26.25" customHeight="1">
      <c r="A118" s="374"/>
      <c r="B118" s="820"/>
      <c r="C118" s="821"/>
      <c r="D118" s="822"/>
      <c r="E118" s="814" t="s">
        <v>658</v>
      </c>
      <c r="F118" s="815"/>
      <c r="G118" s="815"/>
      <c r="H118" s="815"/>
      <c r="I118" s="815"/>
      <c r="J118" s="815"/>
      <c r="K118" s="815"/>
      <c r="L118" s="815"/>
      <c r="M118" s="816"/>
      <c r="N118" s="246"/>
      <c r="O118" s="245" t="str">
        <f t="shared" si="10"/>
        <v/>
      </c>
      <c r="P118" s="811"/>
      <c r="Q118" s="812"/>
      <c r="R118" s="812"/>
      <c r="S118" s="812"/>
      <c r="T118" s="812"/>
      <c r="U118" s="813"/>
      <c r="V118" s="209"/>
      <c r="W118" s="204" t="str">
        <f t="shared" si="0"/>
        <v/>
      </c>
      <c r="X118" s="206">
        <v>55</v>
      </c>
      <c r="Y118" s="207">
        <f>COUNTIF('様式第1-6号'!$I$10:$N$369,X118)</f>
        <v>0</v>
      </c>
      <c r="Z118" s="207">
        <f t="shared" si="11"/>
        <v>0</v>
      </c>
    </row>
    <row r="119" spans="1:31" s="204" customFormat="1" ht="26.25" customHeight="1">
      <c r="A119" s="374"/>
      <c r="B119" s="820"/>
      <c r="C119" s="821"/>
      <c r="D119" s="822"/>
      <c r="E119" s="814" t="s">
        <v>659</v>
      </c>
      <c r="F119" s="815"/>
      <c r="G119" s="815"/>
      <c r="H119" s="815"/>
      <c r="I119" s="815"/>
      <c r="J119" s="815"/>
      <c r="K119" s="815"/>
      <c r="L119" s="815"/>
      <c r="M119" s="816"/>
      <c r="N119" s="246"/>
      <c r="O119" s="245" t="str">
        <f t="shared" si="10"/>
        <v/>
      </c>
      <c r="P119" s="811"/>
      <c r="Q119" s="812"/>
      <c r="R119" s="812"/>
      <c r="S119" s="812"/>
      <c r="T119" s="812"/>
      <c r="U119" s="813"/>
      <c r="V119" s="209"/>
      <c r="W119" s="204" t="str">
        <f t="shared" si="0"/>
        <v/>
      </c>
      <c r="X119" s="206">
        <v>56</v>
      </c>
      <c r="Y119" s="207">
        <f>COUNTIF('様式第1-6号'!$I$10:$N$369,X119)</f>
        <v>0</v>
      </c>
      <c r="Z119" s="207">
        <f t="shared" si="11"/>
        <v>0</v>
      </c>
    </row>
    <row r="120" spans="1:31" s="204" customFormat="1" ht="26.25" customHeight="1">
      <c r="A120" s="374"/>
      <c r="B120" s="820"/>
      <c r="C120" s="821"/>
      <c r="D120" s="822"/>
      <c r="E120" s="829" t="s">
        <v>694</v>
      </c>
      <c r="F120" s="830"/>
      <c r="G120" s="830"/>
      <c r="H120" s="830"/>
      <c r="I120" s="830"/>
      <c r="J120" s="830"/>
      <c r="K120" s="830"/>
      <c r="L120" s="830"/>
      <c r="M120" s="831"/>
      <c r="N120" s="246"/>
      <c r="O120" s="245" t="str">
        <f t="shared" si="10"/>
        <v/>
      </c>
      <c r="P120" s="811"/>
      <c r="Q120" s="812"/>
      <c r="R120" s="812"/>
      <c r="S120" s="812"/>
      <c r="T120" s="812"/>
      <c r="U120" s="813"/>
      <c r="V120" s="209"/>
      <c r="W120" s="204" t="str">
        <f t="shared" si="0"/>
        <v/>
      </c>
      <c r="X120" s="206">
        <v>57</v>
      </c>
      <c r="Y120" s="207">
        <f>COUNTIF('様式第1-6号'!$I$10:$N$369,X120)</f>
        <v>0</v>
      </c>
      <c r="Z120" s="207">
        <f t="shared" si="11"/>
        <v>0</v>
      </c>
    </row>
    <row r="121" spans="1:31" s="204" customFormat="1" ht="33" customHeight="1">
      <c r="A121" s="374"/>
      <c r="B121" s="820"/>
      <c r="C121" s="821"/>
      <c r="D121" s="822"/>
      <c r="E121" s="814" t="s">
        <v>660</v>
      </c>
      <c r="F121" s="815"/>
      <c r="G121" s="815"/>
      <c r="H121" s="815"/>
      <c r="I121" s="815"/>
      <c r="J121" s="815"/>
      <c r="K121" s="815"/>
      <c r="L121" s="815"/>
      <c r="M121" s="816"/>
      <c r="N121" s="246"/>
      <c r="O121" s="245" t="str">
        <f t="shared" si="10"/>
        <v/>
      </c>
      <c r="P121" s="811"/>
      <c r="Q121" s="812"/>
      <c r="R121" s="812"/>
      <c r="S121" s="812"/>
      <c r="T121" s="812"/>
      <c r="U121" s="813"/>
      <c r="V121" s="209"/>
      <c r="W121" s="204" t="str">
        <f t="shared" si="0"/>
        <v/>
      </c>
      <c r="X121" s="206">
        <v>58</v>
      </c>
      <c r="Y121" s="207">
        <f>COUNTIF('様式第1-6号'!$I$10:$N$369,X121)</f>
        <v>0</v>
      </c>
      <c r="Z121" s="207">
        <f t="shared" si="11"/>
        <v>0</v>
      </c>
    </row>
    <row r="122" spans="1:31" s="204" customFormat="1" ht="26.25" customHeight="1">
      <c r="A122" s="374"/>
      <c r="B122" s="820"/>
      <c r="C122" s="821"/>
      <c r="D122" s="822"/>
      <c r="E122" s="814" t="s">
        <v>661</v>
      </c>
      <c r="F122" s="815"/>
      <c r="G122" s="815"/>
      <c r="H122" s="815"/>
      <c r="I122" s="815"/>
      <c r="J122" s="815"/>
      <c r="K122" s="815"/>
      <c r="L122" s="815"/>
      <c r="M122" s="816"/>
      <c r="N122" s="246"/>
      <c r="O122" s="245" t="str">
        <f t="shared" si="10"/>
        <v/>
      </c>
      <c r="P122" s="811"/>
      <c r="Q122" s="812"/>
      <c r="R122" s="812"/>
      <c r="S122" s="812"/>
      <c r="T122" s="812"/>
      <c r="U122" s="813"/>
      <c r="V122" s="209"/>
      <c r="W122" s="204" t="str">
        <f t="shared" ref="W122:W123" si="12">IF(Z122=1,"←備考欄に未実施の理由を記載してください","")</f>
        <v/>
      </c>
      <c r="X122" s="206">
        <v>59</v>
      </c>
      <c r="Y122" s="207">
        <f>COUNTIF('様式第1-6号'!$I$10:$N$369,X122)</f>
        <v>0</v>
      </c>
      <c r="Z122" s="207">
        <f t="shared" si="11"/>
        <v>0</v>
      </c>
    </row>
    <row r="123" spans="1:31" s="204" customFormat="1" ht="26.25" customHeight="1">
      <c r="B123" s="823"/>
      <c r="C123" s="824"/>
      <c r="D123" s="825"/>
      <c r="E123" s="826" t="s">
        <v>751</v>
      </c>
      <c r="F123" s="827"/>
      <c r="G123" s="827"/>
      <c r="H123" s="827"/>
      <c r="I123" s="827"/>
      <c r="J123" s="827"/>
      <c r="K123" s="827"/>
      <c r="L123" s="827"/>
      <c r="M123" s="828"/>
      <c r="N123" s="246"/>
      <c r="O123" s="245" t="str">
        <f t="shared" si="10"/>
        <v/>
      </c>
      <c r="P123" s="811"/>
      <c r="Q123" s="812"/>
      <c r="R123" s="812"/>
      <c r="S123" s="812"/>
      <c r="T123" s="812"/>
      <c r="U123" s="813"/>
      <c r="W123" s="204" t="str">
        <f t="shared" si="12"/>
        <v/>
      </c>
      <c r="X123" s="206">
        <v>60</v>
      </c>
      <c r="Y123" s="207">
        <f>COUNTIF('様式第1-6号'!$I$10:$N$369,X123)</f>
        <v>1</v>
      </c>
      <c r="Z123" s="207">
        <f t="shared" si="11"/>
        <v>0</v>
      </c>
    </row>
    <row r="124" spans="1:31" s="204" customFormat="1" ht="8.25" customHeight="1">
      <c r="B124" s="441"/>
      <c r="C124" s="442"/>
      <c r="D124" s="442"/>
      <c r="E124" s="443"/>
      <c r="F124" s="443"/>
      <c r="G124" s="443"/>
      <c r="H124" s="443"/>
      <c r="I124" s="443"/>
      <c r="J124" s="443"/>
      <c r="K124" s="443"/>
      <c r="L124" s="443"/>
      <c r="M124" s="443"/>
      <c r="N124" s="429"/>
      <c r="O124" s="429"/>
      <c r="P124" s="444"/>
      <c r="Q124" s="444"/>
      <c r="R124" s="444"/>
      <c r="S124" s="444"/>
      <c r="T124" s="444"/>
      <c r="U124" s="445"/>
    </row>
    <row r="125" spans="1:31" s="204" customFormat="1" ht="16.5" customHeight="1">
      <c r="B125" s="773" t="s">
        <v>662</v>
      </c>
      <c r="C125" s="773"/>
      <c r="D125" s="773"/>
      <c r="E125" s="773"/>
      <c r="F125" s="773"/>
      <c r="G125" s="773"/>
      <c r="H125" s="773"/>
      <c r="I125" s="773"/>
      <c r="J125" s="773"/>
      <c r="K125" s="773"/>
      <c r="L125" s="773"/>
      <c r="M125" s="773"/>
      <c r="N125" s="773"/>
      <c r="O125" s="439"/>
      <c r="P125" s="446"/>
      <c r="Q125" s="446"/>
      <c r="R125" s="446"/>
      <c r="S125" s="446"/>
      <c r="T125" s="446"/>
      <c r="U125" s="445"/>
    </row>
    <row r="126" spans="1:31" s="204" customFormat="1" ht="22.5" customHeight="1">
      <c r="A126" s="374"/>
      <c r="B126" s="774" t="s">
        <v>663</v>
      </c>
      <c r="C126" s="775"/>
      <c r="D126" s="775"/>
      <c r="E126" s="775"/>
      <c r="F126" s="775"/>
      <c r="G126" s="775"/>
      <c r="H126" s="775"/>
      <c r="I126" s="775"/>
      <c r="J126" s="775"/>
      <c r="K126" s="775"/>
      <c r="L126" s="775"/>
      <c r="M126" s="776"/>
      <c r="N126" s="425" t="s">
        <v>598</v>
      </c>
      <c r="O126" s="425" t="s">
        <v>599</v>
      </c>
      <c r="P126" s="777" t="s">
        <v>664</v>
      </c>
      <c r="Q126" s="778"/>
      <c r="R126" s="778"/>
      <c r="S126" s="778"/>
      <c r="T126" s="778"/>
      <c r="U126" s="779"/>
      <c r="V126" s="209"/>
    </row>
    <row r="127" spans="1:31" s="204" customFormat="1" ht="15.75" customHeight="1">
      <c r="A127" s="374"/>
      <c r="B127" s="780" t="s">
        <v>665</v>
      </c>
      <c r="C127" s="781"/>
      <c r="D127" s="781"/>
      <c r="E127" s="781"/>
      <c r="F127" s="781"/>
      <c r="G127" s="781"/>
      <c r="H127" s="781"/>
      <c r="I127" s="781"/>
      <c r="J127" s="781"/>
      <c r="K127" s="781"/>
      <c r="L127" s="781"/>
      <c r="M127" s="782"/>
      <c r="N127" s="786"/>
      <c r="O127" s="786"/>
      <c r="P127" s="447" t="s">
        <v>624</v>
      </c>
      <c r="Q127" s="788"/>
      <c r="R127" s="789"/>
      <c r="S127" s="789"/>
      <c r="T127" s="789"/>
      <c r="U127" s="790"/>
      <c r="V127" s="209"/>
    </row>
    <row r="128" spans="1:31" s="204" customFormat="1" ht="20.25" customHeight="1">
      <c r="A128" s="374"/>
      <c r="B128" s="783"/>
      <c r="C128" s="784"/>
      <c r="D128" s="784"/>
      <c r="E128" s="784"/>
      <c r="F128" s="784"/>
      <c r="G128" s="784"/>
      <c r="H128" s="784"/>
      <c r="I128" s="784"/>
      <c r="J128" s="784"/>
      <c r="K128" s="784"/>
      <c r="L128" s="784"/>
      <c r="M128" s="785"/>
      <c r="N128" s="787"/>
      <c r="O128" s="787"/>
      <c r="P128" s="580"/>
      <c r="Q128" s="791"/>
      <c r="R128" s="792"/>
      <c r="S128" s="792"/>
      <c r="T128" s="792"/>
      <c r="U128" s="793"/>
      <c r="V128" s="209"/>
      <c r="Z128" s="217"/>
      <c r="AA128" s="217"/>
      <c r="AB128" s="217"/>
      <c r="AC128" s="217"/>
      <c r="AD128" s="217"/>
      <c r="AE128" s="217"/>
    </row>
    <row r="129" spans="1:31" s="204" customFormat="1" ht="9" customHeight="1">
      <c r="A129" s="374"/>
      <c r="B129" s="448"/>
      <c r="C129" s="448"/>
      <c r="D129" s="448"/>
      <c r="E129" s="448"/>
      <c r="F129" s="448"/>
      <c r="G129" s="448"/>
      <c r="H129" s="448"/>
      <c r="I129" s="448"/>
      <c r="J129" s="448"/>
      <c r="K129" s="448"/>
      <c r="L129" s="448"/>
      <c r="M129" s="448"/>
      <c r="N129" s="355"/>
      <c r="O129" s="355"/>
      <c r="P129" s="449"/>
      <c r="Q129" s="450"/>
      <c r="R129" s="450"/>
      <c r="S129" s="450"/>
      <c r="T129" s="450"/>
      <c r="U129" s="450"/>
      <c r="V129" s="209"/>
      <c r="Z129" s="217"/>
      <c r="AA129" s="217"/>
      <c r="AB129" s="217"/>
      <c r="AC129" s="217"/>
      <c r="AD129" s="217"/>
      <c r="AE129" s="217"/>
    </row>
    <row r="130" spans="1:31" s="204" customFormat="1" ht="20.25" customHeight="1">
      <c r="A130" s="374"/>
      <c r="B130" s="795" t="s">
        <v>663</v>
      </c>
      <c r="C130" s="796"/>
      <c r="D130" s="796"/>
      <c r="E130" s="796"/>
      <c r="F130" s="796"/>
      <c r="G130" s="796"/>
      <c r="H130" s="796"/>
      <c r="I130" s="796"/>
      <c r="J130" s="796"/>
      <c r="K130" s="796"/>
      <c r="L130" s="796"/>
      <c r="M130" s="797"/>
      <c r="N130" s="586" t="s">
        <v>598</v>
      </c>
      <c r="O130" s="586" t="s">
        <v>599</v>
      </c>
      <c r="P130" s="798" t="s">
        <v>727</v>
      </c>
      <c r="Q130" s="799"/>
      <c r="R130" s="800"/>
      <c r="S130" s="801" t="s">
        <v>728</v>
      </c>
      <c r="T130" s="801"/>
      <c r="U130" s="802"/>
      <c r="V130" s="209"/>
      <c r="Z130" s="217"/>
      <c r="AA130" s="217"/>
      <c r="AB130" s="217"/>
      <c r="AC130" s="217"/>
      <c r="AD130" s="217"/>
      <c r="AE130" s="217"/>
    </row>
    <row r="131" spans="1:31" s="204" customFormat="1" ht="20.25" customHeight="1">
      <c r="A131" s="374"/>
      <c r="B131" s="780" t="s">
        <v>729</v>
      </c>
      <c r="C131" s="803"/>
      <c r="D131" s="803"/>
      <c r="E131" s="803"/>
      <c r="F131" s="803"/>
      <c r="G131" s="803"/>
      <c r="H131" s="803"/>
      <c r="I131" s="803"/>
      <c r="J131" s="803"/>
      <c r="K131" s="803"/>
      <c r="L131" s="803"/>
      <c r="M131" s="804"/>
      <c r="N131" s="786"/>
      <c r="O131" s="786"/>
      <c r="P131" s="805" t="s">
        <v>730</v>
      </c>
      <c r="Q131" s="806"/>
      <c r="R131" s="807"/>
      <c r="S131" s="806" t="s">
        <v>730</v>
      </c>
      <c r="T131" s="806"/>
      <c r="U131" s="807"/>
      <c r="V131" s="209"/>
      <c r="Z131" s="217"/>
      <c r="AA131" s="217"/>
      <c r="AB131" s="217"/>
      <c r="AC131" s="217"/>
      <c r="AD131" s="217"/>
      <c r="AE131" s="217"/>
    </row>
    <row r="132" spans="1:31" s="204" customFormat="1" ht="20.25" customHeight="1">
      <c r="A132" s="374"/>
      <c r="B132" s="783"/>
      <c r="C132" s="784"/>
      <c r="D132" s="784"/>
      <c r="E132" s="784"/>
      <c r="F132" s="784"/>
      <c r="G132" s="784"/>
      <c r="H132" s="784"/>
      <c r="I132" s="784"/>
      <c r="J132" s="784"/>
      <c r="K132" s="784"/>
      <c r="L132" s="784"/>
      <c r="M132" s="785"/>
      <c r="N132" s="787"/>
      <c r="O132" s="787"/>
      <c r="P132" s="808"/>
      <c r="Q132" s="809"/>
      <c r="R132" s="810"/>
      <c r="S132" s="809"/>
      <c r="T132" s="809"/>
      <c r="U132" s="810"/>
      <c r="V132" s="209"/>
      <c r="Z132" s="217"/>
      <c r="AA132" s="217"/>
      <c r="AB132" s="217"/>
      <c r="AC132" s="217"/>
      <c r="AD132" s="217"/>
      <c r="AE132" s="217"/>
    </row>
    <row r="133" spans="1:31" s="216" customFormat="1" ht="31.5" customHeight="1">
      <c r="A133" s="423" t="s">
        <v>666</v>
      </c>
      <c r="B133" s="435"/>
      <c r="C133" s="435"/>
      <c r="D133" s="435"/>
      <c r="E133" s="435"/>
      <c r="F133" s="435"/>
      <c r="G133" s="435"/>
      <c r="H133" s="435"/>
      <c r="I133" s="207"/>
      <c r="J133" s="435"/>
      <c r="K133" s="435"/>
      <c r="L133" s="435"/>
      <c r="M133" s="435"/>
      <c r="N133" s="435"/>
      <c r="O133" s="435"/>
      <c r="P133" s="435"/>
      <c r="Q133" s="435"/>
      <c r="R133" s="435"/>
      <c r="S133" s="435"/>
    </row>
    <row r="134" spans="1:31" s="216" customFormat="1" ht="26.25" customHeight="1">
      <c r="A134" s="423"/>
      <c r="B134" s="794" t="s">
        <v>598</v>
      </c>
      <c r="C134" s="794"/>
      <c r="D134" s="794"/>
      <c r="E134" s="794"/>
      <c r="F134" s="794"/>
      <c r="G134" s="794"/>
      <c r="H134" s="794"/>
      <c r="I134" s="794"/>
      <c r="J134" s="794"/>
      <c r="K134" s="794"/>
      <c r="L134" s="794"/>
      <c r="M134" s="794"/>
      <c r="N134" s="765" t="s">
        <v>667</v>
      </c>
      <c r="O134" s="766"/>
      <c r="P134" s="766"/>
      <c r="Q134" s="766"/>
      <c r="R134" s="766"/>
      <c r="S134" s="766"/>
      <c r="T134" s="766"/>
      <c r="U134" s="767"/>
    </row>
    <row r="135" spans="1:31" s="204" customFormat="1" ht="30.75" customHeight="1">
      <c r="B135" s="752" t="s">
        <v>243</v>
      </c>
      <c r="C135" s="753"/>
      <c r="D135" s="756" t="s">
        <v>13</v>
      </c>
      <c r="E135" s="757"/>
      <c r="F135" s="758"/>
      <c r="G135" s="752" t="s">
        <v>668</v>
      </c>
      <c r="H135" s="762"/>
      <c r="I135" s="762"/>
      <c r="J135" s="762"/>
      <c r="K135" s="753"/>
      <c r="L135" s="764" t="s">
        <v>669</v>
      </c>
      <c r="M135" s="764"/>
      <c r="N135" s="765" t="s">
        <v>670</v>
      </c>
      <c r="O135" s="766"/>
      <c r="P135" s="766"/>
      <c r="Q135" s="766"/>
      <c r="R135" s="766"/>
      <c r="S135" s="767"/>
      <c r="T135" s="768" t="s">
        <v>671</v>
      </c>
      <c r="U135" s="769"/>
    </row>
    <row r="136" spans="1:31" s="204" customFormat="1" ht="22.5" customHeight="1">
      <c r="B136" s="754"/>
      <c r="C136" s="755"/>
      <c r="D136" s="759"/>
      <c r="E136" s="760"/>
      <c r="F136" s="761"/>
      <c r="G136" s="754"/>
      <c r="H136" s="763"/>
      <c r="I136" s="763"/>
      <c r="J136" s="763"/>
      <c r="K136" s="755"/>
      <c r="L136" s="772" t="s">
        <v>672</v>
      </c>
      <c r="M136" s="772"/>
      <c r="N136" s="750" t="s">
        <v>673</v>
      </c>
      <c r="O136" s="751"/>
      <c r="P136" s="750" t="s">
        <v>674</v>
      </c>
      <c r="Q136" s="751"/>
      <c r="R136" s="750" t="s">
        <v>17</v>
      </c>
      <c r="S136" s="751"/>
      <c r="T136" s="770"/>
      <c r="U136" s="771"/>
    </row>
    <row r="137" spans="1:31" s="204" customFormat="1" ht="34.5" customHeight="1">
      <c r="B137" s="742"/>
      <c r="C137" s="742"/>
      <c r="D137" s="749"/>
      <c r="E137" s="749"/>
      <c r="F137" s="749"/>
      <c r="G137" s="744"/>
      <c r="H137" s="745"/>
      <c r="I137" s="745"/>
      <c r="J137" s="745"/>
      <c r="K137" s="746"/>
      <c r="L137" s="451"/>
      <c r="M137" s="452"/>
      <c r="N137" s="453"/>
      <c r="O137" s="454">
        <f>M137</f>
        <v>0</v>
      </c>
      <c r="P137" s="455"/>
      <c r="Q137" s="454">
        <f>M137</f>
        <v>0</v>
      </c>
      <c r="R137" s="456" t="str">
        <f>IF(L137="","",N137+P137)</f>
        <v/>
      </c>
      <c r="S137" s="454">
        <f>M137</f>
        <v>0</v>
      </c>
      <c r="T137" s="747"/>
      <c r="U137" s="748"/>
    </row>
    <row r="138" spans="1:31" s="204" customFormat="1" ht="34.5" customHeight="1">
      <c r="B138" s="742"/>
      <c r="C138" s="742"/>
      <c r="D138" s="749"/>
      <c r="E138" s="749"/>
      <c r="F138" s="749"/>
      <c r="G138" s="744"/>
      <c r="H138" s="745"/>
      <c r="I138" s="745"/>
      <c r="J138" s="745"/>
      <c r="K138" s="746"/>
      <c r="L138" s="451"/>
      <c r="M138" s="452"/>
      <c r="N138" s="453"/>
      <c r="O138" s="454">
        <f t="shared" ref="O138:O146" si="13">M138</f>
        <v>0</v>
      </c>
      <c r="P138" s="453"/>
      <c r="Q138" s="454">
        <f t="shared" ref="Q138:Q146" si="14">M138</f>
        <v>0</v>
      </c>
      <c r="R138" s="456" t="str">
        <f>IF(L138="","",N138+P138)</f>
        <v/>
      </c>
      <c r="S138" s="457">
        <f t="shared" ref="S138:S146" si="15">M138</f>
        <v>0</v>
      </c>
      <c r="T138" s="747"/>
      <c r="U138" s="748"/>
    </row>
    <row r="139" spans="1:31" s="204" customFormat="1" ht="34.5" customHeight="1">
      <c r="B139" s="742"/>
      <c r="C139" s="742"/>
      <c r="D139" s="749"/>
      <c r="E139" s="749"/>
      <c r="F139" s="749"/>
      <c r="G139" s="744"/>
      <c r="H139" s="745"/>
      <c r="I139" s="745"/>
      <c r="J139" s="745"/>
      <c r="K139" s="746"/>
      <c r="L139" s="451"/>
      <c r="M139" s="452"/>
      <c r="N139" s="453"/>
      <c r="O139" s="454">
        <f t="shared" si="13"/>
        <v>0</v>
      </c>
      <c r="P139" s="453"/>
      <c r="Q139" s="454">
        <f t="shared" si="14"/>
        <v>0</v>
      </c>
      <c r="R139" s="456" t="str">
        <f>IF(L139="","",N139+P139)</f>
        <v/>
      </c>
      <c r="S139" s="457">
        <f t="shared" si="15"/>
        <v>0</v>
      </c>
      <c r="T139" s="747"/>
      <c r="U139" s="748"/>
    </row>
    <row r="140" spans="1:31" s="204" customFormat="1" ht="34.5" customHeight="1">
      <c r="B140" s="742"/>
      <c r="C140" s="742"/>
      <c r="D140" s="749"/>
      <c r="E140" s="749"/>
      <c r="F140" s="749"/>
      <c r="G140" s="744"/>
      <c r="H140" s="745"/>
      <c r="I140" s="745"/>
      <c r="J140" s="745"/>
      <c r="K140" s="746"/>
      <c r="L140" s="451"/>
      <c r="M140" s="452"/>
      <c r="N140" s="453"/>
      <c r="O140" s="454">
        <f t="shared" si="13"/>
        <v>0</v>
      </c>
      <c r="P140" s="453"/>
      <c r="Q140" s="454">
        <f t="shared" si="14"/>
        <v>0</v>
      </c>
      <c r="R140" s="456" t="str">
        <f>IF(L140="","",N140+P140)</f>
        <v/>
      </c>
      <c r="S140" s="457">
        <f t="shared" si="15"/>
        <v>0</v>
      </c>
      <c r="T140" s="747"/>
      <c r="U140" s="748"/>
    </row>
    <row r="141" spans="1:31" s="204" customFormat="1" ht="34.5" customHeight="1">
      <c r="B141" s="742"/>
      <c r="C141" s="742"/>
      <c r="D141" s="743"/>
      <c r="E141" s="743"/>
      <c r="F141" s="743"/>
      <c r="G141" s="744"/>
      <c r="H141" s="745"/>
      <c r="I141" s="745"/>
      <c r="J141" s="745"/>
      <c r="K141" s="746"/>
      <c r="L141" s="451"/>
      <c r="M141" s="452"/>
      <c r="N141" s="453"/>
      <c r="O141" s="454">
        <f t="shared" si="13"/>
        <v>0</v>
      </c>
      <c r="P141" s="453"/>
      <c r="Q141" s="454">
        <f t="shared" si="14"/>
        <v>0</v>
      </c>
      <c r="R141" s="456" t="str">
        <f t="shared" ref="R141:R146" si="16">IF(L141="","",N141+P141)</f>
        <v/>
      </c>
      <c r="S141" s="457">
        <f t="shared" si="15"/>
        <v>0</v>
      </c>
      <c r="T141" s="747"/>
      <c r="U141" s="748"/>
    </row>
    <row r="142" spans="1:31" s="204" customFormat="1" ht="34.5" customHeight="1">
      <c r="B142" s="742"/>
      <c r="C142" s="742"/>
      <c r="D142" s="743"/>
      <c r="E142" s="743"/>
      <c r="F142" s="743"/>
      <c r="G142" s="744"/>
      <c r="H142" s="745"/>
      <c r="I142" s="745"/>
      <c r="J142" s="745"/>
      <c r="K142" s="746"/>
      <c r="L142" s="451"/>
      <c r="M142" s="452"/>
      <c r="N142" s="453"/>
      <c r="O142" s="454">
        <f t="shared" si="13"/>
        <v>0</v>
      </c>
      <c r="P142" s="453"/>
      <c r="Q142" s="454">
        <f t="shared" si="14"/>
        <v>0</v>
      </c>
      <c r="R142" s="456" t="str">
        <f t="shared" si="16"/>
        <v/>
      </c>
      <c r="S142" s="457">
        <f t="shared" si="15"/>
        <v>0</v>
      </c>
      <c r="T142" s="747"/>
      <c r="U142" s="748"/>
    </row>
    <row r="143" spans="1:31" s="204" customFormat="1" ht="34.5" customHeight="1">
      <c r="B143" s="742"/>
      <c r="C143" s="742"/>
      <c r="D143" s="743"/>
      <c r="E143" s="743"/>
      <c r="F143" s="743"/>
      <c r="G143" s="744"/>
      <c r="H143" s="745"/>
      <c r="I143" s="745"/>
      <c r="J143" s="745"/>
      <c r="K143" s="746"/>
      <c r="L143" s="451"/>
      <c r="M143" s="452"/>
      <c r="N143" s="453"/>
      <c r="O143" s="454">
        <f t="shared" si="13"/>
        <v>0</v>
      </c>
      <c r="P143" s="453"/>
      <c r="Q143" s="454">
        <f t="shared" si="14"/>
        <v>0</v>
      </c>
      <c r="R143" s="456" t="str">
        <f t="shared" si="16"/>
        <v/>
      </c>
      <c r="S143" s="457">
        <f t="shared" si="15"/>
        <v>0</v>
      </c>
      <c r="T143" s="747"/>
      <c r="U143" s="748"/>
    </row>
    <row r="144" spans="1:31" s="204" customFormat="1" ht="34.5" customHeight="1">
      <c r="B144" s="742"/>
      <c r="C144" s="742"/>
      <c r="D144" s="743"/>
      <c r="E144" s="743"/>
      <c r="F144" s="743"/>
      <c r="G144" s="744"/>
      <c r="H144" s="745"/>
      <c r="I144" s="745"/>
      <c r="J144" s="745"/>
      <c r="K144" s="746"/>
      <c r="L144" s="451"/>
      <c r="M144" s="452"/>
      <c r="N144" s="453"/>
      <c r="O144" s="454">
        <f t="shared" si="13"/>
        <v>0</v>
      </c>
      <c r="P144" s="453"/>
      <c r="Q144" s="454">
        <f t="shared" si="14"/>
        <v>0</v>
      </c>
      <c r="R144" s="456" t="str">
        <f t="shared" si="16"/>
        <v/>
      </c>
      <c r="S144" s="457">
        <f t="shared" si="15"/>
        <v>0</v>
      </c>
      <c r="T144" s="747"/>
      <c r="U144" s="748"/>
    </row>
    <row r="145" spans="1:25" s="204" customFormat="1" ht="34.5" customHeight="1">
      <c r="B145" s="742"/>
      <c r="C145" s="742"/>
      <c r="D145" s="743"/>
      <c r="E145" s="743"/>
      <c r="F145" s="743"/>
      <c r="G145" s="744"/>
      <c r="H145" s="745"/>
      <c r="I145" s="745"/>
      <c r="J145" s="745"/>
      <c r="K145" s="746"/>
      <c r="L145" s="451"/>
      <c r="M145" s="452"/>
      <c r="N145" s="453"/>
      <c r="O145" s="454">
        <f t="shared" si="13"/>
        <v>0</v>
      </c>
      <c r="P145" s="453"/>
      <c r="Q145" s="454">
        <f t="shared" si="14"/>
        <v>0</v>
      </c>
      <c r="R145" s="456" t="str">
        <f t="shared" si="16"/>
        <v/>
      </c>
      <c r="S145" s="454">
        <f t="shared" si="15"/>
        <v>0</v>
      </c>
      <c r="T145" s="747"/>
      <c r="U145" s="748"/>
    </row>
    <row r="146" spans="1:25" s="204" customFormat="1" ht="34.5" customHeight="1">
      <c r="B146" s="742"/>
      <c r="C146" s="742"/>
      <c r="D146" s="743"/>
      <c r="E146" s="743"/>
      <c r="F146" s="743"/>
      <c r="G146" s="744"/>
      <c r="H146" s="745"/>
      <c r="I146" s="745"/>
      <c r="J146" s="745"/>
      <c r="K146" s="746"/>
      <c r="L146" s="451"/>
      <c r="M146" s="452"/>
      <c r="N146" s="453"/>
      <c r="O146" s="454">
        <f t="shared" si="13"/>
        <v>0</v>
      </c>
      <c r="P146" s="453"/>
      <c r="Q146" s="454">
        <f t="shared" si="14"/>
        <v>0</v>
      </c>
      <c r="R146" s="456" t="str">
        <f t="shared" si="16"/>
        <v/>
      </c>
      <c r="S146" s="454">
        <f t="shared" si="15"/>
        <v>0</v>
      </c>
      <c r="T146" s="747"/>
      <c r="U146" s="748"/>
    </row>
    <row r="147" spans="1:25" s="204" customFormat="1" ht="34.5" customHeight="1">
      <c r="B147" s="742"/>
      <c r="C147" s="742"/>
      <c r="D147" s="743"/>
      <c r="E147" s="743"/>
      <c r="F147" s="743"/>
      <c r="G147" s="744"/>
      <c r="H147" s="745"/>
      <c r="I147" s="745"/>
      <c r="J147" s="745"/>
      <c r="K147" s="746"/>
      <c r="L147" s="451"/>
      <c r="M147" s="452"/>
      <c r="N147" s="453"/>
      <c r="O147" s="454">
        <f>M147</f>
        <v>0</v>
      </c>
      <c r="P147" s="453"/>
      <c r="Q147" s="454">
        <f>M147</f>
        <v>0</v>
      </c>
      <c r="R147" s="456" t="str">
        <f>IF(L147="","",N147+P147)</f>
        <v/>
      </c>
      <c r="S147" s="457">
        <f>M147</f>
        <v>0</v>
      </c>
      <c r="T147" s="747"/>
      <c r="U147" s="748"/>
    </row>
    <row r="148" spans="1:25" ht="21" customHeight="1">
      <c r="B148" s="737"/>
      <c r="C148" s="737"/>
      <c r="D148" s="458" t="s">
        <v>653</v>
      </c>
      <c r="E148" s="458"/>
      <c r="F148" s="458"/>
      <c r="G148" s="459"/>
      <c r="H148" s="459"/>
      <c r="I148" s="459"/>
      <c r="J148" s="459"/>
      <c r="K148" s="459"/>
      <c r="L148" s="460"/>
      <c r="M148" s="461"/>
      <c r="N148" s="462"/>
      <c r="O148" s="463"/>
      <c r="P148" s="462"/>
      <c r="Q148" s="463"/>
      <c r="R148" s="462"/>
      <c r="S148" s="463"/>
      <c r="T148" s="464"/>
      <c r="U148" s="464"/>
      <c r="Y148" s="204"/>
    </row>
    <row r="149" spans="1:25" ht="21" customHeight="1">
      <c r="B149" s="374" t="s">
        <v>675</v>
      </c>
      <c r="C149" s="378"/>
      <c r="D149" s="465"/>
      <c r="E149" s="465"/>
      <c r="F149" s="465"/>
      <c r="G149" s="465"/>
      <c r="H149" s="465"/>
      <c r="I149" s="465"/>
      <c r="J149" s="465"/>
      <c r="K149" s="465"/>
      <c r="L149" s="465"/>
      <c r="M149" s="465"/>
      <c r="N149" s="378"/>
      <c r="O149" s="378"/>
      <c r="P149" s="378"/>
      <c r="Q149" s="378"/>
      <c r="R149" s="378"/>
      <c r="S149" s="378"/>
      <c r="T149" s="378"/>
      <c r="U149" s="378"/>
      <c r="Y149" s="204"/>
    </row>
    <row r="150" spans="1:25" ht="8.25" customHeight="1"/>
    <row r="151" spans="1:25" s="204" customFormat="1" ht="20.25" customHeight="1">
      <c r="A151" s="374"/>
      <c r="B151" s="466" t="s">
        <v>590</v>
      </c>
      <c r="C151" s="467"/>
      <c r="D151" s="467"/>
      <c r="E151" s="467"/>
      <c r="F151" s="467"/>
      <c r="G151" s="468"/>
      <c r="H151" s="468"/>
      <c r="I151" s="469"/>
      <c r="J151" s="469"/>
      <c r="K151" s="469"/>
      <c r="L151" s="469"/>
      <c r="M151" s="470"/>
      <c r="N151" s="470"/>
      <c r="O151" s="470"/>
      <c r="P151" s="470"/>
      <c r="Q151" s="470"/>
      <c r="R151" s="470"/>
      <c r="S151" s="470"/>
      <c r="T151" s="470"/>
      <c r="U151" s="471"/>
      <c r="V151" s="374"/>
    </row>
    <row r="152" spans="1:25" s="204" customFormat="1" ht="18.75" customHeight="1">
      <c r="A152" s="374"/>
      <c r="B152" s="472" t="s">
        <v>676</v>
      </c>
      <c r="C152" s="378"/>
      <c r="D152" s="378"/>
      <c r="E152" s="378"/>
      <c r="F152" s="378"/>
      <c r="G152" s="378"/>
      <c r="H152" s="378"/>
      <c r="I152" s="378"/>
      <c r="J152" s="378"/>
      <c r="K152" s="378"/>
      <c r="L152" s="738"/>
      <c r="M152" s="739"/>
      <c r="N152" s="375"/>
      <c r="O152" s="375"/>
      <c r="P152" s="375"/>
      <c r="Q152" s="375"/>
      <c r="R152" s="375"/>
      <c r="S152" s="375"/>
      <c r="T152" s="375"/>
      <c r="U152" s="473"/>
      <c r="V152" s="375"/>
      <c r="W152" s="203"/>
      <c r="X152" s="203"/>
    </row>
    <row r="153" spans="1:25" s="204" customFormat="1" ht="7.5" customHeight="1">
      <c r="A153" s="374"/>
      <c r="B153" s="472"/>
      <c r="C153" s="378"/>
      <c r="D153" s="378"/>
      <c r="E153" s="378"/>
      <c r="F153" s="378"/>
      <c r="G153" s="378"/>
      <c r="H153" s="378"/>
      <c r="I153" s="378"/>
      <c r="J153" s="378"/>
      <c r="K153" s="378"/>
      <c r="L153" s="474"/>
      <c r="M153" s="474"/>
      <c r="N153" s="375"/>
      <c r="O153" s="375"/>
      <c r="P153" s="375"/>
      <c r="Q153" s="375"/>
      <c r="R153" s="375"/>
      <c r="S153" s="375"/>
      <c r="T153" s="375"/>
      <c r="U153" s="473"/>
      <c r="V153" s="375"/>
      <c r="W153" s="203"/>
      <c r="X153" s="203"/>
    </row>
    <row r="154" spans="1:25" s="204" customFormat="1" ht="20.25" customHeight="1">
      <c r="A154" s="374"/>
      <c r="B154" s="475" t="s">
        <v>677</v>
      </c>
      <c r="C154" s="476"/>
      <c r="D154" s="476"/>
      <c r="E154" s="476"/>
      <c r="F154" s="476"/>
      <c r="G154" s="476"/>
      <c r="H154" s="476"/>
      <c r="I154" s="476"/>
      <c r="J154" s="476"/>
      <c r="K154" s="476"/>
      <c r="L154" s="738"/>
      <c r="M154" s="739"/>
      <c r="N154" s="477"/>
      <c r="O154" s="477"/>
      <c r="P154" s="477"/>
      <c r="Q154" s="477"/>
      <c r="R154" s="477"/>
      <c r="S154" s="477"/>
      <c r="T154" s="477"/>
      <c r="U154" s="478"/>
      <c r="V154" s="375"/>
      <c r="W154" s="203"/>
      <c r="X154" s="203"/>
    </row>
  </sheetData>
  <sheetProtection formatCells="0"/>
  <dataConsolidate/>
  <mergeCells count="313">
    <mergeCell ref="B4:D4"/>
    <mergeCell ref="B12:S12"/>
    <mergeCell ref="A15:V15"/>
    <mergeCell ref="M16:N16"/>
    <mergeCell ref="O16:U16"/>
    <mergeCell ref="B19:B25"/>
    <mergeCell ref="C19:K19"/>
    <mergeCell ref="L19:O19"/>
    <mergeCell ref="P19:U19"/>
    <mergeCell ref="D20:K20"/>
    <mergeCell ref="L20:O20"/>
    <mergeCell ref="P20:U20"/>
    <mergeCell ref="D23:K23"/>
    <mergeCell ref="L23:O23"/>
    <mergeCell ref="P23:U23"/>
    <mergeCell ref="D24:K24"/>
    <mergeCell ref="L24:O24"/>
    <mergeCell ref="P24:U24"/>
    <mergeCell ref="D21:K21"/>
    <mergeCell ref="L21:O21"/>
    <mergeCell ref="P21:U21"/>
    <mergeCell ref="D22:K22"/>
    <mergeCell ref="L22:O22"/>
    <mergeCell ref="C10:D10"/>
    <mergeCell ref="P22:U22"/>
    <mergeCell ref="C25:K25"/>
    <mergeCell ref="L25:O25"/>
    <mergeCell ref="P25:U25"/>
    <mergeCell ref="B27:B41"/>
    <mergeCell ref="C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D40:K40"/>
    <mergeCell ref="L40:O40"/>
    <mergeCell ref="P40:U40"/>
    <mergeCell ref="D37:K37"/>
    <mergeCell ref="L37:O37"/>
    <mergeCell ref="P37:U37"/>
    <mergeCell ref="D38:K38"/>
    <mergeCell ref="L38:O38"/>
    <mergeCell ref="P38:U38"/>
    <mergeCell ref="B49:E49"/>
    <mergeCell ref="F49:J49"/>
    <mergeCell ref="A50:V50"/>
    <mergeCell ref="B52:U52"/>
    <mergeCell ref="B53:V53"/>
    <mergeCell ref="B56:E56"/>
    <mergeCell ref="F56:M56"/>
    <mergeCell ref="P56:U56"/>
    <mergeCell ref="C41:K41"/>
    <mergeCell ref="L41:O41"/>
    <mergeCell ref="P41:U41"/>
    <mergeCell ref="B45:E45"/>
    <mergeCell ref="F45:K45"/>
    <mergeCell ref="B48:E48"/>
    <mergeCell ref="F48:J48"/>
    <mergeCell ref="B57:B75"/>
    <mergeCell ref="C57:E59"/>
    <mergeCell ref="F57:M57"/>
    <mergeCell ref="P57:U57"/>
    <mergeCell ref="F58:M59"/>
    <mergeCell ref="N58:N59"/>
    <mergeCell ref="C62:C75"/>
    <mergeCell ref="D62:E65"/>
    <mergeCell ref="F62:M63"/>
    <mergeCell ref="N62:N63"/>
    <mergeCell ref="O62:O63"/>
    <mergeCell ref="P62:U62"/>
    <mergeCell ref="F66:M66"/>
    <mergeCell ref="P66:U66"/>
    <mergeCell ref="F67:M67"/>
    <mergeCell ref="P67:U67"/>
    <mergeCell ref="F68:M68"/>
    <mergeCell ref="P68:U68"/>
    <mergeCell ref="P70:U70"/>
    <mergeCell ref="F71:M71"/>
    <mergeCell ref="P71:U71"/>
    <mergeCell ref="O58:O59"/>
    <mergeCell ref="Q58:U59"/>
    <mergeCell ref="D69:E71"/>
    <mergeCell ref="D77:M78"/>
    <mergeCell ref="N77:N78"/>
    <mergeCell ref="O77:O78"/>
    <mergeCell ref="Q77:U78"/>
    <mergeCell ref="D72:E74"/>
    <mergeCell ref="F72:M72"/>
    <mergeCell ref="P72:U72"/>
    <mergeCell ref="F73:M73"/>
    <mergeCell ref="P73:U73"/>
    <mergeCell ref="F74:M74"/>
    <mergeCell ref="P74:U74"/>
    <mergeCell ref="N60:N61"/>
    <mergeCell ref="O60:O61"/>
    <mergeCell ref="Q60:U61"/>
    <mergeCell ref="P63:S63"/>
    <mergeCell ref="C60:E61"/>
    <mergeCell ref="T63:U63"/>
    <mergeCell ref="F64:M64"/>
    <mergeCell ref="P64:U64"/>
    <mergeCell ref="F65:M65"/>
    <mergeCell ref="P65:U65"/>
    <mergeCell ref="F60:M61"/>
    <mergeCell ref="D66:E68"/>
    <mergeCell ref="B77:C78"/>
    <mergeCell ref="D85:F85"/>
    <mergeCell ref="G85:M85"/>
    <mergeCell ref="Q85:U85"/>
    <mergeCell ref="B79:C85"/>
    <mergeCell ref="D79:M79"/>
    <mergeCell ref="Q79:U79"/>
    <mergeCell ref="D80:M80"/>
    <mergeCell ref="Q80:U80"/>
    <mergeCell ref="D81:M81"/>
    <mergeCell ref="Q81:U81"/>
    <mergeCell ref="D82:M82"/>
    <mergeCell ref="Q82:U82"/>
    <mergeCell ref="D83:M83"/>
    <mergeCell ref="F69:M69"/>
    <mergeCell ref="P69:U69"/>
    <mergeCell ref="F70:M70"/>
    <mergeCell ref="Q83:U83"/>
    <mergeCell ref="D84:M84"/>
    <mergeCell ref="Q84:U84"/>
    <mergeCell ref="D75:E75"/>
    <mergeCell ref="F75:M75"/>
    <mergeCell ref="P75:U75"/>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103:M103"/>
    <mergeCell ref="P103:U103"/>
    <mergeCell ref="E104:M104"/>
    <mergeCell ref="P104:U104"/>
    <mergeCell ref="E105:M105"/>
    <mergeCell ref="P105:U105"/>
    <mergeCell ref="E99:M99"/>
    <mergeCell ref="P99:U99"/>
    <mergeCell ref="E100:M100"/>
    <mergeCell ref="P100:U100"/>
    <mergeCell ref="E101:M101"/>
    <mergeCell ref="P101:U101"/>
    <mergeCell ref="E102:M102"/>
    <mergeCell ref="P102:U102"/>
    <mergeCell ref="P110:U110"/>
    <mergeCell ref="E111:U111"/>
    <mergeCell ref="C112:D112"/>
    <mergeCell ref="E112:M112"/>
    <mergeCell ref="P112:U112"/>
    <mergeCell ref="B114:D114"/>
    <mergeCell ref="E114:M114"/>
    <mergeCell ref="P114:U114"/>
    <mergeCell ref="C106:D111"/>
    <mergeCell ref="E106:M106"/>
    <mergeCell ref="P106:U106"/>
    <mergeCell ref="E107:M107"/>
    <mergeCell ref="P107:U107"/>
    <mergeCell ref="E108:M108"/>
    <mergeCell ref="P108:U108"/>
    <mergeCell ref="E109:M109"/>
    <mergeCell ref="P109:U109"/>
    <mergeCell ref="E110:M110"/>
    <mergeCell ref="B101:B112"/>
    <mergeCell ref="C101:D105"/>
    <mergeCell ref="P119:U119"/>
    <mergeCell ref="P120:U120"/>
    <mergeCell ref="E121:M121"/>
    <mergeCell ref="P121:U121"/>
    <mergeCell ref="E122:M122"/>
    <mergeCell ref="P122:U122"/>
    <mergeCell ref="B115:D123"/>
    <mergeCell ref="E115:M115"/>
    <mergeCell ref="P115:U115"/>
    <mergeCell ref="E116:M116"/>
    <mergeCell ref="P116:U116"/>
    <mergeCell ref="E117:M117"/>
    <mergeCell ref="P117:U117"/>
    <mergeCell ref="E118:M118"/>
    <mergeCell ref="P118:U118"/>
    <mergeCell ref="E119:M119"/>
    <mergeCell ref="E123:M123"/>
    <mergeCell ref="P123:U123"/>
    <mergeCell ref="E120:M120"/>
    <mergeCell ref="B125:N125"/>
    <mergeCell ref="B126:M126"/>
    <mergeCell ref="P126:U126"/>
    <mergeCell ref="B127:M128"/>
    <mergeCell ref="N127:N128"/>
    <mergeCell ref="O127:O128"/>
    <mergeCell ref="Q127:U128"/>
    <mergeCell ref="B134:M134"/>
    <mergeCell ref="N134:U134"/>
    <mergeCell ref="B130:M130"/>
    <mergeCell ref="P130:R130"/>
    <mergeCell ref="S130:U130"/>
    <mergeCell ref="B131:M132"/>
    <mergeCell ref="N131:N132"/>
    <mergeCell ref="O131:O132"/>
    <mergeCell ref="P131:R132"/>
    <mergeCell ref="S131:U132"/>
    <mergeCell ref="G142:K142"/>
    <mergeCell ref="T142:U142"/>
    <mergeCell ref="B143:C143"/>
    <mergeCell ref="D143:F143"/>
    <mergeCell ref="G143:K143"/>
    <mergeCell ref="T143:U143"/>
    <mergeCell ref="B140:C140"/>
    <mergeCell ref="D140:F140"/>
    <mergeCell ref="G140:K140"/>
    <mergeCell ref="T140:U140"/>
    <mergeCell ref="B141:C141"/>
    <mergeCell ref="D141:F141"/>
    <mergeCell ref="G141:K141"/>
    <mergeCell ref="T141:U141"/>
    <mergeCell ref="B139:C139"/>
    <mergeCell ref="D139:F139"/>
    <mergeCell ref="G139:K139"/>
    <mergeCell ref="T139:U139"/>
    <mergeCell ref="P136:Q136"/>
    <mergeCell ref="R136:S136"/>
    <mergeCell ref="B137:C137"/>
    <mergeCell ref="D137:F137"/>
    <mergeCell ref="B138:C138"/>
    <mergeCell ref="D138:F138"/>
    <mergeCell ref="G138:K138"/>
    <mergeCell ref="T138:U138"/>
    <mergeCell ref="G137:K137"/>
    <mergeCell ref="T137:U137"/>
    <mergeCell ref="B135:C136"/>
    <mergeCell ref="D135:F136"/>
    <mergeCell ref="G135:K136"/>
    <mergeCell ref="L135:M135"/>
    <mergeCell ref="N135:S135"/>
    <mergeCell ref="T135:U136"/>
    <mergeCell ref="L136:M136"/>
    <mergeCell ref="N136:O136"/>
    <mergeCell ref="N3:O3"/>
    <mergeCell ref="B148:C148"/>
    <mergeCell ref="L152:M152"/>
    <mergeCell ref="L154:M154"/>
    <mergeCell ref="N6:T6"/>
    <mergeCell ref="N7:T7"/>
    <mergeCell ref="B146:C146"/>
    <mergeCell ref="D146:F146"/>
    <mergeCell ref="G146:K146"/>
    <mergeCell ref="T146:U146"/>
    <mergeCell ref="B147:C147"/>
    <mergeCell ref="D147:F147"/>
    <mergeCell ref="G147:K147"/>
    <mergeCell ref="T147:U147"/>
    <mergeCell ref="B144:C144"/>
    <mergeCell ref="D144:F144"/>
    <mergeCell ref="G144:K144"/>
    <mergeCell ref="T144:U144"/>
    <mergeCell ref="B145:C145"/>
    <mergeCell ref="D145:F145"/>
    <mergeCell ref="G145:K145"/>
    <mergeCell ref="T145:U145"/>
    <mergeCell ref="B142:C142"/>
    <mergeCell ref="D142:F142"/>
  </mergeCells>
  <phoneticPr fontId="4"/>
  <conditionalFormatting sqref="P57:U57">
    <cfRule type="expression" dxfId="15" priority="23">
      <formula>$Z57=1</formula>
    </cfRule>
  </conditionalFormatting>
  <conditionalFormatting sqref="Q58:U59">
    <cfRule type="expression" dxfId="14" priority="18">
      <formula>$Z58=1</formula>
    </cfRule>
  </conditionalFormatting>
  <conditionalFormatting sqref="Q60:U61">
    <cfRule type="expression" dxfId="13" priority="17">
      <formula>$Z60=1</formula>
    </cfRule>
  </conditionalFormatting>
  <conditionalFormatting sqref="P59">
    <cfRule type="expression" dxfId="12" priority="16">
      <formula>$Z58=1</formula>
    </cfRule>
  </conditionalFormatting>
  <conditionalFormatting sqref="P80:Q85">
    <cfRule type="expression" dxfId="11" priority="14">
      <formula>$Z80=1</formula>
    </cfRule>
  </conditionalFormatting>
  <conditionalFormatting sqref="P89:U92">
    <cfRule type="expression" dxfId="10" priority="13">
      <formula>$Z89=1</formula>
    </cfRule>
  </conditionalFormatting>
  <conditionalFormatting sqref="P112:U112">
    <cfRule type="expression" dxfId="9" priority="11">
      <formula>$Z112=1</formula>
    </cfRule>
  </conditionalFormatting>
  <conditionalFormatting sqref="P115:U123">
    <cfRule type="expression" dxfId="8" priority="10">
      <formula>$Z115=1</formula>
    </cfRule>
  </conditionalFormatting>
  <conditionalFormatting sqref="Q93:U94">
    <cfRule type="expression" dxfId="7" priority="9">
      <formula>$Z93=1</formula>
    </cfRule>
  </conditionalFormatting>
  <conditionalFormatting sqref="Q95:U96">
    <cfRule type="expression" dxfId="6" priority="8">
      <formula>$Z95=1</formula>
    </cfRule>
  </conditionalFormatting>
  <conditionalFormatting sqref="O16:U16">
    <cfRule type="expression" dxfId="5" priority="7">
      <formula>#REF!=""</formula>
    </cfRule>
  </conditionalFormatting>
  <conditionalFormatting sqref="P61">
    <cfRule type="expression" dxfId="4" priority="5">
      <formula>$Z60=1</formula>
    </cfRule>
  </conditionalFormatting>
  <conditionalFormatting sqref="P62:U62">
    <cfRule type="expression" dxfId="3" priority="4">
      <formula>$Z62=1</formula>
    </cfRule>
  </conditionalFormatting>
  <conditionalFormatting sqref="P64:U75">
    <cfRule type="expression" dxfId="2" priority="3">
      <formula>$Z64=1</formula>
    </cfRule>
  </conditionalFormatting>
  <conditionalFormatting sqref="P79:Q79">
    <cfRule type="expression" dxfId="1" priority="2">
      <formula>$Z79=1</formula>
    </cfRule>
  </conditionalFormatting>
  <conditionalFormatting sqref="P97:U110">
    <cfRule type="expression" dxfId="0" priority="1">
      <formula>$Z97=1</formula>
    </cfRule>
  </conditionalFormatting>
  <dataValidations count="7">
    <dataValidation type="list" allowBlank="1" showInputMessage="1" showErrorMessage="1" sqref="S137:S147">
      <formula1>G.単位</formula1>
    </dataValidation>
    <dataValidation type="list" allowBlank="1" showInputMessage="1" sqref="D137:F147">
      <formula1>M.長寿命化</formula1>
    </dataValidation>
    <dataValidation type="list" allowBlank="1" showInputMessage="1" showErrorMessage="1" sqref="B137:C147">
      <formula1>F.施設</formula1>
    </dataValidation>
    <dataValidation type="list" allowBlank="1" showInputMessage="1" showErrorMessage="1" sqref="T137:U147 B49:J49">
      <formula1>B.○か空白</formula1>
    </dataValidation>
    <dataValidation type="list" allowBlank="1" showInputMessage="1" showErrorMessage="1" sqref="N115:N123 N57:N75 N89:N105 N112 N79:N85">
      <formula1>"○,－"</formula1>
    </dataValidation>
    <dataValidation type="list" allowBlank="1" showInputMessage="1" showErrorMessage="1" sqref="N127:N128 N131:N132">
      <formula1>"○,-"</formula1>
    </dataValidation>
    <dataValidation type="list" allowBlank="1" showInputMessage="1" showErrorMessage="1" sqref="O127:O128 O131:O132">
      <formula1>"○,-,×"</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5" manualBreakCount="5">
    <brk id="13" max="16383" man="1"/>
    <brk id="42" max="16383" man="1"/>
    <brk id="76" max="16383" man="1"/>
    <brk id="100" max="21" man="1"/>
    <brk id="132" max="21"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【選択肢】!$G$3:$G$4</xm:f>
          </x14:formula1>
          <xm:sqref>M137:M147 O137:O147 Q137:Q147</xm:sqref>
        </x14:dataValidation>
        <x14:dataValidation type="list" allowBlank="1" showInputMessage="1" showErrorMessage="1">
          <x14:formula1>
            <xm:f>【選択肢】!$B$3:$B$4</xm:f>
          </x14:formula1>
          <xm:sqref>L152:M152 L154:M154</xm:sqref>
        </x14:dataValidation>
        <x14:dataValidation type="list" allowBlank="1" showInputMessage="1" showErrorMessage="1">
          <x14:formula1>
            <xm:f>【選択肢】!$O$44:$O$55</xm:f>
          </x14:formula1>
          <xm:sqref>E106:M110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view="pageBreakPreview" zoomScale="85" zoomScaleNormal="100" zoomScaleSheetLayoutView="85" workbookViewId="0">
      <selection activeCell="D24" sqref="D24:F24"/>
    </sheetView>
  </sheetViews>
  <sheetFormatPr defaultRowHeight="13.5"/>
  <cols>
    <col min="1" max="1" width="2.140625" customWidth="1"/>
    <col min="2" max="2" width="14.85546875" customWidth="1"/>
    <col min="3" max="3" width="29.42578125" customWidth="1"/>
    <col min="4" max="4" width="20" customWidth="1"/>
    <col min="5" max="5" width="4.7109375" customWidth="1"/>
    <col min="6" max="6" width="18.140625" customWidth="1"/>
    <col min="7" max="7" width="1.5703125" customWidth="1"/>
  </cols>
  <sheetData>
    <row r="1" spans="1:6" ht="19.5">
      <c r="A1" s="269"/>
      <c r="B1" s="271" t="s">
        <v>697</v>
      </c>
      <c r="C1" s="269"/>
      <c r="D1" s="269"/>
      <c r="E1" s="269"/>
      <c r="F1" s="269"/>
    </row>
    <row r="2" spans="1:6">
      <c r="A2" s="269"/>
      <c r="B2" s="269"/>
      <c r="C2" s="269"/>
      <c r="D2" s="269"/>
      <c r="E2" s="269"/>
      <c r="F2" s="269"/>
    </row>
    <row r="3" spans="1:6" ht="28.5">
      <c r="A3" s="269"/>
      <c r="B3" s="1017" t="s">
        <v>698</v>
      </c>
      <c r="C3" s="1017"/>
      <c r="D3" s="1017"/>
      <c r="E3" s="1017"/>
      <c r="F3" s="1017"/>
    </row>
    <row r="4" spans="1:6" ht="19.5">
      <c r="A4" s="269"/>
      <c r="B4" s="1018" t="s">
        <v>699</v>
      </c>
      <c r="C4" s="1018"/>
      <c r="D4" s="1018"/>
      <c r="E4" s="1018"/>
      <c r="F4" s="1018"/>
    </row>
    <row r="5" spans="1:6" ht="19.5">
      <c r="A5" s="269"/>
      <c r="B5" s="272"/>
      <c r="C5" s="272"/>
      <c r="D5" s="272"/>
      <c r="E5" s="272"/>
      <c r="F5" s="272"/>
    </row>
    <row r="6" spans="1:6" ht="16.5">
      <c r="A6" s="269"/>
      <c r="B6" s="273" t="s">
        <v>700</v>
      </c>
      <c r="C6" s="269"/>
      <c r="D6" s="269"/>
      <c r="E6" s="269"/>
      <c r="F6" s="269"/>
    </row>
    <row r="7" spans="1:6" ht="16.5">
      <c r="A7" s="269"/>
      <c r="B7" s="273" t="s">
        <v>701</v>
      </c>
      <c r="C7" s="269"/>
      <c r="D7" s="269"/>
      <c r="E7" s="269"/>
      <c r="F7" s="269"/>
    </row>
    <row r="8" spans="1:6">
      <c r="A8" s="269"/>
      <c r="B8" s="269"/>
      <c r="C8" s="269"/>
      <c r="D8" s="269"/>
      <c r="E8" s="269"/>
      <c r="F8" s="269"/>
    </row>
    <row r="9" spans="1:6" ht="39.950000000000003" customHeight="1">
      <c r="A9" s="269"/>
      <c r="B9" s="279" t="s">
        <v>702</v>
      </c>
      <c r="C9" s="279" t="s">
        <v>703</v>
      </c>
      <c r="D9" s="1021" t="s">
        <v>704</v>
      </c>
      <c r="E9" s="1021"/>
      <c r="F9" s="279" t="s">
        <v>705</v>
      </c>
    </row>
    <row r="10" spans="1:6" ht="39.950000000000003" customHeight="1">
      <c r="A10" s="269"/>
      <c r="B10" s="286"/>
      <c r="C10" s="280"/>
      <c r="D10" s="281"/>
      <c r="E10" s="274" t="s">
        <v>706</v>
      </c>
      <c r="F10" s="280"/>
    </row>
    <row r="11" spans="1:6" ht="39.950000000000003" customHeight="1">
      <c r="A11" s="269"/>
      <c r="B11" s="280"/>
      <c r="C11" s="282"/>
      <c r="D11" s="281"/>
      <c r="E11" s="274" t="s">
        <v>706</v>
      </c>
      <c r="F11" s="280"/>
    </row>
    <row r="12" spans="1:6" ht="39.950000000000003" customHeight="1">
      <c r="A12" s="269"/>
      <c r="B12" s="280"/>
      <c r="C12" s="282"/>
      <c r="D12" s="281"/>
      <c r="E12" s="274" t="s">
        <v>706</v>
      </c>
      <c r="F12" s="280"/>
    </row>
    <row r="13" spans="1:6" ht="39.950000000000003" customHeight="1">
      <c r="A13" s="269"/>
      <c r="B13" s="280"/>
      <c r="C13" s="282"/>
      <c r="D13" s="281"/>
      <c r="E13" s="274" t="s">
        <v>706</v>
      </c>
      <c r="F13" s="280"/>
    </row>
    <row r="14" spans="1:6" ht="39.950000000000003" customHeight="1">
      <c r="A14" s="269"/>
      <c r="B14" s="280"/>
      <c r="C14" s="282"/>
      <c r="D14" s="281"/>
      <c r="E14" s="274" t="s">
        <v>706</v>
      </c>
      <c r="F14" s="280"/>
    </row>
    <row r="15" spans="1:6" ht="39.950000000000003" customHeight="1">
      <c r="A15" s="269"/>
      <c r="B15" s="280"/>
      <c r="C15" s="282"/>
      <c r="D15" s="281"/>
      <c r="E15" s="274" t="s">
        <v>706</v>
      </c>
      <c r="F15" s="280"/>
    </row>
    <row r="16" spans="1:6" ht="39.950000000000003" customHeight="1">
      <c r="A16" s="269"/>
      <c r="B16" s="280"/>
      <c r="C16" s="282"/>
      <c r="D16" s="281"/>
      <c r="E16" s="274" t="s">
        <v>706</v>
      </c>
      <c r="F16" s="280"/>
    </row>
    <row r="17" spans="1:6" ht="39.950000000000003" customHeight="1">
      <c r="A17" s="269"/>
      <c r="B17" s="280"/>
      <c r="C17" s="282"/>
      <c r="D17" s="281"/>
      <c r="E17" s="274" t="s">
        <v>706</v>
      </c>
      <c r="F17" s="280"/>
    </row>
    <row r="18" spans="1:6" ht="39.950000000000003" customHeight="1">
      <c r="A18" s="269"/>
      <c r="B18" s="280"/>
      <c r="C18" s="282"/>
      <c r="D18" s="281"/>
      <c r="E18" s="274" t="s">
        <v>706</v>
      </c>
      <c r="F18" s="280"/>
    </row>
    <row r="19" spans="1:6" ht="39.950000000000003" customHeight="1">
      <c r="A19" s="269"/>
      <c r="B19" s="280"/>
      <c r="C19" s="282"/>
      <c r="D19" s="281"/>
      <c r="E19" s="274" t="s">
        <v>706</v>
      </c>
      <c r="F19" s="280"/>
    </row>
    <row r="20" spans="1:6" ht="39.950000000000003" customHeight="1" thickBot="1">
      <c r="A20" s="269"/>
      <c r="B20" s="283"/>
      <c r="C20" s="284"/>
      <c r="D20" s="285"/>
      <c r="E20" s="275" t="s">
        <v>706</v>
      </c>
      <c r="F20" s="283"/>
    </row>
    <row r="21" spans="1:6" ht="39.950000000000003" customHeight="1" thickTop="1">
      <c r="A21" s="269"/>
      <c r="B21" s="1022" t="s">
        <v>707</v>
      </c>
      <c r="C21" s="1022"/>
      <c r="D21" s="278" t="str">
        <f>IF(SUM(D10:D20)=0,"",SUM(D10:D20))</f>
        <v/>
      </c>
      <c r="E21" s="276" t="s">
        <v>706</v>
      </c>
      <c r="F21" s="276"/>
    </row>
    <row r="22" spans="1:6" ht="19.5">
      <c r="A22" s="269"/>
      <c r="B22" s="277"/>
      <c r="C22" s="277"/>
      <c r="D22" s="277"/>
      <c r="E22" s="277"/>
      <c r="F22" s="277"/>
    </row>
    <row r="23" spans="1:6" ht="19.5">
      <c r="A23" s="269"/>
      <c r="B23" s="277" t="s">
        <v>708</v>
      </c>
      <c r="C23" s="277"/>
      <c r="D23" s="277"/>
      <c r="E23" s="277"/>
      <c r="F23" s="277"/>
    </row>
    <row r="24" spans="1:6" ht="19.5">
      <c r="A24" s="269"/>
      <c r="B24" s="1020" t="s">
        <v>709</v>
      </c>
      <c r="C24" s="1020"/>
      <c r="D24" s="1020" t="s">
        <v>731</v>
      </c>
      <c r="E24" s="1020"/>
      <c r="F24" s="1020"/>
    </row>
    <row r="25" spans="1:6" ht="39.950000000000003" customHeight="1">
      <c r="A25" s="269"/>
      <c r="B25" s="1019" t="s">
        <v>710</v>
      </c>
      <c r="C25" s="1019"/>
      <c r="D25" s="1019"/>
      <c r="E25" s="1019"/>
      <c r="F25" s="1019"/>
    </row>
    <row r="26" spans="1:6" ht="19.5">
      <c r="A26" s="269"/>
      <c r="B26" s="277"/>
      <c r="C26" s="277"/>
      <c r="D26" s="277"/>
      <c r="E26" s="277"/>
      <c r="F26" s="277"/>
    </row>
    <row r="27" spans="1:6" ht="19.5">
      <c r="A27" s="269"/>
      <c r="B27" s="271" t="s">
        <v>697</v>
      </c>
      <c r="C27" s="269"/>
      <c r="D27" s="269"/>
      <c r="E27" s="269"/>
      <c r="F27" s="269"/>
    </row>
    <row r="28" spans="1:6">
      <c r="A28" s="269"/>
      <c r="B28" s="269"/>
      <c r="C28" s="269"/>
      <c r="D28" s="269"/>
      <c r="E28" s="269"/>
      <c r="F28" s="269"/>
    </row>
    <row r="29" spans="1:6" ht="28.5">
      <c r="A29" s="269"/>
      <c r="B29" s="1017" t="s">
        <v>698</v>
      </c>
      <c r="C29" s="1017"/>
      <c r="D29" s="1017"/>
      <c r="E29" s="1017"/>
      <c r="F29" s="1017"/>
    </row>
    <row r="30" spans="1:6" ht="19.5">
      <c r="A30" s="269"/>
      <c r="B30" s="1018" t="s">
        <v>711</v>
      </c>
      <c r="C30" s="1018"/>
      <c r="D30" s="1018"/>
      <c r="E30" s="1018"/>
      <c r="F30" s="1018"/>
    </row>
    <row r="31" spans="1:6" ht="19.5">
      <c r="A31" s="269"/>
      <c r="B31" s="272"/>
      <c r="C31" s="272"/>
      <c r="D31" s="272"/>
      <c r="E31" s="272"/>
      <c r="F31" s="272"/>
    </row>
    <row r="32" spans="1:6" ht="16.5">
      <c r="A32" s="269"/>
      <c r="B32" s="270" t="s">
        <v>700</v>
      </c>
      <c r="C32" s="269"/>
      <c r="D32" s="269"/>
      <c r="E32" s="269"/>
      <c r="F32" s="269"/>
    </row>
    <row r="33" spans="1:6" ht="16.5">
      <c r="A33" s="269"/>
      <c r="B33" s="273" t="s">
        <v>701</v>
      </c>
      <c r="C33" s="269"/>
      <c r="D33" s="269"/>
      <c r="E33" s="269"/>
      <c r="F33" s="269"/>
    </row>
    <row r="34" spans="1:6">
      <c r="A34" s="269"/>
      <c r="B34" s="269"/>
      <c r="C34" s="269"/>
      <c r="D34" s="269"/>
      <c r="E34" s="269"/>
      <c r="F34" s="269"/>
    </row>
    <row r="35" spans="1:6" ht="39.950000000000003" customHeight="1">
      <c r="A35" s="269"/>
      <c r="B35" s="279" t="s">
        <v>702</v>
      </c>
      <c r="C35" s="279" t="s">
        <v>703</v>
      </c>
      <c r="D35" s="1021" t="s">
        <v>704</v>
      </c>
      <c r="E35" s="1021"/>
      <c r="F35" s="279" t="s">
        <v>705</v>
      </c>
    </row>
    <row r="36" spans="1:6" ht="39.950000000000003" customHeight="1">
      <c r="A36" s="269"/>
      <c r="B36" s="280"/>
      <c r="C36" s="282"/>
      <c r="D36" s="281"/>
      <c r="E36" s="274" t="s">
        <v>706</v>
      </c>
      <c r="F36" s="282"/>
    </row>
    <row r="37" spans="1:6" ht="39.950000000000003" customHeight="1">
      <c r="A37" s="269"/>
      <c r="B37" s="280"/>
      <c r="C37" s="282"/>
      <c r="D37" s="281"/>
      <c r="E37" s="274" t="s">
        <v>706</v>
      </c>
      <c r="F37" s="280"/>
    </row>
    <row r="38" spans="1:6" ht="39.950000000000003" customHeight="1">
      <c r="A38" s="269"/>
      <c r="B38" s="280"/>
      <c r="C38" s="282"/>
      <c r="D38" s="281"/>
      <c r="E38" s="274" t="s">
        <v>706</v>
      </c>
      <c r="F38" s="280"/>
    </row>
    <row r="39" spans="1:6" ht="39.950000000000003" customHeight="1">
      <c r="A39" s="269"/>
      <c r="B39" s="280"/>
      <c r="C39" s="282"/>
      <c r="D39" s="281"/>
      <c r="E39" s="274" t="s">
        <v>706</v>
      </c>
      <c r="F39" s="280"/>
    </row>
    <row r="40" spans="1:6" ht="39.950000000000003" customHeight="1">
      <c r="A40" s="269"/>
      <c r="B40" s="280"/>
      <c r="C40" s="282"/>
      <c r="D40" s="281"/>
      <c r="E40" s="274" t="s">
        <v>706</v>
      </c>
      <c r="F40" s="280"/>
    </row>
    <row r="41" spans="1:6" ht="39.950000000000003" customHeight="1">
      <c r="A41" s="269"/>
      <c r="B41" s="280"/>
      <c r="C41" s="282"/>
      <c r="D41" s="281"/>
      <c r="E41" s="274" t="s">
        <v>706</v>
      </c>
      <c r="F41" s="280"/>
    </row>
    <row r="42" spans="1:6" ht="39.950000000000003" customHeight="1">
      <c r="A42" s="269"/>
      <c r="B42" s="280"/>
      <c r="C42" s="282"/>
      <c r="D42" s="281"/>
      <c r="E42" s="274" t="s">
        <v>706</v>
      </c>
      <c r="F42" s="280"/>
    </row>
    <row r="43" spans="1:6" ht="39.950000000000003" customHeight="1">
      <c r="A43" s="269"/>
      <c r="B43" s="280"/>
      <c r="C43" s="282"/>
      <c r="D43" s="281"/>
      <c r="E43" s="274" t="s">
        <v>706</v>
      </c>
      <c r="F43" s="280"/>
    </row>
    <row r="44" spans="1:6" ht="39.950000000000003" customHeight="1">
      <c r="A44" s="269"/>
      <c r="B44" s="280"/>
      <c r="C44" s="282"/>
      <c r="D44" s="281"/>
      <c r="E44" s="274" t="s">
        <v>706</v>
      </c>
      <c r="F44" s="280"/>
    </row>
    <row r="45" spans="1:6" ht="39.950000000000003" customHeight="1">
      <c r="A45" s="269"/>
      <c r="B45" s="280"/>
      <c r="C45" s="282"/>
      <c r="D45" s="281"/>
      <c r="E45" s="274" t="s">
        <v>706</v>
      </c>
      <c r="F45" s="280"/>
    </row>
    <row r="46" spans="1:6" ht="39.950000000000003" customHeight="1" thickBot="1">
      <c r="A46" s="269"/>
      <c r="B46" s="283"/>
      <c r="C46" s="284"/>
      <c r="D46" s="285"/>
      <c r="E46" s="275" t="s">
        <v>706</v>
      </c>
      <c r="F46" s="283"/>
    </row>
    <row r="47" spans="1:6" ht="39.950000000000003" customHeight="1" thickTop="1">
      <c r="A47" s="269"/>
      <c r="B47" s="1022" t="s">
        <v>707</v>
      </c>
      <c r="C47" s="1022"/>
      <c r="D47" s="278" t="str">
        <f>IF(SUM(D36:D46)=0,"",SUM(D36:D46))</f>
        <v/>
      </c>
      <c r="E47" s="276" t="s">
        <v>706</v>
      </c>
      <c r="F47" s="276"/>
    </row>
    <row r="48" spans="1:6" ht="19.5">
      <c r="A48" s="269"/>
      <c r="B48" s="277"/>
      <c r="C48" s="277"/>
      <c r="D48" s="277"/>
      <c r="E48" s="277"/>
      <c r="F48" s="277"/>
    </row>
    <row r="49" spans="1:6" ht="19.5">
      <c r="A49" s="269"/>
      <c r="B49" s="277" t="s">
        <v>708</v>
      </c>
      <c r="C49" s="277"/>
      <c r="D49" s="277"/>
      <c r="E49" s="277"/>
      <c r="F49" s="277"/>
    </row>
    <row r="50" spans="1:6" ht="19.5">
      <c r="A50" s="269"/>
      <c r="B50" s="1020" t="s">
        <v>709</v>
      </c>
      <c r="C50" s="1020"/>
      <c r="D50" s="1023" t="s">
        <v>731</v>
      </c>
      <c r="E50" s="1024"/>
      <c r="F50" s="1025"/>
    </row>
    <row r="51" spans="1:6" ht="39.950000000000003" customHeight="1">
      <c r="A51" s="269"/>
      <c r="B51" s="1019" t="s">
        <v>710</v>
      </c>
      <c r="C51" s="1019"/>
      <c r="D51" s="1019"/>
      <c r="E51" s="1019"/>
      <c r="F51" s="1019"/>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3"/>
  <pageMargins left="0.7" right="0.7" top="0.75" bottom="0.75" header="0.3" footer="0.3"/>
  <pageSetup paperSize="9" scale="98" orientation="portrait" r:id="rId1"/>
  <rowBreaks count="1" manualBreakCount="1">
    <brk id="2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はじめに</vt:lpstr>
      <vt:lpstr>参加者名簿 (マニュアル)</vt:lpstr>
      <vt:lpstr>作業日報 (マニュアル)</vt:lpstr>
      <vt:lpstr>参加者名簿</vt:lpstr>
      <vt:lpstr>作業日報</vt:lpstr>
      <vt:lpstr>様式第1-6号</vt:lpstr>
      <vt:lpstr>様式第1-7号</vt:lpstr>
      <vt:lpstr>様式第1-8号</vt:lpstr>
      <vt:lpstr>持越金の使用予定表</vt:lpstr>
      <vt:lpstr>【取組番号表】 </vt:lpstr>
      <vt:lpstr>【選択肢】</vt:lpstr>
      <vt:lpstr>'【取組番号表】 '!Print_Area</vt:lpstr>
      <vt:lpstr>【選択肢】!Print_Area</vt:lpstr>
      <vt:lpstr>作業日報!Print_Area</vt:lpstr>
      <vt:lpstr>'作業日報 (マニュアル)'!Print_Area</vt:lpstr>
      <vt:lpstr>参加者名簿!Print_Area</vt:lpstr>
      <vt:lpstr>'参加者名簿 (マニュアル)'!Print_Area</vt:lpstr>
      <vt:lpstr>持越金の使用予定表!Print_Area</vt:lpstr>
      <vt:lpstr>'様式第1-6号'!Print_Area</vt:lpstr>
      <vt:lpstr>'様式第1-7号'!Print_Area</vt:lpstr>
      <vt:lpstr>'様式第1-8号'!Print_Area</vt:lpstr>
      <vt:lpstr>参加者名簿!Print_Titles</vt:lpstr>
      <vt:lpstr>'参加者名簿 (マニュアル)'!Print_Titles</vt:lpstr>
      <vt:lpstr>'様式第1-6号'!Print_Titles</vt:lpstr>
      <vt:lpstr>'様式第1-7号'!Print_Titles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安芸高田市</dc:creator>
  <cp:lastModifiedBy>野坂 徹</cp:lastModifiedBy>
  <cp:lastPrinted>2022-05-07T06:38:26Z</cp:lastPrinted>
  <dcterms:created xsi:type="dcterms:W3CDTF">2021-05-10T08:04:45Z</dcterms:created>
  <dcterms:modified xsi:type="dcterms:W3CDTF">2022-05-20T05:04:17Z</dcterms:modified>
</cp:coreProperties>
</file>