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文書：農地利用係\R02\310101農業振興\2.中山間地域等直接支払関係書(10年,5年)\4.様式\収支状況報告\"/>
    </mc:Choice>
  </mc:AlternateContent>
  <bookViews>
    <workbookView xWindow="1980" yWindow="3075" windowWidth="14910" windowHeight="8505" activeTab="1"/>
  </bookViews>
  <sheets>
    <sheet name="作成に係る計算表" sheetId="2" r:id="rId1"/>
    <sheet name="協定参加者別" sheetId="1" r:id="rId2"/>
    <sheet name="作成に係る計算表 (記入例)" sheetId="3" r:id="rId3"/>
    <sheet name="協定参加者別 (記入例)" sheetId="4" r:id="rId4"/>
    <sheet name="減価償却計算" sheetId="6" r:id="rId5"/>
    <sheet name="償却率" sheetId="7" r:id="rId6"/>
  </sheets>
  <definedNames>
    <definedName name="_xlnm.Print_Area" localSheetId="1">協定参加者別!$A$1:$N$75</definedName>
    <definedName name="_xlnm.Print_Area" localSheetId="3">'協定参加者別 (記入例)'!$A$1:$N$34</definedName>
    <definedName name="_xlnm.Print_Area" localSheetId="4">減価償却計算!$A$1:$O$53</definedName>
    <definedName name="_xlnm.Print_Area" localSheetId="0">作成に係る計算表!$A$1:$Z$25</definedName>
    <definedName name="_xlnm.Print_Area" localSheetId="2">'作成に係る計算表 (記入例)'!$A$1:$AC$28</definedName>
    <definedName name="_xlnm.Print_Titles" localSheetId="1">協定参加者別!$12:$15</definedName>
    <definedName name="_xlnm.Print_Titles" localSheetId="3">'協定参加者別 (記入例)'!$12:$16</definedName>
  </definedNames>
  <calcPr calcId="162913"/>
</workbook>
</file>

<file path=xl/calcChain.xml><?xml version="1.0" encoding="utf-8"?>
<calcChain xmlns="http://schemas.openxmlformats.org/spreadsheetml/2006/main">
  <c r="M75" i="1" l="1"/>
  <c r="L75" i="1"/>
  <c r="J75" i="1"/>
  <c r="E75" i="1"/>
  <c r="M74" i="1"/>
  <c r="L74" i="1"/>
  <c r="J74" i="1"/>
  <c r="E74" i="1"/>
  <c r="M73" i="1"/>
  <c r="L73" i="1"/>
  <c r="J73" i="1"/>
  <c r="E73" i="1"/>
  <c r="M72" i="1"/>
  <c r="L72" i="1"/>
  <c r="J72" i="1"/>
  <c r="E72" i="1"/>
  <c r="M71" i="1"/>
  <c r="L71" i="1"/>
  <c r="J71" i="1"/>
  <c r="E71" i="1"/>
  <c r="M70" i="1"/>
  <c r="L70" i="1"/>
  <c r="J70" i="1"/>
  <c r="E70" i="1"/>
  <c r="M69" i="1"/>
  <c r="L69" i="1"/>
  <c r="J69" i="1"/>
  <c r="E69" i="1"/>
  <c r="M68" i="1"/>
  <c r="L68" i="1"/>
  <c r="J68" i="1"/>
  <c r="E68" i="1"/>
  <c r="M67" i="1"/>
  <c r="L67" i="1"/>
  <c r="J67" i="1"/>
  <c r="E67" i="1"/>
  <c r="M66" i="1"/>
  <c r="L66" i="1"/>
  <c r="J66" i="1"/>
  <c r="E66" i="1"/>
  <c r="M65" i="1"/>
  <c r="L65" i="1"/>
  <c r="J65" i="1"/>
  <c r="E65" i="1"/>
  <c r="M64" i="1"/>
  <c r="L64" i="1"/>
  <c r="J64" i="1"/>
  <c r="E64" i="1"/>
  <c r="M63" i="1"/>
  <c r="L63" i="1"/>
  <c r="J63" i="1"/>
  <c r="E63" i="1"/>
  <c r="M62" i="1"/>
  <c r="L62" i="1"/>
  <c r="J62" i="1"/>
  <c r="E62" i="1"/>
  <c r="M61" i="1"/>
  <c r="L61" i="1"/>
  <c r="J61" i="1"/>
  <c r="E61" i="1"/>
  <c r="M60" i="1"/>
  <c r="L60" i="1"/>
  <c r="J60" i="1"/>
  <c r="E60" i="1"/>
  <c r="M59" i="1"/>
  <c r="L59" i="1"/>
  <c r="J59" i="1"/>
  <c r="E59" i="1"/>
  <c r="M58" i="1"/>
  <c r="L58" i="1"/>
  <c r="J58" i="1"/>
  <c r="E58" i="1"/>
  <c r="M57" i="1"/>
  <c r="L57" i="1"/>
  <c r="J57" i="1"/>
  <c r="E57" i="1"/>
  <c r="M56" i="1"/>
  <c r="L56" i="1"/>
  <c r="J56" i="1"/>
  <c r="E56" i="1"/>
  <c r="M55" i="1"/>
  <c r="L55" i="1"/>
  <c r="J55" i="1"/>
  <c r="E55" i="1"/>
  <c r="M54" i="1"/>
  <c r="L54" i="1"/>
  <c r="J54" i="1"/>
  <c r="E54" i="1"/>
  <c r="M53" i="1"/>
  <c r="L53" i="1"/>
  <c r="J53" i="1"/>
  <c r="E53" i="1"/>
  <c r="M52" i="1"/>
  <c r="L52" i="1"/>
  <c r="J52" i="1"/>
  <c r="E52" i="1"/>
  <c r="M51" i="1"/>
  <c r="L51" i="1"/>
  <c r="J51" i="1"/>
  <c r="E51" i="1"/>
  <c r="M50" i="1"/>
  <c r="L50" i="1"/>
  <c r="J50" i="1"/>
  <c r="E50" i="1"/>
  <c r="M49" i="1"/>
  <c r="L49" i="1"/>
  <c r="J49" i="1"/>
  <c r="E49" i="1"/>
  <c r="M48" i="1"/>
  <c r="L48" i="1"/>
  <c r="J48" i="1"/>
  <c r="E48" i="1"/>
  <c r="M47" i="1"/>
  <c r="L47" i="1"/>
  <c r="J47" i="1"/>
  <c r="E47" i="1"/>
  <c r="M46" i="1"/>
  <c r="L46" i="1"/>
  <c r="J46" i="1"/>
  <c r="E46" i="1"/>
  <c r="M45" i="1"/>
  <c r="L45" i="1"/>
  <c r="J45" i="1"/>
  <c r="E45" i="1"/>
  <c r="M44" i="1"/>
  <c r="L44" i="1"/>
  <c r="J44" i="1"/>
  <c r="E44" i="1"/>
  <c r="M43" i="1"/>
  <c r="L43" i="1"/>
  <c r="J43" i="1"/>
  <c r="E43" i="1"/>
  <c r="M42" i="1"/>
  <c r="L42" i="1"/>
  <c r="J42" i="1"/>
  <c r="E42" i="1"/>
  <c r="M41" i="1"/>
  <c r="L41" i="1"/>
  <c r="J41" i="1"/>
  <c r="E41" i="1"/>
  <c r="M40" i="1"/>
  <c r="L40" i="1"/>
  <c r="J40" i="1"/>
  <c r="E40" i="1"/>
  <c r="M39" i="1"/>
  <c r="L39" i="1"/>
  <c r="J39" i="1"/>
  <c r="E39" i="1"/>
  <c r="M38" i="1"/>
  <c r="L38" i="1"/>
  <c r="J38" i="1"/>
  <c r="E38" i="1"/>
  <c r="M37" i="1"/>
  <c r="L37" i="1"/>
  <c r="J37" i="1"/>
  <c r="E37" i="1"/>
  <c r="M36" i="1"/>
  <c r="L36" i="1"/>
  <c r="J36" i="1"/>
  <c r="E36" i="1"/>
  <c r="M35" i="1"/>
  <c r="L35" i="1"/>
  <c r="J35" i="1"/>
  <c r="E35" i="1"/>
  <c r="M34" i="1"/>
  <c r="L34" i="1"/>
  <c r="J34" i="1"/>
  <c r="E34" i="1"/>
  <c r="M33" i="1"/>
  <c r="L33" i="1"/>
  <c r="J33" i="1"/>
  <c r="E33" i="1"/>
  <c r="M32" i="1"/>
  <c r="L32" i="1"/>
  <c r="J32" i="1"/>
  <c r="E32" i="1"/>
  <c r="M31" i="1"/>
  <c r="L31" i="1"/>
  <c r="J31" i="1"/>
  <c r="E31" i="1"/>
  <c r="M30" i="1"/>
  <c r="L30" i="1"/>
  <c r="J30" i="1"/>
  <c r="E30" i="1"/>
  <c r="M29" i="1"/>
  <c r="L29" i="1"/>
  <c r="J29" i="1"/>
  <c r="E29" i="1"/>
  <c r="M28" i="1"/>
  <c r="L28" i="1"/>
  <c r="J28" i="1"/>
  <c r="E28" i="1"/>
  <c r="M27" i="1"/>
  <c r="L27" i="1"/>
  <c r="J27" i="1"/>
  <c r="E27" i="1"/>
  <c r="M26" i="1"/>
  <c r="L26" i="1"/>
  <c r="J26" i="1"/>
  <c r="E26" i="1"/>
  <c r="M25" i="1"/>
  <c r="L25" i="1"/>
  <c r="J25" i="1"/>
  <c r="E25" i="1"/>
  <c r="M24" i="1"/>
  <c r="L24" i="1"/>
  <c r="J24" i="1"/>
  <c r="E24" i="1"/>
  <c r="M23" i="1"/>
  <c r="L23" i="1"/>
  <c r="J23" i="1"/>
  <c r="E23" i="1"/>
  <c r="M22" i="1"/>
  <c r="L22" i="1"/>
  <c r="J22" i="1"/>
  <c r="E22" i="1"/>
  <c r="M21" i="1"/>
  <c r="L21" i="1"/>
  <c r="J21" i="1"/>
  <c r="E21" i="1"/>
  <c r="M20" i="1"/>
  <c r="L20" i="1"/>
  <c r="J20" i="1"/>
  <c r="E20" i="1"/>
  <c r="J19" i="1"/>
  <c r="L19" i="1" s="1"/>
  <c r="E19" i="1"/>
  <c r="J18" i="1"/>
  <c r="L18" i="1" s="1"/>
  <c r="E18" i="1"/>
  <c r="M19" i="1" l="1"/>
  <c r="M18" i="1"/>
  <c r="A3" i="1"/>
  <c r="I17" i="4" l="1"/>
  <c r="M75" i="4" l="1"/>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H17" i="1" l="1"/>
  <c r="L75" i="4" l="1"/>
  <c r="J75" i="4"/>
  <c r="E75" i="4"/>
  <c r="L74" i="4"/>
  <c r="J74" i="4"/>
  <c r="E74" i="4"/>
  <c r="L73" i="4"/>
  <c r="J73" i="4"/>
  <c r="E73" i="4"/>
  <c r="L72" i="4"/>
  <c r="J72" i="4"/>
  <c r="E72" i="4"/>
  <c r="L71" i="4"/>
  <c r="J71" i="4"/>
  <c r="E71" i="4"/>
  <c r="L70" i="4"/>
  <c r="J70" i="4"/>
  <c r="E70" i="4"/>
  <c r="L53" i="4"/>
  <c r="J53" i="4"/>
  <c r="E53" i="4"/>
  <c r="L52" i="4"/>
  <c r="J52" i="4"/>
  <c r="E52" i="4"/>
  <c r="L51" i="4"/>
  <c r="J51" i="4"/>
  <c r="E51" i="4"/>
  <c r="L50" i="4"/>
  <c r="J50" i="4"/>
  <c r="E50" i="4"/>
  <c r="L49" i="4"/>
  <c r="J49" i="4"/>
  <c r="E49" i="4"/>
  <c r="L48" i="4"/>
  <c r="J48" i="4"/>
  <c r="E48" i="4"/>
  <c r="L47" i="4"/>
  <c r="J47" i="4"/>
  <c r="E47" i="4"/>
  <c r="L46" i="4"/>
  <c r="J46" i="4"/>
  <c r="E46" i="4"/>
  <c r="L45" i="4"/>
  <c r="J45" i="4"/>
  <c r="E45" i="4"/>
  <c r="L44" i="4"/>
  <c r="J44" i="4"/>
  <c r="E44" i="4"/>
  <c r="L43" i="4"/>
  <c r="J43" i="4"/>
  <c r="E43" i="4"/>
  <c r="L42" i="4"/>
  <c r="J42" i="4"/>
  <c r="E42" i="4"/>
  <c r="L41" i="4"/>
  <c r="J41" i="4"/>
  <c r="E41" i="4"/>
  <c r="L40" i="4"/>
  <c r="J40" i="4"/>
  <c r="E40" i="4"/>
  <c r="L39" i="4"/>
  <c r="J39" i="4"/>
  <c r="E39" i="4"/>
  <c r="L38" i="4"/>
  <c r="J38" i="4"/>
  <c r="E38" i="4"/>
  <c r="L37" i="4"/>
  <c r="J37" i="4"/>
  <c r="E37" i="4"/>
  <c r="L36" i="4"/>
  <c r="J36" i="4"/>
  <c r="E36" i="4"/>
  <c r="L35" i="4"/>
  <c r="J35" i="4"/>
  <c r="E35" i="4"/>
  <c r="L34" i="4"/>
  <c r="J34" i="4"/>
  <c r="E34" i="4"/>
  <c r="L33" i="4"/>
  <c r="J33" i="4"/>
  <c r="E33" i="4"/>
  <c r="L32" i="4"/>
  <c r="J32" i="4"/>
  <c r="E32" i="4"/>
  <c r="L31" i="4"/>
  <c r="J31" i="4"/>
  <c r="E31" i="4"/>
  <c r="L30" i="4"/>
  <c r="J30" i="4"/>
  <c r="E30" i="4"/>
  <c r="L29" i="4"/>
  <c r="J29" i="4"/>
  <c r="E29" i="4"/>
  <c r="L28" i="4"/>
  <c r="J28" i="4"/>
  <c r="E28" i="4"/>
  <c r="L27" i="4"/>
  <c r="J27" i="4"/>
  <c r="E27" i="4"/>
  <c r="L26" i="4"/>
  <c r="J26" i="4"/>
  <c r="E26" i="4"/>
  <c r="L25" i="4"/>
  <c r="J25" i="4"/>
  <c r="E25" i="4"/>
  <c r="L24" i="4"/>
  <c r="J24" i="4"/>
  <c r="E24" i="4"/>
  <c r="M23" i="4"/>
  <c r="J22" i="4"/>
  <c r="L22" i="4" s="1"/>
  <c r="E22" i="4"/>
  <c r="J21" i="4"/>
  <c r="L21" i="4" s="1"/>
  <c r="E21" i="4"/>
  <c r="J20" i="4"/>
  <c r="L20" i="4" s="1"/>
  <c r="E20" i="4"/>
  <c r="J19" i="4"/>
  <c r="L19" i="4" s="1"/>
  <c r="E19" i="4"/>
  <c r="J18" i="4"/>
  <c r="L18" i="4" s="1"/>
  <c r="E18" i="4"/>
  <c r="K17" i="4"/>
  <c r="H17" i="4"/>
  <c r="G17" i="4"/>
  <c r="F17" i="4"/>
  <c r="D17" i="4"/>
  <c r="C17" i="4"/>
  <c r="L14" i="3"/>
  <c r="L23" i="3" s="1"/>
  <c r="I8" i="3"/>
  <c r="E7" i="6"/>
  <c r="E9" i="6"/>
  <c r="C10" i="6"/>
  <c r="D41" i="6" s="1"/>
  <c r="A14" i="6"/>
  <c r="B14" i="6"/>
  <c r="H14" i="6"/>
  <c r="P14" i="6" s="1"/>
  <c r="P15" i="6" s="1"/>
  <c r="L14" i="6"/>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H15"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P3" i="4"/>
  <c r="A3" i="4" s="1"/>
  <c r="C17" i="1"/>
  <c r="P5" i="1" s="1"/>
  <c r="D17" i="1"/>
  <c r="P6" i="1" s="1"/>
  <c r="F17" i="1"/>
  <c r="G17" i="1"/>
  <c r="P9" i="1"/>
  <c r="I17" i="1"/>
  <c r="K17" i="1"/>
  <c r="I8" i="2"/>
  <c r="L14" i="2"/>
  <c r="L23" i="2" s="1"/>
  <c r="P8" i="1" s="1"/>
  <c r="J17" i="1" l="1"/>
  <c r="D51" i="6"/>
  <c r="D47" i="6"/>
  <c r="D45" i="6"/>
  <c r="D43" i="6"/>
  <c r="D39" i="6"/>
  <c r="D37" i="6"/>
  <c r="D35" i="6"/>
  <c r="D33" i="6"/>
  <c r="D31" i="6"/>
  <c r="D29" i="6"/>
  <c r="D27" i="6"/>
  <c r="D25" i="6"/>
  <c r="D23" i="6"/>
  <c r="D21" i="6"/>
  <c r="D18" i="6"/>
  <c r="D16" i="6"/>
  <c r="B15" i="6"/>
  <c r="D14" i="6"/>
  <c r="F14" i="6" s="1"/>
  <c r="J14" i="6" s="1"/>
  <c r="N14" i="6" s="1"/>
  <c r="N3" i="6" s="1"/>
  <c r="N4" i="6" s="1"/>
  <c r="D52" i="6"/>
  <c r="D50" i="6"/>
  <c r="D48" i="6"/>
  <c r="D46" i="6"/>
  <c r="D44" i="6"/>
  <c r="D42" i="6"/>
  <c r="D40" i="6"/>
  <c r="D38" i="6"/>
  <c r="D36" i="6"/>
  <c r="D34" i="6"/>
  <c r="D32" i="6"/>
  <c r="D30" i="6"/>
  <c r="D28" i="6"/>
  <c r="D26" i="6"/>
  <c r="D24" i="6"/>
  <c r="D22" i="6"/>
  <c r="D20" i="6"/>
  <c r="D49" i="6"/>
  <c r="M22" i="4"/>
  <c r="M21" i="4"/>
  <c r="M20" i="4"/>
  <c r="M19" i="4"/>
  <c r="M18" i="4"/>
  <c r="E17" i="4"/>
  <c r="P7" i="1"/>
  <c r="L17" i="1"/>
  <c r="H16" i="6"/>
  <c r="P16" i="6" s="1"/>
  <c r="B16" i="6"/>
  <c r="F16" i="6" s="1"/>
  <c r="E17" i="1"/>
  <c r="D15" i="6"/>
  <c r="F15" i="6" s="1"/>
  <c r="J15" i="6" s="1"/>
  <c r="D17" i="6"/>
  <c r="D19" i="6"/>
  <c r="J17" i="4"/>
  <c r="L17" i="4" s="1"/>
  <c r="O14" i="6" l="1"/>
  <c r="M17" i="1"/>
  <c r="M17" i="4"/>
  <c r="B17" i="6"/>
  <c r="F17" i="6" s="1"/>
  <c r="H17" i="6"/>
  <c r="P17" i="6" s="1"/>
  <c r="N15" i="6"/>
  <c r="J16" i="6"/>
  <c r="H18" i="6" l="1"/>
  <c r="B18" i="6"/>
  <c r="F18" i="6" s="1"/>
  <c r="J18" i="6" s="1"/>
  <c r="P18" i="6"/>
  <c r="O15" i="6"/>
  <c r="N16" i="6" s="1"/>
  <c r="O16" i="6" s="1"/>
  <c r="J17" i="6"/>
  <c r="N17" i="6" l="1"/>
  <c r="O17" i="6" s="1"/>
  <c r="N18" i="6" s="1"/>
  <c r="O18" i="6" s="1"/>
  <c r="H19" i="6"/>
  <c r="P19" i="6" s="1"/>
  <c r="B19" i="6"/>
  <c r="F19" i="6" s="1"/>
  <c r="J19" i="6" s="1"/>
  <c r="N19" i="6" l="1"/>
  <c r="O19" i="6" s="1"/>
  <c r="B20" i="6"/>
  <c r="F20" i="6" s="1"/>
  <c r="H20" i="6"/>
  <c r="P20" i="6" s="1"/>
  <c r="B21" i="6" l="1"/>
  <c r="F21" i="6" s="1"/>
  <c r="H21" i="6"/>
  <c r="P21" i="6" s="1"/>
  <c r="J20" i="6"/>
  <c r="N20" i="6" s="1"/>
  <c r="B22" i="6" l="1"/>
  <c r="F22" i="6" s="1"/>
  <c r="H22" i="6"/>
  <c r="P22" i="6" s="1"/>
  <c r="O20" i="6"/>
  <c r="J21" i="6"/>
  <c r="H23" i="6" l="1"/>
  <c r="P23" i="6"/>
  <c r="B23" i="6"/>
  <c r="F23" i="6" s="1"/>
  <c r="J23" i="6" s="1"/>
  <c r="N21" i="6"/>
  <c r="O21" i="6" s="1"/>
  <c r="J22" i="6"/>
  <c r="N22" i="6" l="1"/>
  <c r="O22" i="6" s="1"/>
  <c r="N23" i="6" s="1"/>
  <c r="O23" i="6" s="1"/>
  <c r="N24" i="6" s="1"/>
  <c r="O24" i="6" s="1"/>
  <c r="N25" i="6" s="1"/>
  <c r="O25" i="6" s="1"/>
  <c r="N26" i="6" s="1"/>
  <c r="O26" i="6" s="1"/>
  <c r="N27" i="6" s="1"/>
  <c r="O27" i="6" s="1"/>
  <c r="N28" i="6" s="1"/>
  <c r="O28" i="6" s="1"/>
  <c r="N29" i="6" s="1"/>
  <c r="O29" i="6" s="1"/>
  <c r="N30" i="6" s="1"/>
  <c r="O30" i="6" s="1"/>
  <c r="N31" i="6" s="1"/>
  <c r="O31" i="6" s="1"/>
  <c r="N32" i="6" s="1"/>
  <c r="O32" i="6" s="1"/>
  <c r="N33" i="6" s="1"/>
  <c r="O33" i="6" s="1"/>
  <c r="N34" i="6" s="1"/>
  <c r="O34" i="6" s="1"/>
  <c r="N35" i="6" s="1"/>
  <c r="O35" i="6" s="1"/>
  <c r="N36" i="6" s="1"/>
  <c r="O36" i="6" s="1"/>
  <c r="N37" i="6" s="1"/>
  <c r="O37" i="6" s="1"/>
  <c r="N38" i="6" s="1"/>
  <c r="O38" i="6" s="1"/>
  <c r="N39" i="6" s="1"/>
  <c r="O39" i="6" s="1"/>
  <c r="N40" i="6" s="1"/>
  <c r="O40" i="6" s="1"/>
  <c r="N41" i="6" s="1"/>
  <c r="O41" i="6" s="1"/>
  <c r="N42" i="6" s="1"/>
  <c r="O42" i="6" s="1"/>
  <c r="N43" i="6" s="1"/>
  <c r="O43" i="6" s="1"/>
  <c r="N44" i="6" s="1"/>
  <c r="O44" i="6" s="1"/>
  <c r="N45" i="6" s="1"/>
  <c r="O45" i="6" s="1"/>
  <c r="N46" i="6" s="1"/>
  <c r="O46" i="6" s="1"/>
  <c r="N47" i="6" s="1"/>
  <c r="O47" i="6" s="1"/>
  <c r="N48" i="6" s="1"/>
  <c r="O48" i="6" s="1"/>
  <c r="N49" i="6" s="1"/>
  <c r="O49" i="6" s="1"/>
  <c r="N50" i="6" s="1"/>
  <c r="O50" i="6" s="1"/>
  <c r="N51" i="6" s="1"/>
  <c r="O51" i="6" s="1"/>
  <c r="N52" i="6" s="1"/>
  <c r="O52" i="6" s="1"/>
  <c r="B24" i="6"/>
  <c r="F24" i="6" s="1"/>
  <c r="J24" i="6" s="1"/>
  <c r="H24" i="6"/>
  <c r="P24" i="6" s="1"/>
  <c r="N53" i="6" l="1"/>
  <c r="H25" i="6"/>
  <c r="P25" i="6"/>
  <c r="B25" i="6"/>
  <c r="F25" i="6" s="1"/>
  <c r="J25" i="6" s="1"/>
  <c r="B26" i="6" l="1"/>
  <c r="F26" i="6" s="1"/>
  <c r="H26" i="6"/>
  <c r="P26" i="6" s="1"/>
  <c r="J26" i="6" l="1"/>
  <c r="B27" i="6"/>
  <c r="F27" i="6" s="1"/>
  <c r="H27" i="6"/>
  <c r="P27" i="6" s="1"/>
  <c r="B28" i="6" l="1"/>
  <c r="F28" i="6" s="1"/>
  <c r="H28" i="6"/>
  <c r="P28" i="6" s="1"/>
  <c r="J27" i="6"/>
  <c r="B29" i="6" l="1"/>
  <c r="F29" i="6" s="1"/>
  <c r="H29" i="6"/>
  <c r="P29" i="6" s="1"/>
  <c r="J28" i="6"/>
  <c r="J29" i="6" l="1"/>
  <c r="B30" i="6"/>
  <c r="F30" i="6" s="1"/>
  <c r="H30" i="6"/>
  <c r="P30" i="6" s="1"/>
  <c r="H31" i="6" l="1"/>
  <c r="P31" i="6"/>
  <c r="B31" i="6"/>
  <c r="F31" i="6" s="1"/>
  <c r="J31" i="6" s="1"/>
  <c r="J30" i="6"/>
  <c r="B32" i="6" l="1"/>
  <c r="F32" i="6" s="1"/>
  <c r="H32" i="6"/>
  <c r="P32" i="6" s="1"/>
  <c r="J32" i="6" l="1"/>
  <c r="H33" i="6"/>
  <c r="P33" i="6" s="1"/>
  <c r="B33" i="6"/>
  <c r="F33" i="6" s="1"/>
  <c r="B34" i="6" l="1"/>
  <c r="F34" i="6" s="1"/>
  <c r="H34" i="6"/>
  <c r="P34" i="6" s="1"/>
  <c r="J33" i="6"/>
  <c r="B35" i="6" l="1"/>
  <c r="F35" i="6" s="1"/>
  <c r="H35" i="6"/>
  <c r="P35" i="6" s="1"/>
  <c r="J34" i="6"/>
  <c r="B36" i="6" l="1"/>
  <c r="F36" i="6" s="1"/>
  <c r="H36" i="6"/>
  <c r="P36" i="6" s="1"/>
  <c r="J35" i="6"/>
  <c r="J36" i="6" l="1"/>
  <c r="B37" i="6"/>
  <c r="F37" i="6" s="1"/>
  <c r="H37" i="6"/>
  <c r="P37" i="6" s="1"/>
  <c r="B38" i="6" l="1"/>
  <c r="F38" i="6" s="1"/>
  <c r="H38" i="6"/>
  <c r="P38" i="6" s="1"/>
  <c r="J37" i="6"/>
  <c r="H39" i="6" l="1"/>
  <c r="P39" i="6"/>
  <c r="B39" i="6"/>
  <c r="F39" i="6" s="1"/>
  <c r="J39" i="6" s="1"/>
  <c r="J38" i="6"/>
  <c r="B40" i="6" l="1"/>
  <c r="F40" i="6" s="1"/>
  <c r="H40" i="6"/>
  <c r="P40" i="6" s="1"/>
  <c r="J40" i="6" l="1"/>
  <c r="H41" i="6"/>
  <c r="P41" i="6"/>
  <c r="B41" i="6"/>
  <c r="F41" i="6" s="1"/>
  <c r="J41" i="6" s="1"/>
  <c r="B42" i="6" l="1"/>
  <c r="F42" i="6" s="1"/>
  <c r="H42" i="6"/>
  <c r="P42" i="6" s="1"/>
  <c r="B43" i="6" l="1"/>
  <c r="F43" i="6" s="1"/>
  <c r="H43" i="6"/>
  <c r="P43" i="6" s="1"/>
  <c r="J42" i="6"/>
  <c r="J43" i="6" l="1"/>
  <c r="B44" i="6"/>
  <c r="F44" i="6" s="1"/>
  <c r="H44" i="6"/>
  <c r="P44" i="6" s="1"/>
  <c r="B45" i="6" l="1"/>
  <c r="F45" i="6" s="1"/>
  <c r="H45" i="6"/>
  <c r="P45" i="6" s="1"/>
  <c r="J44" i="6"/>
  <c r="B46" i="6" l="1"/>
  <c r="F46" i="6" s="1"/>
  <c r="H46" i="6"/>
  <c r="P46" i="6" s="1"/>
  <c r="J45" i="6"/>
  <c r="H47" i="6" l="1"/>
  <c r="P47" i="6"/>
  <c r="B47" i="6"/>
  <c r="F47" i="6" s="1"/>
  <c r="J47" i="6" s="1"/>
  <c r="J46" i="6"/>
  <c r="B48" i="6" l="1"/>
  <c r="F48" i="6" s="1"/>
  <c r="H48" i="6"/>
  <c r="P48" i="6" s="1"/>
  <c r="J48" i="6" l="1"/>
  <c r="B49" i="6"/>
  <c r="F49" i="6" s="1"/>
  <c r="H49" i="6"/>
  <c r="P49" i="6" s="1"/>
  <c r="B50" i="6" l="1"/>
  <c r="F50" i="6" s="1"/>
  <c r="H50" i="6"/>
  <c r="P50" i="6" s="1"/>
  <c r="J49" i="6"/>
  <c r="J50" i="6" l="1"/>
  <c r="B51" i="6"/>
  <c r="F51" i="6" s="1"/>
  <c r="H51" i="6"/>
  <c r="P51" i="6" s="1"/>
  <c r="B52" i="6" l="1"/>
  <c r="F52" i="6" s="1"/>
  <c r="H52" i="6"/>
  <c r="P52" i="6" s="1"/>
  <c r="J51" i="6"/>
  <c r="J52" i="6" l="1"/>
</calcChain>
</file>

<file path=xl/comments1.xml><?xml version="1.0" encoding="utf-8"?>
<comments xmlns="http://schemas.openxmlformats.org/spreadsheetml/2006/main">
  <authors>
    <author>安芸高田市</author>
  </authors>
  <commentList>
    <comment ref="C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 ref="D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 ref="F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 ref="G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 ref="H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List>
</comments>
</file>

<file path=xl/comments2.xml><?xml version="1.0" encoding="utf-8"?>
<comments xmlns="http://schemas.openxmlformats.org/spreadsheetml/2006/main">
  <authors>
    <author>安芸高田市</author>
  </authors>
  <commentList>
    <comment ref="C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 ref="D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 ref="F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 ref="G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 ref="H17" authorId="0" shapeId="0">
      <text>
        <r>
          <rPr>
            <b/>
            <sz val="9"/>
            <color indexed="81"/>
            <rFont val="ＭＳ Ｐゴシック"/>
            <family val="3"/>
            <charset val="128"/>
          </rPr>
          <t>安芸高田市:</t>
        </r>
        <r>
          <rPr>
            <sz val="9"/>
            <color indexed="81"/>
            <rFont val="ＭＳ Ｐゴシック"/>
            <family val="3"/>
            <charset val="128"/>
          </rPr>
          <t xml:space="preserve">
計算表の合計額と一致しない場合はセルが赤色で表示されます。</t>
        </r>
      </text>
    </comment>
  </commentList>
</comments>
</file>

<file path=xl/sharedStrings.xml><?xml version="1.0" encoding="utf-8"?>
<sst xmlns="http://schemas.openxmlformats.org/spreadsheetml/2006/main" count="453" uniqueCount="123">
  <si>
    <t>No.</t>
    <phoneticPr fontId="2"/>
  </si>
  <si>
    <t>⑧</t>
    <phoneticPr fontId="2"/>
  </si>
  <si>
    <t>⑨</t>
    <phoneticPr fontId="2"/>
  </si>
  <si>
    <t>集落協定名</t>
    <rPh sb="0" eb="2">
      <t>シュウラク</t>
    </rPh>
    <rPh sb="2" eb="4">
      <t>キョウテイ</t>
    </rPh>
    <rPh sb="4" eb="5">
      <t>メイ</t>
    </rPh>
    <phoneticPr fontId="2"/>
  </si>
  <si>
    <t>集落協定代表者</t>
    <rPh sb="0" eb="2">
      <t>シュウラク</t>
    </rPh>
    <rPh sb="2" eb="4">
      <t>キョウテイ</t>
    </rPh>
    <rPh sb="4" eb="7">
      <t>ダイヒョウシャ</t>
    </rPh>
    <phoneticPr fontId="2"/>
  </si>
  <si>
    <t>該当行政区名</t>
    <rPh sb="0" eb="2">
      <t>ガイトウ</t>
    </rPh>
    <rPh sb="2" eb="5">
      <t>ギョウセイク</t>
    </rPh>
    <rPh sb="5" eb="6">
      <t>メイ</t>
    </rPh>
    <phoneticPr fontId="2"/>
  </si>
  <si>
    <t>㊞</t>
    <phoneticPr fontId="2"/>
  </si>
  <si>
    <t>氏名</t>
    <rPh sb="0" eb="2">
      <t>シメイ</t>
    </rPh>
    <phoneticPr fontId="2"/>
  </si>
  <si>
    <t>収入</t>
    <rPh sb="0" eb="2">
      <t>シュウニュウ</t>
    </rPh>
    <phoneticPr fontId="2"/>
  </si>
  <si>
    <t>支出</t>
    <rPh sb="0" eb="2">
      <t>シシュツ</t>
    </rPh>
    <phoneticPr fontId="2"/>
  </si>
  <si>
    <t>所得金額</t>
    <rPh sb="0" eb="2">
      <t>ショトク</t>
    </rPh>
    <rPh sb="2" eb="4">
      <t>キンガク</t>
    </rPh>
    <phoneticPr fontId="2"/>
  </si>
  <si>
    <t>減価償却費</t>
    <rPh sb="0" eb="2">
      <t>ゲンカ</t>
    </rPh>
    <rPh sb="2" eb="4">
      <t>ショウキャク</t>
    </rPh>
    <rPh sb="4" eb="5">
      <t>ヒ</t>
    </rPh>
    <phoneticPr fontId="2"/>
  </si>
  <si>
    <t>備考</t>
    <rPh sb="0" eb="2">
      <t>ビコウ</t>
    </rPh>
    <phoneticPr fontId="2"/>
  </si>
  <si>
    <t>集落合計</t>
    <rPh sb="0" eb="2">
      <t>シュウラク</t>
    </rPh>
    <rPh sb="2" eb="4">
      <t>ゴウケイ</t>
    </rPh>
    <phoneticPr fontId="2"/>
  </si>
  <si>
    <t>円</t>
    <rPh sb="0" eb="1">
      <t>エン</t>
    </rPh>
    <phoneticPr fontId="2"/>
  </si>
  <si>
    <t>確定申告に係る中山間地域等直接支払交付金収支状況報告書</t>
    <rPh sb="0" eb="2">
      <t>カクテイ</t>
    </rPh>
    <rPh sb="2" eb="4">
      <t>シンコク</t>
    </rPh>
    <rPh sb="5" eb="6">
      <t>カカ</t>
    </rPh>
    <rPh sb="7" eb="8">
      <t>チュウ</t>
    </rPh>
    <rPh sb="8" eb="10">
      <t>サンカン</t>
    </rPh>
    <rPh sb="10" eb="12">
      <t>チイキ</t>
    </rPh>
    <rPh sb="12" eb="13">
      <t>トウ</t>
    </rPh>
    <rPh sb="13" eb="15">
      <t>チョクセツ</t>
    </rPh>
    <rPh sb="15" eb="17">
      <t>シハラ</t>
    </rPh>
    <rPh sb="17" eb="20">
      <t>コウフキン</t>
    </rPh>
    <rPh sb="20" eb="22">
      <t>シュウシ</t>
    </rPh>
    <rPh sb="22" eb="24">
      <t>ジョウキョウ</t>
    </rPh>
    <rPh sb="24" eb="27">
      <t>ホウコクショ</t>
    </rPh>
    <phoneticPr fontId="2"/>
  </si>
  <si>
    <t>平成　　　年　　　月　　　日</t>
    <rPh sb="0" eb="2">
      <t>ヘイセイ</t>
    </rPh>
    <rPh sb="5" eb="6">
      <t>ネン</t>
    </rPh>
    <rPh sb="9" eb="10">
      <t>ガツ</t>
    </rPh>
    <rPh sb="13" eb="14">
      <t>ニチ</t>
    </rPh>
    <phoneticPr fontId="2"/>
  </si>
  <si>
    <t>①個人配分分</t>
    <rPh sb="1" eb="3">
      <t>コジン</t>
    </rPh>
    <rPh sb="3" eb="5">
      <t>ハイブン</t>
    </rPh>
    <rPh sb="5" eb="6">
      <t>ブン</t>
    </rPh>
    <phoneticPr fontId="2"/>
  </si>
  <si>
    <t>②共同取組活動分</t>
    <rPh sb="1" eb="3">
      <t>キョウドウ</t>
    </rPh>
    <rPh sb="3" eb="5">
      <t>トリクミ</t>
    </rPh>
    <rPh sb="5" eb="7">
      <t>カツドウ</t>
    </rPh>
    <rPh sb="7" eb="8">
      <t>ブン</t>
    </rPh>
    <phoneticPr fontId="2"/>
  </si>
  <si>
    <t>⑩</t>
    <phoneticPr fontId="2"/>
  </si>
  <si>
    <t>収支状況報告書作成に係る計算表</t>
    <rPh sb="0" eb="2">
      <t>シュウシ</t>
    </rPh>
    <rPh sb="2" eb="4">
      <t>ジョウキョウ</t>
    </rPh>
    <rPh sb="4" eb="7">
      <t>ホウコクショ</t>
    </rPh>
    <rPh sb="7" eb="9">
      <t>サクセイ</t>
    </rPh>
    <rPh sb="10" eb="11">
      <t>カカ</t>
    </rPh>
    <rPh sb="12" eb="14">
      <t>ケイサン</t>
    </rPh>
    <rPh sb="14" eb="15">
      <t>ヒョウ</t>
    </rPh>
    <phoneticPr fontId="2"/>
  </si>
  <si>
    <t>１　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2">
      <t>シシュツ</t>
    </rPh>
    <rPh sb="22" eb="23">
      <t>ガク</t>
    </rPh>
    <phoneticPr fontId="2"/>
  </si>
  <si>
    <t>（１）配分総額</t>
    <rPh sb="3" eb="5">
      <t>ハイブン</t>
    </rPh>
    <rPh sb="5" eb="7">
      <t>ソウガク</t>
    </rPh>
    <phoneticPr fontId="2"/>
  </si>
  <si>
    <t>総  額（円）</t>
    <rPh sb="0" eb="4">
      <t>ソウガク</t>
    </rPh>
    <rPh sb="5" eb="6">
      <t>エン</t>
    </rPh>
    <phoneticPr fontId="2"/>
  </si>
  <si>
    <t>配分等の基礎</t>
    <rPh sb="0" eb="2">
      <t>ハイブン</t>
    </rPh>
    <rPh sb="2" eb="3">
      <t>トウ</t>
    </rPh>
    <rPh sb="4" eb="6">
      <t>キソ</t>
    </rPh>
    <phoneticPr fontId="2"/>
  </si>
  <si>
    <t>（２）共同取組活動支出額</t>
    <rPh sb="3" eb="5">
      <t>キョウドウ</t>
    </rPh>
    <rPh sb="5" eb="7">
      <t>トリクミ</t>
    </rPh>
    <rPh sb="7" eb="9">
      <t>カツドウ</t>
    </rPh>
    <rPh sb="9" eb="11">
      <t>シシュツ</t>
    </rPh>
    <rPh sb="11" eb="12">
      <t>ガク</t>
    </rPh>
    <phoneticPr fontId="2"/>
  </si>
  <si>
    <t>支出項目</t>
    <rPh sb="0" eb="2">
      <t>シシュツ</t>
    </rPh>
    <rPh sb="2" eb="4">
      <t>コウモク</t>
    </rPh>
    <phoneticPr fontId="2"/>
  </si>
  <si>
    <t>支出額（円）</t>
    <rPh sb="0" eb="2">
      <t>シシュツ</t>
    </rPh>
    <rPh sb="2" eb="3">
      <t>ガク</t>
    </rPh>
    <rPh sb="4" eb="5">
      <t>エン</t>
    </rPh>
    <phoneticPr fontId="2"/>
  </si>
  <si>
    <t>年→</t>
    <rPh sb="0" eb="1">
      <t>ネン</t>
    </rPh>
    <phoneticPr fontId="2"/>
  </si>
  <si>
    <t>役員報酬</t>
    <rPh sb="0" eb="2">
      <t>ヤクイン</t>
    </rPh>
    <rPh sb="2" eb="4">
      <t>ホウシュウ</t>
    </rPh>
    <phoneticPr fontId="2"/>
  </si>
  <si>
    <t>日当</t>
    <rPh sb="0" eb="2">
      <t>ニットウ</t>
    </rPh>
    <phoneticPr fontId="2"/>
  </si>
  <si>
    <t>⑤　共同取組活動分</t>
    <rPh sb="2" eb="4">
      <t>キョウドウ</t>
    </rPh>
    <rPh sb="4" eb="6">
      <t>トリクミ</t>
    </rPh>
    <rPh sb="6" eb="8">
      <t>カツドウ</t>
    </rPh>
    <rPh sb="8" eb="9">
      <t>ブン</t>
    </rPh>
    <phoneticPr fontId="2"/>
  </si>
  <si>
    <t>その他手当等</t>
    <rPh sb="2" eb="3">
      <t>タ</t>
    </rPh>
    <rPh sb="3" eb="5">
      <t>テアテ</t>
    </rPh>
    <rPh sb="5" eb="6">
      <t>トウ</t>
    </rPh>
    <phoneticPr fontId="2"/>
  </si>
  <si>
    <t>⑥</t>
    <phoneticPr fontId="2"/>
  </si>
  <si>
    <t>集落協定</t>
    <rPh sb="0" eb="2">
      <t>シュウラク</t>
    </rPh>
    <rPh sb="2" eb="4">
      <t>キョウテイ</t>
    </rPh>
    <phoneticPr fontId="2"/>
  </si>
  <si>
    <t>差引計
（⑤-⑥-⑦）</t>
    <phoneticPr fontId="2"/>
  </si>
  <si>
    <t>⑤のうち、必要経費に該当しない経費の合計額</t>
    <rPh sb="5" eb="7">
      <t>ヒツヨウ</t>
    </rPh>
    <rPh sb="7" eb="9">
      <t>ケイヒ</t>
    </rPh>
    <rPh sb="10" eb="12">
      <t>ガイトウ</t>
    </rPh>
    <rPh sb="15" eb="17">
      <t>ケイヒ</t>
    </rPh>
    <rPh sb="18" eb="20">
      <t>ゴウケイ</t>
    </rPh>
    <rPh sb="20" eb="21">
      <t>ガク</t>
    </rPh>
    <phoneticPr fontId="2"/>
  </si>
  <si>
    <t>会長20,000×1名、役員10,000×3名</t>
    <rPh sb="0" eb="2">
      <t>カイチョウ</t>
    </rPh>
    <rPh sb="10" eb="11">
      <t>メイ</t>
    </rPh>
    <rPh sb="12" eb="14">
      <t>ヤクイン</t>
    </rPh>
    <rPh sb="22" eb="23">
      <t>メイ</t>
    </rPh>
    <phoneticPr fontId="2"/>
  </si>
  <si>
    <t>交付金の５０％を面積で按分</t>
    <rPh sb="0" eb="3">
      <t>コウフキン</t>
    </rPh>
    <rPh sb="8" eb="10">
      <t>メンセキ</t>
    </rPh>
    <rPh sb="11" eb="13">
      <t>アンブン</t>
    </rPh>
    <phoneticPr fontId="2"/>
  </si>
  <si>
    <t>防護柵資材代</t>
    <rPh sb="0" eb="3">
      <t>ボウゴサク</t>
    </rPh>
    <rPh sb="3" eb="5">
      <t>シザイ</t>
    </rPh>
    <rPh sb="5" eb="6">
      <t>ダイ</t>
    </rPh>
    <phoneticPr fontId="2"/>
  </si>
  <si>
    <t>水路補修資材代</t>
    <rPh sb="0" eb="2">
      <t>スイロ</t>
    </rPh>
    <rPh sb="2" eb="4">
      <t>ホシュウ</t>
    </rPh>
    <rPh sb="4" eb="6">
      <t>シザイ</t>
    </rPh>
    <rPh sb="6" eb="7">
      <t>ダイ</t>
    </rPh>
    <phoneticPr fontId="2"/>
  </si>
  <si>
    <t>必要経費に該当しない支出額</t>
    <rPh sb="0" eb="2">
      <t>ヒツヨウ</t>
    </rPh>
    <rPh sb="2" eb="4">
      <t>ケイヒ</t>
    </rPh>
    <rPh sb="5" eb="7">
      <t>ガイトウ</t>
    </rPh>
    <rPh sb="10" eb="13">
      <t>シシュツガク</t>
    </rPh>
    <phoneticPr fontId="2"/>
  </si>
  <si>
    <t xml:space="preserve">支出額
</t>
    <rPh sb="0" eb="3">
      <t>シシュツガク</t>
    </rPh>
    <phoneticPr fontId="2"/>
  </si>
  <si>
    <t>⑤共同取組活動費</t>
    <rPh sb="1" eb="3">
      <t>キョウドウ</t>
    </rPh>
    <rPh sb="3" eb="5">
      <t>トリクミ</t>
    </rPh>
    <rPh sb="5" eb="7">
      <t>カツドウ</t>
    </rPh>
    <rPh sb="7" eb="8">
      <t>ヒ</t>
    </rPh>
    <phoneticPr fontId="2"/>
  </si>
  <si>
    <t>過年残（積立）額累計</t>
    <rPh sb="0" eb="2">
      <t>カネン</t>
    </rPh>
    <rPh sb="2" eb="3">
      <t>ザン</t>
    </rPh>
    <rPh sb="4" eb="6">
      <t>ツミタテ</t>
    </rPh>
    <rPh sb="7" eb="8">
      <t>ガク</t>
    </rPh>
    <rPh sb="8" eb="10">
      <t>ルイケイ</t>
    </rPh>
    <phoneticPr fontId="2"/>
  </si>
  <si>
    <t>残（積立・繰越）額</t>
    <rPh sb="0" eb="1">
      <t>ザン</t>
    </rPh>
    <rPh sb="2" eb="4">
      <t>ツミタテ</t>
    </rPh>
    <rPh sb="5" eb="7">
      <t>クリコシ</t>
    </rPh>
    <rPh sb="8" eb="9">
      <t>ガク</t>
    </rPh>
    <phoneticPr fontId="2"/>
  </si>
  <si>
    <t>作業日当　5,000円×10名</t>
    <rPh sb="0" eb="2">
      <t>サギョウ</t>
    </rPh>
    <rPh sb="2" eb="4">
      <t>ニットウ</t>
    </rPh>
    <rPh sb="10" eb="11">
      <t>エン</t>
    </rPh>
    <rPh sb="14" eb="15">
      <t>メイ</t>
    </rPh>
    <phoneticPr fontId="2"/>
  </si>
  <si>
    <t>交付金</t>
    <phoneticPr fontId="2"/>
  </si>
  <si>
    <t>①</t>
    <phoneticPr fontId="2"/>
  </si>
  <si>
    <t>個人配分分</t>
    <phoneticPr fontId="2"/>
  </si>
  <si>
    <t>②</t>
    <phoneticPr fontId="2"/>
  </si>
  <si>
    <t>共同取組活動分</t>
    <phoneticPr fontId="2"/>
  </si>
  <si>
    <t>合計
（①＋②）</t>
    <phoneticPr fontId="2"/>
  </si>
  <si>
    <t>必要経費
（⑧+⑨）</t>
    <phoneticPr fontId="2"/>
  </si>
  <si>
    <r>
      <t>⑥　</t>
    </r>
    <r>
      <rPr>
        <sz val="14"/>
        <rFont val="ＭＳ Ｐゴシック"/>
        <family val="3"/>
        <charset val="128"/>
      </rPr>
      <t>⑤のうち</t>
    </r>
    <phoneticPr fontId="2"/>
  </si>
  <si>
    <r>
      <t>⑦　</t>
    </r>
    <r>
      <rPr>
        <sz val="14"/>
        <rFont val="ＭＳ Ｐゴシック"/>
        <family val="3"/>
        <charset val="128"/>
      </rPr>
      <t>⑤のうち</t>
    </r>
    <phoneticPr fontId="2"/>
  </si>
  <si>
    <t>●●集落協定</t>
    <rPh sb="2" eb="4">
      <t>シュウラク</t>
    </rPh>
    <rPh sb="4" eb="6">
      <t>キョウテイ</t>
    </rPh>
    <phoneticPr fontId="2"/>
  </si>
  <si>
    <t>●●　●●</t>
    <phoneticPr fontId="2"/>
  </si>
  <si>
    <t>●●町</t>
    <rPh sb="2" eb="3">
      <t>マチ</t>
    </rPh>
    <phoneticPr fontId="2"/>
  </si>
  <si>
    <t>　●●</t>
    <phoneticPr fontId="2"/>
  </si>
  <si>
    <t>①配分残</t>
    <rPh sb="1" eb="3">
      <t>ハイブン</t>
    </rPh>
    <rPh sb="3" eb="4">
      <t>ザン</t>
    </rPh>
    <phoneticPr fontId="2"/>
  </si>
  <si>
    <t>②配分残</t>
    <rPh sb="1" eb="3">
      <t>ハイブン</t>
    </rPh>
    <rPh sb="3" eb="4">
      <t>ザン</t>
    </rPh>
    <phoneticPr fontId="2"/>
  </si>
  <si>
    <t>⑤配分残</t>
    <rPh sb="1" eb="3">
      <t>ハイブン</t>
    </rPh>
    <rPh sb="3" eb="4">
      <t>ザン</t>
    </rPh>
    <phoneticPr fontId="2"/>
  </si>
  <si>
    <t>⑥配分残</t>
    <rPh sb="1" eb="3">
      <t>ハイブン</t>
    </rPh>
    <rPh sb="3" eb="4">
      <t>ザン</t>
    </rPh>
    <phoneticPr fontId="2"/>
  </si>
  <si>
    <t>減価償却費の計算</t>
    <rPh sb="0" eb="2">
      <t>ゲンカ</t>
    </rPh>
    <rPh sb="2" eb="4">
      <t>ショウキャク</t>
    </rPh>
    <rPh sb="4" eb="5">
      <t>ヒ</t>
    </rPh>
    <rPh sb="6" eb="8">
      <t>ケイサン</t>
    </rPh>
    <phoneticPr fontId="2"/>
  </si>
  <si>
    <t>平成19年4月1日以後取得（定額法）</t>
    <rPh sb="0" eb="2">
      <t>ヘイセイ</t>
    </rPh>
    <rPh sb="4" eb="5">
      <t>ネン</t>
    </rPh>
    <rPh sb="6" eb="7">
      <t>ガツ</t>
    </rPh>
    <rPh sb="8" eb="9">
      <t>ニチ</t>
    </rPh>
    <rPh sb="9" eb="11">
      <t>イゴ</t>
    </rPh>
    <rPh sb="11" eb="13">
      <t>シュトク</t>
    </rPh>
    <rPh sb="14" eb="16">
      <t>テイガク</t>
    </rPh>
    <rPh sb="16" eb="17">
      <t>ホウ</t>
    </rPh>
    <phoneticPr fontId="2"/>
  </si>
  <si>
    <t>申告年</t>
    <rPh sb="0" eb="2">
      <t>シンコク</t>
    </rPh>
    <rPh sb="2" eb="3">
      <t>ネン</t>
    </rPh>
    <phoneticPr fontId="2"/>
  </si>
  <si>
    <t>当該年中の減価償却費（一人当たり）</t>
    <rPh sb="0" eb="2">
      <t>トウガイ</t>
    </rPh>
    <rPh sb="2" eb="3">
      <t>ネン</t>
    </rPh>
    <rPh sb="3" eb="4">
      <t>チュウ</t>
    </rPh>
    <rPh sb="5" eb="7">
      <t>ゲンカ</t>
    </rPh>
    <rPh sb="7" eb="9">
      <t>ショウキャク</t>
    </rPh>
    <rPh sb="9" eb="10">
      <t>ヒ</t>
    </rPh>
    <rPh sb="11" eb="13">
      <t>ヒトリ</t>
    </rPh>
    <rPh sb="13" eb="14">
      <t>ア</t>
    </rPh>
    <phoneticPr fontId="2"/>
  </si>
  <si>
    <t>資産名称</t>
    <rPh sb="0" eb="2">
      <t>シサン</t>
    </rPh>
    <rPh sb="2" eb="4">
      <t>メイショウ</t>
    </rPh>
    <phoneticPr fontId="2"/>
  </si>
  <si>
    <t>○○</t>
    <phoneticPr fontId="2"/>
  </si>
  <si>
    <t>端数</t>
    <rPh sb="0" eb="2">
      <t>ハスウ</t>
    </rPh>
    <phoneticPr fontId="2"/>
  </si>
  <si>
    <t>取得価格</t>
    <rPh sb="0" eb="2">
      <t>シュトク</t>
    </rPh>
    <rPh sb="2" eb="4">
      <t>カカク</t>
    </rPh>
    <phoneticPr fontId="2"/>
  </si>
  <si>
    <t>取得年月日</t>
    <rPh sb="0" eb="2">
      <t>シュトク</t>
    </rPh>
    <rPh sb="2" eb="5">
      <t>ネンガッピ</t>
    </rPh>
    <phoneticPr fontId="2"/>
  </si>
  <si>
    <t>年</t>
    <rPh sb="0" eb="1">
      <t>ネン</t>
    </rPh>
    <phoneticPr fontId="2"/>
  </si>
  <si>
    <t>月</t>
    <rPh sb="0" eb="1">
      <t>ガツ</t>
    </rPh>
    <phoneticPr fontId="2"/>
  </si>
  <si>
    <t>耐用年数</t>
    <rPh sb="0" eb="2">
      <t>タイヨウ</t>
    </rPh>
    <rPh sb="2" eb="4">
      <t>ネンスウ</t>
    </rPh>
    <phoneticPr fontId="2"/>
  </si>
  <si>
    <t>年（</t>
    <rPh sb="0" eb="1">
      <t>ネン</t>
    </rPh>
    <phoneticPr fontId="2"/>
  </si>
  <si>
    <t>か月）</t>
    <rPh sb="1" eb="2">
      <t>ゲツ</t>
    </rPh>
    <phoneticPr fontId="2"/>
  </si>
  <si>
    <t>農業の使用割合</t>
    <rPh sb="0" eb="2">
      <t>ノウギョウ</t>
    </rPh>
    <rPh sb="3" eb="5">
      <t>シヨウ</t>
    </rPh>
    <rPh sb="5" eb="7">
      <t>ワリアイ</t>
    </rPh>
    <phoneticPr fontId="2"/>
  </si>
  <si>
    <t>共有者数</t>
    <rPh sb="0" eb="3">
      <t>キョウユウシャ</t>
    </rPh>
    <rPh sb="3" eb="4">
      <t>スウ</t>
    </rPh>
    <phoneticPr fontId="2"/>
  </si>
  <si>
    <t>定額法償却率</t>
    <rPh sb="0" eb="2">
      <t>テイガク</t>
    </rPh>
    <rPh sb="2" eb="3">
      <t>ホウ</t>
    </rPh>
    <rPh sb="3" eb="6">
      <t>ショウキャクリツ</t>
    </rPh>
    <phoneticPr fontId="2"/>
  </si>
  <si>
    <t>減価償却の基礎となる金額
（取得価格）</t>
    <rPh sb="0" eb="2">
      <t>ゲンカ</t>
    </rPh>
    <rPh sb="2" eb="4">
      <t>ショウキャク</t>
    </rPh>
    <rPh sb="5" eb="7">
      <t>キソ</t>
    </rPh>
    <rPh sb="10" eb="12">
      <t>キンガク</t>
    </rPh>
    <rPh sb="14" eb="16">
      <t>シュトク</t>
    </rPh>
    <rPh sb="16" eb="18">
      <t>カカク</t>
    </rPh>
    <phoneticPr fontId="2"/>
  </si>
  <si>
    <t>1年間の減価償却費</t>
    <rPh sb="0" eb="3">
      <t>イチネンカン</t>
    </rPh>
    <phoneticPr fontId="2"/>
  </si>
  <si>
    <t>使用月数</t>
    <rPh sb="0" eb="2">
      <t>シヨウ</t>
    </rPh>
    <phoneticPr fontId="2"/>
  </si>
  <si>
    <t>減価償却費</t>
    <rPh sb="0" eb="2">
      <t>ゲンカ</t>
    </rPh>
    <phoneticPr fontId="2"/>
  </si>
  <si>
    <t>農業の使用割合</t>
    <rPh sb="0" eb="2">
      <t>ノウギョウ</t>
    </rPh>
    <phoneticPr fontId="2"/>
  </si>
  <si>
    <t>必要経費となる減価償却費</t>
    <rPh sb="0" eb="2">
      <t>ヒツヨウ</t>
    </rPh>
    <rPh sb="2" eb="4">
      <t>ケイヒ</t>
    </rPh>
    <phoneticPr fontId="2"/>
  </si>
  <si>
    <t>未償却残高</t>
    <rPh sb="0" eb="3">
      <t>ミショウキャク</t>
    </rPh>
    <rPh sb="3" eb="5">
      <t>ザンダカ</t>
    </rPh>
    <phoneticPr fontId="2"/>
  </si>
  <si>
    <t>（円）</t>
    <rPh sb="1" eb="2">
      <t>エン</t>
    </rPh>
    <phoneticPr fontId="2"/>
  </si>
  <si>
    <t>（月）</t>
    <rPh sb="1" eb="2">
      <t>ツキスウ</t>
    </rPh>
    <phoneticPr fontId="2"/>
  </si>
  <si>
    <t>（％）</t>
    <phoneticPr fontId="2"/>
  </si>
  <si>
    <t>×</t>
    <phoneticPr fontId="2"/>
  </si>
  <si>
    <t>＝</t>
    <phoneticPr fontId="2"/>
  </si>
  <si>
    <t>合計</t>
    <rPh sb="0" eb="2">
      <t>ゴウケイ</t>
    </rPh>
    <phoneticPr fontId="2"/>
  </si>
  <si>
    <t>償却率</t>
    <rPh sb="0" eb="3">
      <t>ショウキャクリツ</t>
    </rPh>
    <phoneticPr fontId="2"/>
  </si>
  <si>
    <t>一人当たり</t>
  </si>
  <si>
    <t>乗用草刈機　１台　共同所有</t>
    <rPh sb="0" eb="2">
      <t>ジョウヨウ</t>
    </rPh>
    <rPh sb="2" eb="4">
      <t>クサカ</t>
    </rPh>
    <rPh sb="4" eb="5">
      <t>キ</t>
    </rPh>
    <rPh sb="7" eb="8">
      <t>ダイ</t>
    </rPh>
    <rPh sb="9" eb="11">
      <t>キョウドウ</t>
    </rPh>
    <rPh sb="11" eb="13">
      <t>ショユウ</t>
    </rPh>
    <phoneticPr fontId="2"/>
  </si>
  <si>
    <t>内訳：</t>
    <rPh sb="0" eb="2">
      <t>ウチワケ</t>
    </rPh>
    <phoneticPr fontId="2"/>
  </si>
  <si>
    <t>③合計</t>
    <rPh sb="1" eb="3">
      <t>ゴウケイ</t>
    </rPh>
    <phoneticPr fontId="2"/>
  </si>
  <si>
    <t>④役員報酬等</t>
    <rPh sb="5" eb="6">
      <t>ナド</t>
    </rPh>
    <phoneticPr fontId="2"/>
  </si>
  <si>
    <t>④合計額</t>
    <rPh sb="1" eb="3">
      <t>ゴウケイ</t>
    </rPh>
    <rPh sb="3" eb="4">
      <t>ガク</t>
    </rPh>
    <phoneticPr fontId="2"/>
  </si>
  <si>
    <t>③　</t>
    <phoneticPr fontId="2"/>
  </si>
  <si>
    <t>④</t>
    <phoneticPr fontId="2"/>
  </si>
  <si>
    <t>②のうち個人が受領した額</t>
    <phoneticPr fontId="2"/>
  </si>
  <si>
    <t>（③-⑩＋④）</t>
    <phoneticPr fontId="2"/>
  </si>
  <si>
    <t>⑤共同取組活動費合計額（④を含む）</t>
    <rPh sb="1" eb="3">
      <t>キョウドウ</t>
    </rPh>
    <rPh sb="3" eb="5">
      <t>トリクミ</t>
    </rPh>
    <rPh sb="5" eb="7">
      <t>カツドウ</t>
    </rPh>
    <rPh sb="7" eb="8">
      <t>ヒ</t>
    </rPh>
    <rPh sb="8" eb="10">
      <t>ゴウケイ</t>
    </rPh>
    <rPh sb="10" eb="11">
      <t>ガク</t>
    </rPh>
    <rPh sb="14" eb="15">
      <t>フク</t>
    </rPh>
    <phoneticPr fontId="2"/>
  </si>
  <si>
    <t>鳥獣害防止対策費</t>
    <phoneticPr fontId="2"/>
  </si>
  <si>
    <t>水路・農道等の管理費</t>
    <phoneticPr fontId="2"/>
  </si>
  <si>
    <t>共同利用機械購入費</t>
    <phoneticPr fontId="2"/>
  </si>
  <si>
    <t>減価償却資産
の取得金額</t>
    <rPh sb="0" eb="2">
      <t>ゲンカ</t>
    </rPh>
    <rPh sb="2" eb="4">
      <t>ショウキャク</t>
    </rPh>
    <rPh sb="4" eb="6">
      <t>シサン</t>
    </rPh>
    <rPh sb="8" eb="10">
      <t>シュトク</t>
    </rPh>
    <rPh sb="10" eb="12">
      <t>キンガク</t>
    </rPh>
    <phoneticPr fontId="2"/>
  </si>
  <si>
    <t>④配分残</t>
    <rPh sb="1" eb="3">
      <t>ハイブン</t>
    </rPh>
    <rPh sb="3" eb="4">
      <t>ザン</t>
    </rPh>
    <phoneticPr fontId="2"/>
  </si>
  <si>
    <t>役員報酬等</t>
    <rPh sb="0" eb="2">
      <t>ヤクイン</t>
    </rPh>
    <rPh sb="2" eb="4">
      <t>ホウシュウ</t>
    </rPh>
    <phoneticPr fontId="2"/>
  </si>
  <si>
    <t>○○　太郎</t>
    <rPh sb="3" eb="5">
      <t>タロウ</t>
    </rPh>
    <phoneticPr fontId="2"/>
  </si>
  <si>
    <t>□□　二郎</t>
    <rPh sb="3" eb="5">
      <t>ジロウ</t>
    </rPh>
    <phoneticPr fontId="2"/>
  </si>
  <si>
    <t>△△　三郎</t>
    <rPh sb="3" eb="5">
      <t>サブロウ</t>
    </rPh>
    <phoneticPr fontId="2"/>
  </si>
  <si>
    <t>●●　四郎</t>
    <rPh sb="3" eb="5">
      <t>シロウ</t>
    </rPh>
    <phoneticPr fontId="2"/>
  </si>
  <si>
    <t>■■　五郎</t>
    <rPh sb="3" eb="5">
      <t>ゴロウ</t>
    </rPh>
    <phoneticPr fontId="2"/>
  </si>
  <si>
    <t>町</t>
    <rPh sb="0" eb="1">
      <t>ムコウチョウ</t>
    </rPh>
    <phoneticPr fontId="2"/>
  </si>
  <si>
    <t>交付金の５０％を均等割りで按分
（早期交付分330,000含む）</t>
    <rPh sb="0" eb="3">
      <t>コウフキン</t>
    </rPh>
    <rPh sb="8" eb="10">
      <t>キントウ</t>
    </rPh>
    <rPh sb="10" eb="11">
      <t>ワ</t>
    </rPh>
    <rPh sb="13" eb="15">
      <t>アンブン</t>
    </rPh>
    <rPh sb="17" eb="19">
      <t>ソウキ</t>
    </rPh>
    <rPh sb="19" eb="21">
      <t>コウフ</t>
    </rPh>
    <rPh sb="21" eb="22">
      <t>ブン</t>
    </rPh>
    <rPh sb="29" eb="30">
      <t>フク</t>
    </rPh>
    <phoneticPr fontId="2"/>
  </si>
  <si>
    <t>内訳：過年度積立分30万円
　　　29年度分66万円</t>
    <phoneticPr fontId="2"/>
  </si>
  <si>
    <t>▲▲　六郎</t>
    <rPh sb="3" eb="5">
      <t>ロクロウ</t>
    </rPh>
    <phoneticPr fontId="2"/>
  </si>
  <si>
    <t>0</t>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</si>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</sst>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14"/>
      <name val="ＭＳ 明朝"/>
      <family val="1"/>
      <charset val="128"/>
    </font>
    <font>
      <sz val="12"/>
      <name val="ＭＳ 明朝"/>
      <family val="1"/>
      <charset val="128"/>
    </font>
    <font>
      <b/>
      <sz val="14"/>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明朝"/>
      <family val="1"/>
      <charset val="128"/>
    </font>
    <font>
      <b/>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25">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indexed="64"/>
      </left>
      <right style="thick">
        <color indexed="64"/>
      </right>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top/>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thick">
        <color indexed="64"/>
      </left>
      <right style="thick">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double">
        <color indexed="64"/>
      </left>
      <right style="thin">
        <color indexed="64"/>
      </right>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ck">
        <color indexed="64"/>
      </left>
      <right style="thick">
        <color indexed="64"/>
      </right>
      <top style="thick">
        <color indexed="64"/>
      </top>
      <bottom/>
      <diagonal/>
    </border>
    <border>
      <left style="thin">
        <color indexed="64"/>
      </left>
      <right style="medium">
        <color indexed="64"/>
      </right>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theme="1" tint="0.499984740745262"/>
      </right>
      <top style="medium">
        <color indexed="64"/>
      </top>
      <bottom style="medium">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indexed="64"/>
      </right>
      <top/>
      <bottom style="thin">
        <color theme="1" tint="0.499984740745262"/>
      </bottom>
      <diagonal/>
    </border>
    <border>
      <left style="thin">
        <color theme="0" tint="-0.499984740745262"/>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thin">
        <color theme="1" tint="0.499984740745262"/>
      </right>
      <top style="thin">
        <color theme="0" tint="-0.499984740745262"/>
      </top>
      <bottom style="medium">
        <color indexed="64"/>
      </bottom>
      <diagonal/>
    </border>
    <border>
      <left style="thin">
        <color theme="1" tint="0.499984740745262"/>
      </left>
      <right style="medium">
        <color indexed="64"/>
      </right>
      <top style="thin">
        <color theme="0" tint="-0.499984740745262"/>
      </top>
      <bottom style="medium">
        <color indexed="64"/>
      </bottom>
      <diagonal/>
    </border>
    <border>
      <left style="thin">
        <color theme="1" tint="0.499984740745262"/>
      </left>
      <right/>
      <top style="medium">
        <color indexed="64"/>
      </top>
      <bottom style="medium">
        <color indexed="64"/>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style="medium">
        <color indexed="64"/>
      </left>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medium">
        <color indexed="64"/>
      </left>
      <right/>
      <top style="thin">
        <color theme="1" tint="0.499984740745262"/>
      </top>
      <bottom style="thin">
        <color theme="1" tint="0.499984740745262"/>
      </bottom>
      <diagonal/>
    </border>
    <border>
      <left style="medium">
        <color indexed="64"/>
      </left>
      <right/>
      <top style="thin">
        <color theme="1" tint="0.499984740745262"/>
      </top>
      <bottom style="medium">
        <color indexed="64"/>
      </bottom>
      <diagonal/>
    </border>
    <border>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right style="medium">
        <color indexed="64"/>
      </right>
      <top/>
      <bottom style="thin">
        <color theme="1"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thin">
        <color theme="1" tint="0.499984740745262"/>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thin">
        <color theme="1" tint="0.499984740745262"/>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thin">
        <color theme="1" tint="0.499984740745262"/>
      </left>
      <right/>
      <top style="medium">
        <color indexed="64"/>
      </top>
      <bottom style="thin">
        <color theme="1" tint="0.499984740745262"/>
      </bottom>
      <diagonal/>
    </border>
  </borders>
  <cellStyleXfs count="3">
    <xf numFmtId="0" fontId="0" fillId="0" borderId="0"/>
    <xf numFmtId="38" fontId="1" fillId="0" borderId="0" applyFont="0" applyFill="0" applyBorder="0" applyAlignment="0" applyProtection="0"/>
    <xf numFmtId="38" fontId="3" fillId="0" borderId="0" applyFont="0" applyFill="0" applyBorder="0" applyAlignment="0" applyProtection="0"/>
  </cellStyleXfs>
  <cellXfs count="301">
    <xf numFmtId="0" fontId="0" fillId="0" borderId="0" xfId="0"/>
    <xf numFmtId="0" fontId="4" fillId="0" borderId="0" xfId="0" applyFont="1"/>
    <xf numFmtId="0" fontId="4" fillId="0" borderId="0" xfId="0" applyFont="1" applyAlignment="1">
      <alignment horizontal="right"/>
    </xf>
    <xf numFmtId="0" fontId="4" fillId="0" borderId="1" xfId="0" applyFont="1" applyBorder="1"/>
    <xf numFmtId="0" fontId="4" fillId="0" borderId="1" xfId="0" applyFont="1" applyBorder="1" applyAlignment="1">
      <alignment horizontal="right"/>
    </xf>
    <xf numFmtId="0" fontId="4" fillId="0" borderId="0" xfId="0" applyFont="1" applyAlignment="1">
      <alignment wrapText="1"/>
    </xf>
    <xf numFmtId="0" fontId="4" fillId="0" borderId="0" xfId="0" applyFont="1" applyAlignment="1">
      <alignment vertical="center" wrapText="1"/>
    </xf>
    <xf numFmtId="0" fontId="5" fillId="0" borderId="0" xfId="0" applyFont="1"/>
    <xf numFmtId="0" fontId="4" fillId="0" borderId="0" xfId="0" applyFont="1" applyAlignment="1"/>
    <xf numFmtId="0" fontId="4" fillId="0" borderId="0" xfId="0" applyFont="1" applyBorder="1" applyAlignment="1">
      <alignment horizontal="right"/>
    </xf>
    <xf numFmtId="0" fontId="4" fillId="0" borderId="2" xfId="0" applyFont="1" applyBorder="1"/>
    <xf numFmtId="0" fontId="4" fillId="0" borderId="3" xfId="0" applyFont="1" applyBorder="1" applyAlignment="1">
      <alignment horizontal="right"/>
    </xf>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5" fillId="0" borderId="11" xfId="0" applyFont="1" applyBorder="1"/>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center" vertical="center"/>
    </xf>
    <xf numFmtId="38" fontId="4" fillId="0" borderId="9" xfId="1" applyFont="1" applyBorder="1" applyAlignment="1">
      <alignment horizontal="right" vertical="center"/>
    </xf>
    <xf numFmtId="38" fontId="4" fillId="0" borderId="13" xfId="1" applyFont="1" applyBorder="1" applyAlignment="1">
      <alignment horizontal="right" vertical="center"/>
    </xf>
    <xf numFmtId="38" fontId="4" fillId="0" borderId="14" xfId="1" applyFont="1" applyBorder="1" applyAlignment="1">
      <alignment horizontal="right" vertical="center"/>
    </xf>
    <xf numFmtId="38" fontId="4" fillId="0" borderId="15" xfId="1" applyFont="1" applyBorder="1" applyAlignment="1">
      <alignment vertical="center"/>
    </xf>
    <xf numFmtId="38" fontId="4" fillId="0" borderId="16" xfId="1" applyFont="1" applyBorder="1"/>
    <xf numFmtId="38" fontId="4" fillId="0" borderId="17" xfId="1" applyFont="1" applyBorder="1"/>
    <xf numFmtId="38" fontId="4" fillId="0" borderId="18" xfId="1" applyFont="1" applyBorder="1"/>
    <xf numFmtId="38" fontId="4" fillId="0" borderId="19" xfId="1" applyFont="1" applyBorder="1"/>
    <xf numFmtId="38" fontId="4" fillId="0" borderId="20" xfId="1" applyFont="1" applyBorder="1"/>
    <xf numFmtId="38" fontId="4" fillId="0" borderId="6" xfId="1" applyFont="1" applyBorder="1"/>
    <xf numFmtId="38" fontId="4" fillId="0" borderId="11" xfId="1" applyFont="1" applyBorder="1"/>
    <xf numFmtId="38" fontId="4" fillId="0" borderId="21" xfId="1" applyFont="1" applyBorder="1"/>
    <xf numFmtId="38" fontId="4" fillId="0" borderId="22" xfId="1" applyFont="1" applyBorder="1"/>
    <xf numFmtId="38" fontId="4" fillId="0" borderId="23" xfId="1" applyFont="1" applyBorder="1"/>
    <xf numFmtId="38" fontId="4" fillId="0" borderId="24" xfId="1" applyFont="1" applyBorder="1"/>
    <xf numFmtId="38" fontId="4" fillId="0" borderId="25" xfId="1" applyFont="1" applyBorder="1"/>
    <xf numFmtId="38" fontId="4" fillId="0" borderId="26" xfId="1" applyFont="1" applyBorder="1"/>
    <xf numFmtId="38" fontId="4" fillId="0" borderId="27" xfId="1" applyFont="1" applyBorder="1"/>
    <xf numFmtId="38" fontId="4" fillId="0" borderId="28" xfId="1" applyFont="1" applyBorder="1"/>
    <xf numFmtId="38" fontId="4" fillId="0" borderId="29" xfId="1" applyFont="1" applyBorder="1"/>
    <xf numFmtId="38" fontId="4" fillId="0" borderId="30" xfId="1" applyFont="1" applyBorder="1"/>
    <xf numFmtId="38" fontId="4" fillId="0" borderId="31" xfId="1" applyFont="1" applyBorder="1"/>
    <xf numFmtId="38" fontId="4" fillId="0" borderId="32" xfId="1" applyFont="1" applyBorder="1"/>
    <xf numFmtId="38" fontId="4" fillId="0" borderId="33" xfId="1" applyFont="1" applyBorder="1"/>
    <xf numFmtId="38" fontId="4" fillId="0" borderId="13" xfId="1" applyFont="1" applyBorder="1" applyAlignment="1">
      <alignment vertical="center"/>
    </xf>
    <xf numFmtId="38" fontId="4" fillId="0" borderId="14" xfId="1" applyFont="1" applyBorder="1" applyAlignment="1">
      <alignment vertical="center"/>
    </xf>
    <xf numFmtId="38" fontId="4" fillId="0" borderId="34" xfId="1" applyFont="1" applyBorder="1" applyAlignment="1">
      <alignment vertical="center"/>
    </xf>
    <xf numFmtId="38" fontId="4" fillId="0" borderId="4" xfId="1" applyFont="1" applyBorder="1" applyAlignment="1">
      <alignment wrapText="1"/>
    </xf>
    <xf numFmtId="0" fontId="4" fillId="0" borderId="0" xfId="0" applyFont="1" applyBorder="1"/>
    <xf numFmtId="0" fontId="10" fillId="0" borderId="35" xfId="0" applyFont="1" applyBorder="1" applyAlignment="1">
      <alignment horizontal="center"/>
    </xf>
    <xf numFmtId="0" fontId="10" fillId="0" borderId="36" xfId="0" applyFont="1" applyBorder="1" applyAlignment="1">
      <alignment horizontal="center"/>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5" xfId="0" applyFont="1" applyBorder="1" applyAlignment="1">
      <alignment horizontal="center" wrapText="1"/>
    </xf>
    <xf numFmtId="38" fontId="4" fillId="0" borderId="0" xfId="0" applyNumberFormat="1" applyFont="1"/>
    <xf numFmtId="0" fontId="0" fillId="0" borderId="0" xfId="0" applyAlignment="1">
      <alignment horizontal="center"/>
    </xf>
    <xf numFmtId="0" fontId="0" fillId="0" borderId="38" xfId="0" applyBorder="1" applyAlignment="1">
      <alignment horizontal="center"/>
    </xf>
    <xf numFmtId="0" fontId="0" fillId="2" borderId="11" xfId="0" applyFill="1" applyBorder="1" applyAlignment="1"/>
    <xf numFmtId="0" fontId="0" fillId="0" borderId="1" xfId="0" applyBorder="1" applyAlignment="1"/>
    <xf numFmtId="38" fontId="0" fillId="0" borderId="21" xfId="2" applyFont="1" applyBorder="1"/>
    <xf numFmtId="0" fontId="0" fillId="0" borderId="2" xfId="0" applyBorder="1"/>
    <xf numFmtId="0" fontId="0" fillId="2" borderId="11" xfId="0" applyFill="1" applyBorder="1"/>
    <xf numFmtId="0" fontId="0" fillId="0" borderId="11" xfId="0" applyBorder="1" applyAlignment="1">
      <alignment horizontal="center"/>
    </xf>
    <xf numFmtId="0" fontId="0" fillId="0" borderId="38" xfId="0" applyBorder="1"/>
    <xf numFmtId="9" fontId="0" fillId="2" borderId="11" xfId="0" applyNumberFormat="1" applyFill="1" applyBorder="1"/>
    <xf numFmtId="0" fontId="0" fillId="0" borderId="21" xfId="0" applyBorder="1"/>
    <xf numFmtId="0" fontId="0" fillId="2" borderId="11" xfId="0" applyNumberFormat="1" applyFill="1" applyBorder="1"/>
    <xf numFmtId="0" fontId="0" fillId="0" borderId="0" xfId="0" applyBorder="1"/>
    <xf numFmtId="177" fontId="0" fillId="0" borderId="11" xfId="0" applyNumberFormat="1" applyFill="1" applyBorder="1"/>
    <xf numFmtId="0" fontId="0" fillId="0" borderId="35" xfId="0" applyBorder="1" applyAlignment="1">
      <alignment horizontal="center" vertical="center"/>
    </xf>
    <xf numFmtId="0" fontId="0" fillId="0" borderId="35" xfId="0" applyBorder="1" applyAlignment="1">
      <alignment horizontal="center" vertical="center" wrapText="1"/>
    </xf>
    <xf numFmtId="0" fontId="0" fillId="0" borderId="0" xfId="0" applyAlignment="1">
      <alignment horizontal="center" vertical="center"/>
    </xf>
    <xf numFmtId="0" fontId="0" fillId="0" borderId="24" xfId="0" applyBorder="1" applyAlignment="1">
      <alignment horizontal="center"/>
    </xf>
    <xf numFmtId="176" fontId="0" fillId="0" borderId="11" xfId="0" applyNumberFormat="1" applyBorder="1"/>
    <xf numFmtId="0" fontId="13" fillId="0" borderId="0" xfId="0" applyFont="1" applyAlignment="1">
      <alignment horizontal="center"/>
    </xf>
    <xf numFmtId="0" fontId="0" fillId="0" borderId="11" xfId="0" applyBorder="1"/>
    <xf numFmtId="9" fontId="0" fillId="0" borderId="11" xfId="0" applyNumberFormat="1" applyBorder="1"/>
    <xf numFmtId="177" fontId="0" fillId="0" borderId="11" xfId="0" applyNumberFormat="1" applyBorder="1"/>
    <xf numFmtId="0" fontId="0" fillId="0" borderId="21" xfId="0" applyBorder="1" applyAlignment="1">
      <alignment shrinkToFi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38" fontId="4" fillId="0" borderId="44" xfId="1" applyFont="1" applyBorder="1" applyAlignment="1">
      <alignment horizontal="right" vertical="center"/>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4" fillId="0" borderId="46" xfId="0" applyFont="1" applyBorder="1" applyAlignment="1">
      <alignment horizontal="right"/>
    </xf>
    <xf numFmtId="0" fontId="4" fillId="0" borderId="47" xfId="0" applyFont="1" applyBorder="1" applyAlignment="1">
      <alignment horizontal="right"/>
    </xf>
    <xf numFmtId="0" fontId="4" fillId="0" borderId="48" xfId="0" applyFont="1" applyBorder="1" applyAlignment="1">
      <alignment horizontal="right"/>
    </xf>
    <xf numFmtId="0" fontId="4" fillId="0" borderId="49" xfId="0" applyFont="1" applyBorder="1" applyAlignment="1">
      <alignment horizontal="right"/>
    </xf>
    <xf numFmtId="0" fontId="4" fillId="0" borderId="50" xfId="0" applyFont="1" applyBorder="1" applyAlignment="1">
      <alignment horizontal="right"/>
    </xf>
    <xf numFmtId="49" fontId="4" fillId="0" borderId="6" xfId="1" applyNumberFormat="1" applyFont="1" applyBorder="1" applyAlignment="1">
      <alignment horizontal="right"/>
    </xf>
    <xf numFmtId="49" fontId="4" fillId="0" borderId="11" xfId="1" applyNumberFormat="1" applyFont="1" applyBorder="1" applyAlignment="1">
      <alignment horizontal="right"/>
    </xf>
    <xf numFmtId="49" fontId="4" fillId="0" borderId="21" xfId="1" applyNumberFormat="1" applyFont="1" applyBorder="1" applyAlignment="1">
      <alignment horizontal="right"/>
    </xf>
    <xf numFmtId="0" fontId="9" fillId="0" borderId="12" xfId="0" applyFont="1" applyBorder="1" applyAlignment="1">
      <alignment horizontal="left" vertical="center" wrapText="1"/>
    </xf>
    <xf numFmtId="0" fontId="9" fillId="0" borderId="55" xfId="0" applyFont="1" applyBorder="1" applyAlignment="1">
      <alignment horizontal="left" vertical="center" wrapText="1"/>
    </xf>
    <xf numFmtId="0" fontId="9" fillId="0" borderId="96" xfId="0" applyFont="1" applyBorder="1" applyAlignment="1">
      <alignment horizontal="left" vertical="center" wrapText="1"/>
    </xf>
    <xf numFmtId="0" fontId="9" fillId="0" borderId="66" xfId="0" applyFont="1" applyBorder="1" applyAlignment="1">
      <alignment horizontal="left" vertical="center" textRotation="255" shrinkToFit="1"/>
    </xf>
    <xf numFmtId="0" fontId="9" fillId="0" borderId="67" xfId="0" applyFont="1" applyBorder="1" applyAlignment="1">
      <alignment horizontal="left" vertical="center" textRotation="255" shrinkToFit="1"/>
    </xf>
    <xf numFmtId="0" fontId="9" fillId="0" borderId="68" xfId="0" applyFont="1" applyBorder="1" applyAlignment="1">
      <alignment horizontal="left" vertical="center" textRotation="255" shrinkToFit="1"/>
    </xf>
    <xf numFmtId="0" fontId="9" fillId="0" borderId="66" xfId="0" applyFont="1" applyBorder="1" applyAlignment="1">
      <alignment horizontal="center" vertical="center" textRotation="255" wrapText="1"/>
    </xf>
    <xf numFmtId="0" fontId="9" fillId="0" borderId="67" xfId="0" applyFont="1" applyBorder="1" applyAlignment="1">
      <alignment horizontal="center" vertical="center" textRotation="255" wrapText="1"/>
    </xf>
    <xf numFmtId="0" fontId="9" fillId="0" borderId="68" xfId="0" applyFont="1" applyBorder="1" applyAlignment="1">
      <alignment horizontal="center" vertical="center" textRotation="255" wrapText="1"/>
    </xf>
    <xf numFmtId="0" fontId="9" fillId="0" borderId="118" xfId="0" applyFont="1" applyBorder="1" applyAlignment="1">
      <alignment horizontal="center" vertical="center" wrapText="1"/>
    </xf>
    <xf numFmtId="0" fontId="9" fillId="0" borderId="119" xfId="0" applyFont="1" applyBorder="1" applyAlignment="1">
      <alignment horizontal="center" vertical="center" wrapText="1"/>
    </xf>
    <xf numFmtId="0" fontId="9" fillId="0" borderId="120"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121" xfId="0" applyFont="1" applyBorder="1" applyAlignment="1">
      <alignment horizontal="left" vertical="center" wrapText="1"/>
    </xf>
    <xf numFmtId="0" fontId="9" fillId="0" borderId="122" xfId="0" applyFont="1" applyBorder="1" applyAlignment="1">
      <alignment horizontal="left" vertical="center" wrapText="1"/>
    </xf>
    <xf numFmtId="0" fontId="9" fillId="0" borderId="123" xfId="0" applyFont="1" applyBorder="1" applyAlignment="1">
      <alignment horizontal="left" vertical="center" wrapText="1"/>
    </xf>
    <xf numFmtId="0" fontId="9" fillId="0" borderId="115" xfId="0" applyFont="1" applyBorder="1" applyAlignment="1">
      <alignment horizontal="center" vertical="center" wrapText="1"/>
    </xf>
    <xf numFmtId="0" fontId="9" fillId="0" borderId="116" xfId="0" applyFont="1" applyBorder="1" applyAlignment="1">
      <alignment horizontal="center" vertical="center" wrapText="1"/>
    </xf>
    <xf numFmtId="0" fontId="9" fillId="0" borderId="117" xfId="0" applyFont="1" applyBorder="1" applyAlignment="1">
      <alignment horizontal="center" vertical="center" wrapText="1"/>
    </xf>
    <xf numFmtId="0" fontId="9" fillId="0" borderId="1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96" xfId="0" applyFont="1" applyBorder="1" applyAlignment="1">
      <alignment horizontal="center" vertical="center" shrinkToFit="1"/>
    </xf>
    <xf numFmtId="0" fontId="9" fillId="0" borderId="107" xfId="0" applyFont="1" applyBorder="1" applyAlignment="1">
      <alignment horizontal="left" vertical="center" wrapText="1"/>
    </xf>
    <xf numFmtId="0" fontId="9" fillId="0" borderId="108" xfId="0" applyFont="1" applyBorder="1" applyAlignment="1">
      <alignment horizontal="left" vertical="center" wrapText="1"/>
    </xf>
    <xf numFmtId="0" fontId="9" fillId="0" borderId="109" xfId="0" applyFont="1" applyBorder="1" applyAlignment="1">
      <alignment horizontal="left" vertical="center" wrapText="1"/>
    </xf>
    <xf numFmtId="0" fontId="9" fillId="0" borderId="110" xfId="0" applyFont="1" applyBorder="1" applyAlignment="1">
      <alignment horizontal="left" vertical="center" wrapText="1"/>
    </xf>
    <xf numFmtId="0" fontId="9" fillId="0" borderId="89" xfId="0" applyFont="1" applyBorder="1" applyAlignment="1">
      <alignment horizontal="left" vertical="center" wrapText="1"/>
    </xf>
    <xf numFmtId="0" fontId="9" fillId="0" borderId="90" xfId="0" applyFont="1" applyBorder="1" applyAlignment="1">
      <alignment horizontal="left" vertical="center" wrapText="1"/>
    </xf>
    <xf numFmtId="0" fontId="9" fillId="0" borderId="111" xfId="0" applyFont="1" applyBorder="1" applyAlignment="1">
      <alignment horizontal="left" vertical="center" wrapText="1"/>
    </xf>
    <xf numFmtId="0" fontId="9" fillId="0" borderId="112" xfId="0" applyFont="1" applyBorder="1" applyAlignment="1">
      <alignment horizontal="left" vertical="center" wrapText="1"/>
    </xf>
    <xf numFmtId="0" fontId="9" fillId="0" borderId="113" xfId="0" applyFont="1" applyBorder="1" applyAlignment="1">
      <alignment horizontal="left" vertical="center" wrapText="1"/>
    </xf>
    <xf numFmtId="38" fontId="9" fillId="0" borderId="95" xfId="0" applyNumberFormat="1" applyFont="1" applyBorder="1" applyAlignment="1">
      <alignment horizontal="right" vertical="center" wrapText="1"/>
    </xf>
    <xf numFmtId="0" fontId="9" fillId="0" borderId="55" xfId="0" applyFont="1" applyBorder="1" applyAlignment="1">
      <alignment horizontal="right" vertical="center" wrapText="1"/>
    </xf>
    <xf numFmtId="0" fontId="9" fillId="0" borderId="96" xfId="0" applyFont="1" applyBorder="1" applyAlignment="1">
      <alignment horizontal="right" vertical="center" wrapText="1"/>
    </xf>
    <xf numFmtId="0" fontId="9" fillId="0" borderId="95" xfId="0" applyFont="1" applyBorder="1" applyAlignment="1">
      <alignment horizontal="left" vertical="top" wrapText="1"/>
    </xf>
    <xf numFmtId="0" fontId="9" fillId="0" borderId="55" xfId="0" applyFont="1" applyBorder="1" applyAlignment="1">
      <alignment horizontal="left" vertical="top" wrapText="1"/>
    </xf>
    <xf numFmtId="0" fontId="9" fillId="0" borderId="62" xfId="0" applyFont="1" applyBorder="1" applyAlignment="1">
      <alignment horizontal="left" vertical="top" wrapText="1"/>
    </xf>
    <xf numFmtId="0" fontId="9" fillId="0" borderId="97" xfId="0" applyFont="1" applyBorder="1" applyAlignment="1">
      <alignment horizontal="left" vertical="center" wrapText="1"/>
    </xf>
    <xf numFmtId="0" fontId="9" fillId="0" borderId="98" xfId="0" applyFont="1" applyBorder="1" applyAlignment="1">
      <alignment horizontal="left" vertical="center" wrapText="1"/>
    </xf>
    <xf numFmtId="38" fontId="9" fillId="0" borderId="99" xfId="1" applyFont="1" applyBorder="1" applyAlignment="1">
      <alignment horizontal="right" vertical="center" wrapText="1"/>
    </xf>
    <xf numFmtId="38" fontId="9" fillId="0" borderId="97" xfId="1" applyFont="1" applyBorder="1" applyAlignment="1">
      <alignment horizontal="right" vertical="center" wrapText="1"/>
    </xf>
    <xf numFmtId="38" fontId="9" fillId="0" borderId="105" xfId="1" applyFont="1" applyBorder="1" applyAlignment="1">
      <alignment horizontal="right" vertical="center" wrapText="1"/>
    </xf>
    <xf numFmtId="0" fontId="9" fillId="0" borderId="105" xfId="0" applyFont="1" applyBorder="1" applyAlignment="1">
      <alignment horizontal="left" vertical="center" wrapText="1"/>
    </xf>
    <xf numFmtId="0" fontId="9" fillId="0" borderId="106" xfId="0" applyFont="1" applyBorder="1" applyAlignment="1">
      <alignment horizontal="left" vertical="center" wrapText="1"/>
    </xf>
    <xf numFmtId="38" fontId="9" fillId="0" borderId="88" xfId="1" applyFont="1" applyBorder="1" applyAlignment="1">
      <alignment horizontal="right" vertical="center" wrapText="1"/>
    </xf>
    <xf numFmtId="38" fontId="9" fillId="0" borderId="89" xfId="1" applyFont="1" applyBorder="1" applyAlignment="1">
      <alignment horizontal="right" vertical="center" wrapText="1"/>
    </xf>
    <xf numFmtId="38" fontId="9" fillId="0" borderId="90" xfId="1" applyFont="1" applyBorder="1" applyAlignment="1">
      <alignment horizontal="right" vertical="center" wrapText="1"/>
    </xf>
    <xf numFmtId="0" fontId="9" fillId="0" borderId="102" xfId="0" applyFont="1" applyBorder="1" applyAlignment="1">
      <alignment horizontal="left" vertical="center" wrapText="1"/>
    </xf>
    <xf numFmtId="0" fontId="9" fillId="0" borderId="103" xfId="0" applyFont="1" applyBorder="1" applyAlignment="1">
      <alignment horizontal="left" vertical="center" wrapText="1"/>
    </xf>
    <xf numFmtId="0" fontId="9" fillId="0" borderId="114" xfId="0" applyFont="1" applyBorder="1" applyAlignment="1">
      <alignment horizontal="left" vertical="center" wrapText="1"/>
    </xf>
    <xf numFmtId="0" fontId="9" fillId="0" borderId="88" xfId="0" applyFont="1" applyBorder="1" applyAlignment="1">
      <alignment horizontal="left" vertical="center" wrapText="1"/>
    </xf>
    <xf numFmtId="0" fontId="9" fillId="0" borderId="91" xfId="0" applyFont="1" applyBorder="1" applyAlignment="1">
      <alignment horizontal="left" vertical="center" wrapText="1"/>
    </xf>
    <xf numFmtId="38" fontId="9" fillId="0" borderId="102" xfId="1" applyFont="1" applyBorder="1" applyAlignment="1">
      <alignment horizontal="right" vertical="center" wrapText="1"/>
    </xf>
    <xf numFmtId="38" fontId="9" fillId="0" borderId="103" xfId="1" applyFont="1" applyBorder="1" applyAlignment="1">
      <alignment horizontal="right" vertical="center" wrapText="1"/>
    </xf>
    <xf numFmtId="38" fontId="9" fillId="0" borderId="104" xfId="1" applyFont="1" applyBorder="1" applyAlignment="1">
      <alignment horizontal="right" vertical="center" wrapText="1"/>
    </xf>
    <xf numFmtId="0" fontId="8" fillId="0" borderId="0" xfId="0" applyFont="1" applyAlignment="1">
      <alignment horizontal="center" vertical="center"/>
    </xf>
    <xf numFmtId="0" fontId="9" fillId="0" borderId="63"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4" xfId="0" applyFont="1" applyBorder="1" applyAlignment="1">
      <alignment horizontal="center" vertical="center"/>
    </xf>
    <xf numFmtId="38" fontId="9" fillId="0" borderId="21" xfId="1" applyFont="1" applyBorder="1" applyAlignment="1">
      <alignment horizontal="right" vertical="center"/>
    </xf>
    <xf numFmtId="38" fontId="9" fillId="0" borderId="38" xfId="1" applyFont="1" applyBorder="1" applyAlignment="1">
      <alignment horizontal="right" vertical="center"/>
    </xf>
    <xf numFmtId="38" fontId="9" fillId="0" borderId="2" xfId="1" applyFont="1" applyBorder="1" applyAlignment="1">
      <alignment horizontal="right" vertical="center"/>
    </xf>
    <xf numFmtId="0" fontId="9" fillId="0" borderId="21" xfId="0" applyFont="1" applyBorder="1" applyAlignment="1">
      <alignment horizontal="left" vertical="center"/>
    </xf>
    <xf numFmtId="0" fontId="9" fillId="0" borderId="38" xfId="0" applyFont="1" applyBorder="1" applyAlignment="1">
      <alignment horizontal="left" vertical="center"/>
    </xf>
    <xf numFmtId="0" fontId="9" fillId="0" borderId="65" xfId="0" applyFont="1" applyBorder="1" applyAlignment="1">
      <alignment horizontal="left" vertical="center"/>
    </xf>
    <xf numFmtId="0" fontId="9" fillId="0" borderId="1" xfId="0" applyFont="1" applyBorder="1" applyAlignment="1">
      <alignment horizontal="center" vertical="center"/>
    </xf>
    <xf numFmtId="0" fontId="9" fillId="0" borderId="58" xfId="0" applyFont="1" applyBorder="1" applyAlignment="1">
      <alignment horizontal="center" vertical="center"/>
    </xf>
    <xf numFmtId="0" fontId="9" fillId="0" borderId="61" xfId="0" applyFont="1" applyBorder="1" applyAlignment="1">
      <alignment horizontal="left" vertical="center"/>
    </xf>
    <xf numFmtId="0" fontId="9" fillId="0" borderId="2" xfId="0" applyFont="1" applyBorder="1" applyAlignment="1">
      <alignment horizontal="left" vertical="center"/>
    </xf>
    <xf numFmtId="0" fontId="9" fillId="0" borderId="95" xfId="0" applyFont="1" applyBorder="1" applyAlignment="1">
      <alignment horizontal="center" vertical="center" shrinkToFit="1"/>
    </xf>
    <xf numFmtId="38" fontId="9" fillId="0" borderId="55" xfId="1" applyFont="1" applyBorder="1" applyAlignment="1">
      <alignment horizontal="right" vertical="center"/>
    </xf>
    <xf numFmtId="38" fontId="9" fillId="0" borderId="62" xfId="1" applyFont="1" applyBorder="1" applyAlignment="1">
      <alignment horizontal="right" vertical="center"/>
    </xf>
    <xf numFmtId="0" fontId="9" fillId="0" borderId="12"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4" xfId="0" applyFont="1" applyBorder="1" applyAlignment="1">
      <alignment horizontal="center" vertical="center"/>
    </xf>
    <xf numFmtId="38" fontId="9" fillId="0" borderId="95" xfId="1" applyFont="1" applyBorder="1" applyAlignment="1">
      <alignment horizontal="right" vertical="center" wrapText="1"/>
    </xf>
    <xf numFmtId="38" fontId="9" fillId="0" borderId="55" xfId="1" applyFont="1" applyBorder="1" applyAlignment="1">
      <alignment horizontal="right" vertical="center" wrapText="1"/>
    </xf>
    <xf numFmtId="38" fontId="9" fillId="0" borderId="96" xfId="1" applyFont="1" applyBorder="1" applyAlignment="1">
      <alignment horizontal="right" vertical="center" wrapText="1"/>
    </xf>
    <xf numFmtId="0" fontId="9" fillId="0" borderId="12" xfId="0" applyFont="1" applyBorder="1" applyAlignment="1">
      <alignment horizontal="left" vertical="center"/>
    </xf>
    <xf numFmtId="0" fontId="9" fillId="0" borderId="55" xfId="0" applyFont="1" applyBorder="1" applyAlignment="1">
      <alignment horizontal="left" vertical="center"/>
    </xf>
    <xf numFmtId="0" fontId="9" fillId="0" borderId="62" xfId="0" applyFont="1" applyBorder="1" applyAlignment="1">
      <alignment horizontal="left" vertical="center" wrapText="1"/>
    </xf>
    <xf numFmtId="0" fontId="9" fillId="0" borderId="99" xfId="0" applyFont="1" applyBorder="1" applyAlignment="1">
      <alignment horizontal="left" vertical="center" wrapText="1"/>
    </xf>
    <xf numFmtId="0" fontId="9" fillId="0" borderId="100" xfId="0" applyFont="1" applyBorder="1" applyAlignment="1">
      <alignment horizontal="left" vertical="center" wrapText="1"/>
    </xf>
    <xf numFmtId="0" fontId="9" fillId="0" borderId="62" xfId="0" applyFont="1" applyBorder="1" applyAlignment="1">
      <alignment horizontal="center" vertical="center"/>
    </xf>
    <xf numFmtId="38" fontId="9" fillId="0" borderId="93" xfId="1" applyFont="1" applyBorder="1" applyAlignment="1">
      <alignment horizontal="right" vertical="center" wrapText="1"/>
    </xf>
    <xf numFmtId="38" fontId="9" fillId="0" borderId="101" xfId="1" applyFont="1" applyBorder="1" applyAlignment="1">
      <alignment horizontal="right" vertical="center" wrapText="1"/>
    </xf>
    <xf numFmtId="38" fontId="9" fillId="0" borderId="84" xfId="1" applyFont="1" applyBorder="1" applyAlignment="1">
      <alignment horizontal="right" vertical="center" wrapText="1"/>
    </xf>
    <xf numFmtId="0" fontId="9" fillId="0" borderId="51" xfId="0" applyFont="1" applyBorder="1" applyAlignment="1">
      <alignment horizontal="left" vertical="center"/>
    </xf>
    <xf numFmtId="0" fontId="9" fillId="0" borderId="52" xfId="0" applyFont="1" applyBorder="1" applyAlignment="1">
      <alignment horizontal="left" vertical="center"/>
    </xf>
    <xf numFmtId="0" fontId="9" fillId="0" borderId="53" xfId="0" applyFont="1" applyBorder="1" applyAlignment="1">
      <alignment horizontal="left" vertical="center"/>
    </xf>
    <xf numFmtId="38" fontId="9" fillId="0" borderId="54" xfId="1" applyFont="1" applyBorder="1" applyAlignment="1">
      <alignment horizontal="right" vertical="center"/>
    </xf>
    <xf numFmtId="38" fontId="9" fillId="0" borderId="56" xfId="1" applyFont="1" applyBorder="1" applyAlignment="1">
      <alignment horizontal="right" vertical="center"/>
    </xf>
    <xf numFmtId="0" fontId="9" fillId="0" borderId="31" xfId="0" applyFont="1" applyBorder="1" applyAlignment="1">
      <alignment horizontal="left" vertical="center"/>
    </xf>
    <xf numFmtId="0" fontId="9" fillId="0" borderId="57" xfId="0" applyFont="1" applyBorder="1" applyAlignment="1">
      <alignment horizontal="left" vertical="center"/>
    </xf>
    <xf numFmtId="0" fontId="9" fillId="0" borderId="84" xfId="0" applyFont="1" applyBorder="1" applyAlignment="1">
      <alignment horizontal="left" vertical="center" wrapText="1"/>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0" fontId="9" fillId="0" borderId="87" xfId="0" applyFont="1" applyBorder="1" applyAlignment="1">
      <alignment horizontal="left" vertical="center" wrapText="1"/>
    </xf>
    <xf numFmtId="38" fontId="9" fillId="0" borderId="85" xfId="1" applyFont="1" applyBorder="1" applyAlignment="1">
      <alignment horizontal="right" vertical="center" wrapText="1"/>
    </xf>
    <xf numFmtId="38" fontId="9" fillId="0" borderId="86" xfId="1" applyFont="1" applyBorder="1" applyAlignment="1">
      <alignment horizontal="right" vertical="center" wrapText="1"/>
    </xf>
    <xf numFmtId="38" fontId="9" fillId="0" borderId="92" xfId="1" applyFont="1" applyBorder="1" applyAlignment="1">
      <alignment horizontal="right" vertical="center" wrapText="1"/>
    </xf>
    <xf numFmtId="38" fontId="9" fillId="0" borderId="31" xfId="1" applyFont="1" applyBorder="1" applyAlignment="1">
      <alignment horizontal="right" vertical="center"/>
    </xf>
    <xf numFmtId="38" fontId="9" fillId="0" borderId="52" xfId="1" applyFont="1" applyBorder="1" applyAlignment="1">
      <alignment horizontal="right" vertical="center"/>
    </xf>
    <xf numFmtId="38" fontId="9" fillId="0" borderId="53" xfId="1" applyFont="1" applyBorder="1" applyAlignment="1">
      <alignment horizontal="right" vertical="center"/>
    </xf>
    <xf numFmtId="0" fontId="9" fillId="0" borderId="101" xfId="0" applyFont="1" applyBorder="1" applyAlignment="1">
      <alignment horizontal="left" vertical="center" wrapText="1"/>
    </xf>
    <xf numFmtId="0" fontId="9" fillId="0" borderId="93" xfId="0" applyFont="1" applyBorder="1" applyAlignment="1">
      <alignment horizontal="left" vertical="center" wrapText="1"/>
    </xf>
    <xf numFmtId="0" fontId="9" fillId="0" borderId="94" xfId="0" applyFont="1" applyBorder="1" applyAlignment="1">
      <alignment horizontal="left" vertical="center" wrapText="1"/>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xf>
    <xf numFmtId="0" fontId="4" fillId="0" borderId="40" xfId="0" applyFont="1" applyBorder="1" applyAlignment="1">
      <alignment horizontal="center"/>
    </xf>
    <xf numFmtId="0" fontId="4" fillId="0" borderId="39" xfId="0" applyFont="1" applyBorder="1" applyAlignment="1">
      <alignment horizontal="center" vertical="center" wrapText="1"/>
    </xf>
    <xf numFmtId="0" fontId="4" fillId="0" borderId="41"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xf>
    <xf numFmtId="0" fontId="4" fillId="0" borderId="59" xfId="0" applyFont="1" applyBorder="1" applyAlignment="1">
      <alignment horizontal="center"/>
    </xf>
    <xf numFmtId="0" fontId="4" fillId="0" borderId="58" xfId="0" applyFont="1" applyBorder="1" applyAlignment="1">
      <alignment horizontal="center"/>
    </xf>
    <xf numFmtId="0" fontId="4" fillId="0" borderId="83" xfId="0" applyFont="1" applyBorder="1" applyAlignment="1">
      <alignment horizontal="center"/>
    </xf>
    <xf numFmtId="0" fontId="10" fillId="0" borderId="61" xfId="0" applyFont="1" applyBorder="1" applyAlignment="1">
      <alignment horizontal="center" vertical="center" wrapText="1"/>
    </xf>
    <xf numFmtId="0" fontId="10" fillId="0" borderId="38" xfId="0" applyFont="1" applyBorder="1" applyAlignment="1">
      <alignment horizontal="center" vertical="center" wrapText="1"/>
    </xf>
    <xf numFmtId="58" fontId="6" fillId="0" borderId="0" xfId="0" applyNumberFormat="1" applyFont="1" applyAlignment="1">
      <alignment horizontal="center"/>
    </xf>
    <xf numFmtId="0" fontId="6" fillId="0" borderId="0" xfId="0" applyFont="1" applyAlignment="1">
      <alignment horizontal="center"/>
    </xf>
    <xf numFmtId="0" fontId="10" fillId="0" borderId="72" xfId="0" applyFont="1" applyBorder="1" applyAlignment="1">
      <alignment horizontal="left"/>
    </xf>
    <xf numFmtId="0" fontId="10" fillId="0" borderId="73" xfId="0" applyFont="1" applyBorder="1" applyAlignment="1">
      <alignment horizontal="left"/>
    </xf>
    <xf numFmtId="0" fontId="10" fillId="0" borderId="74" xfId="0" applyFont="1" applyBorder="1" applyAlignment="1">
      <alignment horizontal="left"/>
    </xf>
    <xf numFmtId="0" fontId="4" fillId="0" borderId="1" xfId="0" applyFont="1" applyBorder="1" applyAlignment="1">
      <alignment horizontal="center"/>
    </xf>
    <xf numFmtId="0" fontId="4" fillId="0" borderId="75"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7" fillId="0" borderId="0" xfId="0" applyFont="1" applyAlignment="1">
      <alignment horizontal="center"/>
    </xf>
    <xf numFmtId="9" fontId="9" fillId="0" borderId="31" xfId="0" applyNumberFormat="1" applyFont="1" applyBorder="1" applyAlignment="1">
      <alignment horizontal="left" vertical="center" wrapText="1"/>
    </xf>
    <xf numFmtId="0" fontId="9" fillId="0" borderId="118" xfId="0" applyFont="1" applyBorder="1" applyAlignment="1">
      <alignment horizontal="left" vertical="center" wrapText="1"/>
    </xf>
    <xf numFmtId="0" fontId="9" fillId="0" borderId="119" xfId="0" applyFont="1" applyBorder="1" applyAlignment="1">
      <alignment horizontal="left" vertical="center" wrapText="1"/>
    </xf>
    <xf numFmtId="0" fontId="9" fillId="0" borderId="120" xfId="0" applyFont="1" applyBorder="1" applyAlignment="1">
      <alignment horizontal="left" vertical="center" wrapText="1"/>
    </xf>
    <xf numFmtId="38" fontId="9" fillId="0" borderId="124" xfId="2" applyFont="1" applyBorder="1" applyAlignment="1">
      <alignment vertical="center" wrapText="1"/>
    </xf>
    <xf numFmtId="38" fontId="9" fillId="0" borderId="108" xfId="2" applyFont="1" applyBorder="1" applyAlignment="1">
      <alignment vertical="center" wrapText="1"/>
    </xf>
    <xf numFmtId="38" fontId="9" fillId="0" borderId="109" xfId="2" applyFont="1" applyBorder="1" applyAlignment="1">
      <alignment vertical="center" wrapText="1"/>
    </xf>
    <xf numFmtId="38" fontId="9" fillId="0" borderId="88" xfId="2" applyFont="1" applyBorder="1" applyAlignment="1">
      <alignment vertical="center" wrapText="1"/>
    </xf>
    <xf numFmtId="38" fontId="9" fillId="0" borderId="89" xfId="2" applyFont="1" applyBorder="1" applyAlignment="1">
      <alignment vertical="center" wrapText="1"/>
    </xf>
    <xf numFmtId="38" fontId="9" fillId="0" borderId="90" xfId="2" applyFont="1" applyBorder="1" applyAlignment="1">
      <alignment vertical="center" wrapText="1"/>
    </xf>
    <xf numFmtId="38" fontId="9" fillId="0" borderId="97" xfId="2" applyFont="1" applyBorder="1" applyAlignment="1">
      <alignment vertical="center" wrapText="1"/>
    </xf>
    <xf numFmtId="38" fontId="9" fillId="0" borderId="124" xfId="2" applyFont="1" applyBorder="1" applyAlignment="1">
      <alignment horizontal="right" vertical="center" wrapText="1"/>
    </xf>
    <xf numFmtId="38" fontId="9" fillId="0" borderId="108" xfId="2" applyFont="1" applyBorder="1" applyAlignment="1">
      <alignment horizontal="right" vertical="center" wrapText="1"/>
    </xf>
    <xf numFmtId="38" fontId="9" fillId="0" borderId="109" xfId="2" applyFont="1" applyBorder="1" applyAlignment="1">
      <alignment horizontal="right" vertical="center" wrapText="1"/>
    </xf>
    <xf numFmtId="38" fontId="9" fillId="0" borderId="88" xfId="2" applyFont="1" applyBorder="1" applyAlignment="1">
      <alignment horizontal="right" vertical="center" wrapText="1"/>
    </xf>
    <xf numFmtId="38" fontId="9" fillId="0" borderId="89" xfId="2" applyFont="1" applyBorder="1" applyAlignment="1">
      <alignment horizontal="right" vertical="center" wrapText="1"/>
    </xf>
    <xf numFmtId="38" fontId="9" fillId="0" borderId="90" xfId="2" applyFont="1" applyBorder="1" applyAlignment="1">
      <alignment horizontal="right" vertical="center" wrapText="1"/>
    </xf>
    <xf numFmtId="0" fontId="0" fillId="0" borderId="21" xfId="0" applyFill="1" applyBorder="1" applyAlignment="1">
      <alignment horizontal="center"/>
    </xf>
    <xf numFmtId="0" fontId="0" fillId="0" borderId="2" xfId="0" applyFill="1" applyBorder="1" applyAlignment="1">
      <alignment horizontal="center"/>
    </xf>
    <xf numFmtId="38" fontId="0" fillId="0" borderId="21" xfId="1" applyFont="1" applyBorder="1" applyAlignment="1">
      <alignment horizontal="center"/>
    </xf>
    <xf numFmtId="38" fontId="0" fillId="0" borderId="2" xfId="1" applyFont="1" applyBorder="1" applyAlignment="1">
      <alignment horizontal="center"/>
    </xf>
    <xf numFmtId="0" fontId="0" fillId="0" borderId="21" xfId="0" applyBorder="1" applyAlignment="1">
      <alignment horizontal="center"/>
    </xf>
    <xf numFmtId="0" fontId="0" fillId="0" borderId="2" xfId="0" applyBorder="1" applyAlignment="1">
      <alignment horizontal="center"/>
    </xf>
    <xf numFmtId="38" fontId="3" fillId="2" borderId="21" xfId="2" applyFont="1" applyFill="1" applyBorder="1" applyAlignment="1">
      <alignment horizontal="center"/>
    </xf>
    <xf numFmtId="38" fontId="3" fillId="2" borderId="38" xfId="2" applyFont="1" applyFill="1" applyBorder="1" applyAlignment="1">
      <alignment horizontal="center"/>
    </xf>
    <xf numFmtId="38" fontId="3" fillId="2" borderId="2" xfId="2" applyFont="1" applyFill="1" applyBorder="1" applyAlignment="1">
      <alignment horizontal="center"/>
    </xf>
    <xf numFmtId="0" fontId="0" fillId="0" borderId="0" xfId="0" applyAlignment="1">
      <alignment horizontal="center"/>
    </xf>
    <xf numFmtId="0" fontId="0" fillId="0" borderId="38" xfId="0" applyBorder="1" applyAlignment="1">
      <alignment horizontal="center"/>
    </xf>
    <xf numFmtId="0" fontId="0" fillId="0" borderId="11" xfId="0" applyBorder="1" applyAlignment="1">
      <alignment horizontal="center" shrinkToFit="1"/>
    </xf>
    <xf numFmtId="0" fontId="0" fillId="2" borderId="21" xfId="0" applyFill="1" applyBorder="1" applyAlignment="1">
      <alignment horizontal="center"/>
    </xf>
    <xf numFmtId="0" fontId="0" fillId="2" borderId="38" xfId="0" applyFill="1" applyBorder="1" applyAlignment="1">
      <alignment horizontal="center"/>
    </xf>
    <xf numFmtId="0" fontId="0" fillId="2" borderId="2" xfId="0" applyFill="1" applyBorder="1" applyAlignment="1">
      <alignment horizontal="center"/>
    </xf>
    <xf numFmtId="0" fontId="0" fillId="0" borderId="11" xfId="0" applyBorder="1" applyAlignment="1">
      <alignment horizontal="center" wrapText="1"/>
    </xf>
    <xf numFmtId="38" fontId="4" fillId="3" borderId="21" xfId="1" applyFont="1" applyFill="1" applyBorder="1"/>
    <xf numFmtId="38" fontId="4" fillId="3" borderId="25" xfId="1" applyFont="1" applyFill="1" applyBorder="1"/>
    <xf numFmtId="38" fontId="4" fillId="3" borderId="31" xfId="1" applyFont="1" applyFill="1" applyBorder="1"/>
    <xf numFmtId="38" fontId="4" fillId="3" borderId="16" xfId="1" applyFont="1" applyFill="1" applyBorder="1"/>
    <xf numFmtId="38" fontId="4" fillId="3" borderId="11" xfId="1" applyFont="1" applyFill="1" applyBorder="1"/>
    <xf numFmtId="38" fontId="4" fillId="3" borderId="24" xfId="1" applyFont="1" applyFill="1" applyBorder="1"/>
    <xf numFmtId="38" fontId="4" fillId="3" borderId="30" xfId="1" applyFont="1" applyFill="1" applyBorder="1"/>
    <xf numFmtId="38" fontId="4" fillId="3" borderId="17" xfId="1" applyFont="1" applyFill="1" applyBorder="1"/>
    <xf numFmtId="38" fontId="4" fillId="3" borderId="26" xfId="1" applyFont="1" applyFill="1" applyBorder="1"/>
    <xf numFmtId="38" fontId="4" fillId="3" borderId="28" xfId="1" applyFont="1" applyFill="1" applyBorder="1"/>
    <xf numFmtId="38" fontId="4" fillId="3" borderId="32" xfId="1" applyFont="1" applyFill="1" applyBorder="1"/>
    <xf numFmtId="38" fontId="4" fillId="3" borderId="13" xfId="1" applyFont="1" applyFill="1" applyBorder="1" applyAlignment="1">
      <alignment vertical="center"/>
    </xf>
    <xf numFmtId="38" fontId="4" fillId="3" borderId="14" xfId="1" applyFont="1" applyFill="1" applyBorder="1" applyAlignment="1">
      <alignment vertical="center"/>
    </xf>
    <xf numFmtId="38" fontId="4" fillId="3" borderId="34" xfId="1" applyFont="1" applyFill="1" applyBorder="1" applyAlignment="1">
      <alignment vertical="center"/>
    </xf>
    <xf numFmtId="38" fontId="4" fillId="3" borderId="20" xfId="1" applyFont="1" applyFill="1" applyBorder="1"/>
    <xf numFmtId="0" fontId="14" fillId="0" borderId="45" xfId="0" applyFont="1" applyBorder="1" applyAlignment="1">
      <alignment horizontal="center" vertical="center" wrapText="1"/>
    </xf>
    <xf numFmtId="38" fontId="4" fillId="0" borderId="44" xfId="1" applyFont="1" applyFill="1" applyBorder="1" applyAlignment="1">
      <alignment horizontal="right" vertical="center"/>
    </xf>
    <xf numFmtId="38" fontId="4" fillId="0" borderId="18" xfId="1" applyFont="1" applyFill="1" applyBorder="1"/>
    <xf numFmtId="38" fontId="4" fillId="0" borderId="21" xfId="1" applyFont="1" applyFill="1" applyBorder="1"/>
    <xf numFmtId="38" fontId="4" fillId="0" borderId="25" xfId="1" applyFont="1" applyFill="1" applyBorder="1"/>
    <xf numFmtId="38" fontId="4" fillId="0" borderId="31" xfId="1" applyFont="1" applyFill="1" applyBorder="1"/>
    <xf numFmtId="38" fontId="4" fillId="3" borderId="14" xfId="1" applyFont="1" applyFill="1" applyBorder="1" applyAlignment="1">
      <alignment horizontal="right" vertical="center"/>
    </xf>
    <xf numFmtId="38" fontId="9" fillId="3" borderId="54" xfId="1" applyFont="1" applyFill="1" applyBorder="1" applyAlignment="1">
      <alignment horizontal="right" vertical="center"/>
    </xf>
    <xf numFmtId="38" fontId="9" fillId="3" borderId="55" xfId="1" applyFont="1" applyFill="1" applyBorder="1" applyAlignment="1">
      <alignment horizontal="right" vertical="center"/>
    </xf>
    <xf numFmtId="38" fontId="9" fillId="3" borderId="56" xfId="1" applyFont="1" applyFill="1" applyBorder="1" applyAlignment="1">
      <alignment horizontal="right" vertical="center"/>
    </xf>
    <xf numFmtId="38" fontId="9" fillId="3" borderId="101" xfId="1" applyFont="1" applyFill="1" applyBorder="1" applyAlignment="1">
      <alignment horizontal="right" vertical="center" wrapText="1"/>
    </xf>
    <xf numFmtId="38" fontId="9" fillId="3" borderId="55" xfId="1" applyFont="1" applyFill="1" applyBorder="1" applyAlignment="1">
      <alignment horizontal="right" vertical="center" wrapText="1"/>
    </xf>
    <xf numFmtId="38" fontId="9" fillId="3" borderId="84" xfId="1" applyFont="1" applyFill="1" applyBorder="1" applyAlignment="1">
      <alignment horizontal="right" vertical="center" wrapText="1"/>
    </xf>
    <xf numFmtId="38" fontId="9" fillId="3" borderId="95" xfId="0" applyNumberFormat="1" applyFont="1" applyFill="1" applyBorder="1" applyAlignment="1">
      <alignment horizontal="right" vertical="center" wrapText="1"/>
    </xf>
    <xf numFmtId="0" fontId="9" fillId="3" borderId="55" xfId="0" applyFont="1" applyFill="1" applyBorder="1" applyAlignment="1">
      <alignment horizontal="right" vertical="center" wrapText="1"/>
    </xf>
    <xf numFmtId="0" fontId="9" fillId="3" borderId="96" xfId="0" applyFont="1" applyFill="1" applyBorder="1" applyAlignment="1">
      <alignment horizontal="right" vertical="center" wrapText="1"/>
    </xf>
  </cellXfs>
  <cellStyles count="3">
    <cellStyle name="桁区切り" xfId="1" builtinId="6"/>
    <cellStyle name="桁区切り 2" xfId="2"/>
    <cellStyle name="標準"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352424</xdr:rowOff>
    </xdr:from>
    <xdr:to>
      <xdr:col>12</xdr:col>
      <xdr:colOff>200025</xdr:colOff>
      <xdr:row>2</xdr:row>
      <xdr:rowOff>76199</xdr:rowOff>
    </xdr:to>
    <xdr:sp macro="" textlink="">
      <xdr:nvSpPr>
        <xdr:cNvPr id="4" name="線吹き出し 1 (枠付き) 3"/>
        <xdr:cNvSpPr/>
      </xdr:nvSpPr>
      <xdr:spPr>
        <a:xfrm>
          <a:off x="161925" y="352424"/>
          <a:ext cx="3352800" cy="504825"/>
        </a:xfrm>
        <a:prstGeom prst="borderCallout1">
          <a:avLst>
            <a:gd name="adj1" fmla="val 104464"/>
            <a:gd name="adj2" fmla="val 40942"/>
            <a:gd name="adj3" fmla="val 346364"/>
            <a:gd name="adj4" fmla="val 83825"/>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当該年中（</a:t>
          </a:r>
          <a:r>
            <a:rPr kumimoji="1" lang="en-US" altLang="ja-JP" sz="1100">
              <a:solidFill>
                <a:schemeClr val="tx1"/>
              </a:solidFill>
            </a:rPr>
            <a:t>1/1</a:t>
          </a:r>
          <a:r>
            <a:rPr kumimoji="1" lang="ja-JP" altLang="en-US" sz="1100">
              <a:solidFill>
                <a:schemeClr val="tx1"/>
              </a:solidFill>
            </a:rPr>
            <a:t>～</a:t>
          </a:r>
          <a:r>
            <a:rPr kumimoji="1" lang="en-US" altLang="ja-JP" sz="1100">
              <a:solidFill>
                <a:schemeClr val="tx1"/>
              </a:solidFill>
            </a:rPr>
            <a:t>12/31</a:t>
          </a:r>
          <a:r>
            <a:rPr kumimoji="1" lang="ja-JP" altLang="en-US" sz="1100">
              <a:solidFill>
                <a:schemeClr val="tx1"/>
              </a:solidFill>
            </a:rPr>
            <a:t>）に交付を受けた交付金のうち、各個人へ配分した金額を記入してください。</a:t>
          </a:r>
        </a:p>
      </xdr:txBody>
    </xdr:sp>
    <xdr:clientData/>
  </xdr:twoCellAnchor>
  <xdr:twoCellAnchor>
    <xdr:from>
      <xdr:col>13</xdr:col>
      <xdr:colOff>0</xdr:colOff>
      <xdr:row>1</xdr:row>
      <xdr:rowOff>228600</xdr:rowOff>
    </xdr:from>
    <xdr:to>
      <xdr:col>19</xdr:col>
      <xdr:colOff>228600</xdr:colOff>
      <xdr:row>3</xdr:row>
      <xdr:rowOff>152400</xdr:rowOff>
    </xdr:to>
    <xdr:sp macro="" textlink="">
      <xdr:nvSpPr>
        <xdr:cNvPr id="7" name="線吹き出し 1 (枠付き) 6"/>
        <xdr:cNvSpPr/>
      </xdr:nvSpPr>
      <xdr:spPr>
        <a:xfrm>
          <a:off x="3590925" y="619125"/>
          <a:ext cx="1885950" cy="704850"/>
        </a:xfrm>
        <a:prstGeom prst="borderCallout1">
          <a:avLst>
            <a:gd name="adj1" fmla="val 104464"/>
            <a:gd name="adj2" fmla="val 40942"/>
            <a:gd name="adj3" fmla="val 257516"/>
            <a:gd name="adj4" fmla="val -12804"/>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個人配分した残りの共同取組活動費を記入してください。</a:t>
          </a:r>
        </a:p>
      </xdr:txBody>
    </xdr:sp>
    <xdr:clientData/>
  </xdr:twoCellAnchor>
  <xdr:twoCellAnchor>
    <xdr:from>
      <xdr:col>20</xdr:col>
      <xdr:colOff>190499</xdr:colOff>
      <xdr:row>2</xdr:row>
      <xdr:rowOff>85725</xdr:rowOff>
    </xdr:from>
    <xdr:to>
      <xdr:col>28</xdr:col>
      <xdr:colOff>57150</xdr:colOff>
      <xdr:row>3</xdr:row>
      <xdr:rowOff>314325</xdr:rowOff>
    </xdr:to>
    <xdr:sp macro="" textlink="">
      <xdr:nvSpPr>
        <xdr:cNvPr id="8" name="線吹き出し 1 (枠付き) 7"/>
        <xdr:cNvSpPr/>
      </xdr:nvSpPr>
      <xdr:spPr>
        <a:xfrm>
          <a:off x="5714999" y="866775"/>
          <a:ext cx="2152651" cy="619125"/>
        </a:xfrm>
        <a:prstGeom prst="borderCallout1">
          <a:avLst>
            <a:gd name="adj1" fmla="val 109478"/>
            <a:gd name="adj2" fmla="val 51173"/>
            <a:gd name="adj3" fmla="val 318312"/>
            <a:gd name="adj4" fmla="val -111175"/>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当該年中に市から交付を受けた交付額と同額になります。</a:t>
          </a:r>
        </a:p>
      </xdr:txBody>
    </xdr:sp>
    <xdr:clientData/>
  </xdr:twoCellAnchor>
  <xdr:twoCellAnchor>
    <xdr:from>
      <xdr:col>25</xdr:col>
      <xdr:colOff>114300</xdr:colOff>
      <xdr:row>4</xdr:row>
      <xdr:rowOff>76200</xdr:rowOff>
    </xdr:from>
    <xdr:to>
      <xdr:col>28</xdr:col>
      <xdr:colOff>257174</xdr:colOff>
      <xdr:row>8</xdr:row>
      <xdr:rowOff>276225</xdr:rowOff>
    </xdr:to>
    <xdr:sp macro="" textlink="">
      <xdr:nvSpPr>
        <xdr:cNvPr id="9" name="線吹き出し 1 (枠付き) 8"/>
        <xdr:cNvSpPr/>
      </xdr:nvSpPr>
      <xdr:spPr>
        <a:xfrm>
          <a:off x="7019925" y="1638300"/>
          <a:ext cx="1047749" cy="1762125"/>
        </a:xfrm>
        <a:prstGeom prst="borderCallout1">
          <a:avLst>
            <a:gd name="adj1" fmla="val 102992"/>
            <a:gd name="adj2" fmla="val 35488"/>
            <a:gd name="adj3" fmla="val 140457"/>
            <a:gd name="adj4" fmla="val 7220"/>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chemeClr val="tx1"/>
              </a:solidFill>
            </a:rPr>
            <a:t>共同取組活動費のうち、個人の収入となる役員報酬等があれば金額を記入してください。</a:t>
          </a:r>
        </a:p>
      </xdr:txBody>
    </xdr:sp>
    <xdr:clientData/>
  </xdr:twoCellAnchor>
  <xdr:twoCellAnchor>
    <xdr:from>
      <xdr:col>13</xdr:col>
      <xdr:colOff>209550</xdr:colOff>
      <xdr:row>17</xdr:row>
      <xdr:rowOff>95250</xdr:rowOff>
    </xdr:from>
    <xdr:to>
      <xdr:col>28</xdr:col>
      <xdr:colOff>266700</xdr:colOff>
      <xdr:row>20</xdr:row>
      <xdr:rowOff>257176</xdr:rowOff>
    </xdr:to>
    <xdr:sp macro="" textlink="">
      <xdr:nvSpPr>
        <xdr:cNvPr id="11" name="線吹き出し 1 (枠付き) 10"/>
        <xdr:cNvSpPr/>
      </xdr:nvSpPr>
      <xdr:spPr>
        <a:xfrm>
          <a:off x="3800475" y="6734175"/>
          <a:ext cx="4276725" cy="1333501"/>
        </a:xfrm>
        <a:prstGeom prst="borderCallout1">
          <a:avLst>
            <a:gd name="adj1" fmla="val -5169"/>
            <a:gd name="adj2" fmla="val 74561"/>
            <a:gd name="adj3" fmla="val -43430"/>
            <a:gd name="adj4" fmla="val 69534"/>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・共同取組活動に要する経費のうち、当該年中に支払った経費（当該年中に債務が確定したもので未払い分も含む）で他の補助金を受けた場合はその額を差し引いた額を記入してください。</a:t>
          </a:r>
          <a:endParaRPr kumimoji="1" lang="en-US" altLang="ja-JP" sz="1100">
            <a:solidFill>
              <a:schemeClr val="tx1"/>
            </a:solidFill>
          </a:endParaRPr>
        </a:p>
        <a:p>
          <a:pPr algn="l">
            <a:lnSpc>
              <a:spcPts val="1300"/>
            </a:lnSpc>
          </a:pPr>
          <a:r>
            <a:rPr kumimoji="1" lang="ja-JP" altLang="en-US" sz="1100">
              <a:solidFill>
                <a:schemeClr val="tx1"/>
              </a:solidFill>
            </a:rPr>
            <a:t>・過年積立金を取り崩して支出したものがあれば加えて記入してください。</a:t>
          </a:r>
          <a:endParaRPr kumimoji="1" lang="en-US" altLang="ja-JP" sz="1100">
            <a:solidFill>
              <a:schemeClr val="tx1"/>
            </a:solidFill>
          </a:endParaRPr>
        </a:p>
        <a:p>
          <a:pPr algn="l">
            <a:lnSpc>
              <a:spcPts val="1300"/>
            </a:lnSpc>
          </a:pPr>
          <a:r>
            <a:rPr kumimoji="1" lang="ja-JP" altLang="en-US" sz="1100">
              <a:solidFill>
                <a:schemeClr val="tx1"/>
              </a:solidFill>
            </a:rPr>
            <a:t>・積立金はこの欄には記入しないでください。</a:t>
          </a:r>
        </a:p>
      </xdr:txBody>
    </xdr:sp>
    <xdr:clientData/>
  </xdr:twoCellAnchor>
  <xdr:twoCellAnchor>
    <xdr:from>
      <xdr:col>2</xdr:col>
      <xdr:colOff>47625</xdr:colOff>
      <xdr:row>19</xdr:row>
      <xdr:rowOff>85724</xdr:rowOff>
    </xdr:from>
    <xdr:to>
      <xdr:col>13</xdr:col>
      <xdr:colOff>76200</xdr:colOff>
      <xdr:row>20</xdr:row>
      <xdr:rowOff>219074</xdr:rowOff>
    </xdr:to>
    <xdr:sp macro="" textlink="">
      <xdr:nvSpPr>
        <xdr:cNvPr id="13" name="線吹き出し 1 (枠付き) 12"/>
        <xdr:cNvSpPr/>
      </xdr:nvSpPr>
      <xdr:spPr>
        <a:xfrm>
          <a:off x="600075" y="7505699"/>
          <a:ext cx="3067050" cy="523875"/>
        </a:xfrm>
        <a:prstGeom prst="borderCallout1">
          <a:avLst>
            <a:gd name="adj1" fmla="val 109078"/>
            <a:gd name="adj2" fmla="val 47340"/>
            <a:gd name="adj3" fmla="val 314351"/>
            <a:gd name="adj4" fmla="val 101679"/>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共同取組活動費のうち、農業と直接関係しない経費があれば記入してください。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104775</xdr:colOff>
      <xdr:row>26</xdr:row>
      <xdr:rowOff>28575</xdr:rowOff>
    </xdr:from>
    <xdr:to>
      <xdr:col>11</xdr:col>
      <xdr:colOff>0</xdr:colOff>
      <xdr:row>27</xdr:row>
      <xdr:rowOff>342900</xdr:rowOff>
    </xdr:to>
    <xdr:sp macro="" textlink="">
      <xdr:nvSpPr>
        <xdr:cNvPr id="15" name="線吹き出し 1 (枠付き) 14"/>
        <xdr:cNvSpPr/>
      </xdr:nvSpPr>
      <xdr:spPr>
        <a:xfrm>
          <a:off x="381000" y="10182225"/>
          <a:ext cx="2657475" cy="704850"/>
        </a:xfrm>
        <a:prstGeom prst="borderCallout1">
          <a:avLst>
            <a:gd name="adj1" fmla="val -6382"/>
            <a:gd name="adj2" fmla="val 68389"/>
            <a:gd name="adj3" fmla="val -84620"/>
            <a:gd name="adj4" fmla="val 126678"/>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当該年中の交付金のうち、支出しなかった残額（繰越金及び積立金）の額を記入してください。</a:t>
          </a:r>
        </a:p>
      </xdr:txBody>
    </xdr:sp>
    <xdr:clientData/>
  </xdr:twoCellAnchor>
  <xdr:twoCellAnchor>
    <xdr:from>
      <xdr:col>18</xdr:col>
      <xdr:colOff>133351</xdr:colOff>
      <xdr:row>25</xdr:row>
      <xdr:rowOff>266700</xdr:rowOff>
    </xdr:from>
    <xdr:to>
      <xdr:col>27</xdr:col>
      <xdr:colOff>161926</xdr:colOff>
      <xdr:row>27</xdr:row>
      <xdr:rowOff>361950</xdr:rowOff>
    </xdr:to>
    <xdr:sp macro="" textlink="">
      <xdr:nvSpPr>
        <xdr:cNvPr id="16" name="線吹き出し 1 (枠付き) 15"/>
        <xdr:cNvSpPr/>
      </xdr:nvSpPr>
      <xdr:spPr>
        <a:xfrm>
          <a:off x="5105401" y="10029825"/>
          <a:ext cx="2514600" cy="876300"/>
        </a:xfrm>
        <a:prstGeom prst="borderCallout1">
          <a:avLst>
            <a:gd name="adj1" fmla="val -6251"/>
            <a:gd name="adj2" fmla="val 30119"/>
            <a:gd name="adj3" fmla="val -54156"/>
            <a:gd name="adj4" fmla="val 58203"/>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当該年中以前の積立金がある場合はその当該年分を除いた累計額を記入してください。</a:t>
          </a:r>
        </a:p>
      </xdr:txBody>
    </xdr:sp>
    <xdr:clientData/>
  </xdr:twoCellAnchor>
  <xdr:twoCellAnchor>
    <xdr:from>
      <xdr:col>25</xdr:col>
      <xdr:colOff>200025</xdr:colOff>
      <xdr:row>21</xdr:row>
      <xdr:rowOff>38100</xdr:rowOff>
    </xdr:from>
    <xdr:to>
      <xdr:col>28</xdr:col>
      <xdr:colOff>295275</xdr:colOff>
      <xdr:row>24</xdr:row>
      <xdr:rowOff>371475</xdr:rowOff>
    </xdr:to>
    <xdr:sp macro="" textlink="">
      <xdr:nvSpPr>
        <xdr:cNvPr id="10" name="線吹き出し 1 (枠付き) 9"/>
        <xdr:cNvSpPr/>
      </xdr:nvSpPr>
      <xdr:spPr>
        <a:xfrm>
          <a:off x="7105650" y="8239125"/>
          <a:ext cx="1000125" cy="1504950"/>
        </a:xfrm>
        <a:prstGeom prst="borderCallout1">
          <a:avLst>
            <a:gd name="adj1" fmla="val 38645"/>
            <a:gd name="adj2" fmla="val -5866"/>
            <a:gd name="adj3" fmla="val 37189"/>
            <a:gd name="adj4" fmla="val -82144"/>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chemeClr val="tx1"/>
              </a:solidFill>
            </a:rPr>
            <a:t>過年積立金から支出した場合は、総額の内訳を記入してください。</a:t>
          </a:r>
        </a:p>
      </xdr:txBody>
    </xdr:sp>
    <xdr:clientData/>
  </xdr:twoCellAnchor>
  <xdr:twoCellAnchor>
    <xdr:from>
      <xdr:col>23</xdr:col>
      <xdr:colOff>142875</xdr:colOff>
      <xdr:row>14</xdr:row>
      <xdr:rowOff>57150</xdr:rowOff>
    </xdr:from>
    <xdr:to>
      <xdr:col>24</xdr:col>
      <xdr:colOff>133350</xdr:colOff>
      <xdr:row>16</xdr:row>
      <xdr:rowOff>361950</xdr:rowOff>
    </xdr:to>
    <xdr:sp macro="" textlink="">
      <xdr:nvSpPr>
        <xdr:cNvPr id="2" name="右中かっこ 1"/>
        <xdr:cNvSpPr/>
      </xdr:nvSpPr>
      <xdr:spPr>
        <a:xfrm>
          <a:off x="6496050" y="5524500"/>
          <a:ext cx="266700" cy="1085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47625</xdr:colOff>
      <xdr:row>10</xdr:row>
      <xdr:rowOff>47625</xdr:rowOff>
    </xdr:from>
    <xdr:to>
      <xdr:col>25</xdr:col>
      <xdr:colOff>247650</xdr:colOff>
      <xdr:row>12</xdr:row>
      <xdr:rowOff>28575</xdr:rowOff>
    </xdr:to>
    <xdr:sp macro="" textlink="">
      <xdr:nvSpPr>
        <xdr:cNvPr id="3" name="右中かっこ 2"/>
        <xdr:cNvSpPr/>
      </xdr:nvSpPr>
      <xdr:spPr>
        <a:xfrm>
          <a:off x="6953250" y="3952875"/>
          <a:ext cx="200025" cy="762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73270</xdr:colOff>
      <xdr:row>7</xdr:row>
      <xdr:rowOff>324478</xdr:rowOff>
    </xdr:from>
    <xdr:to>
      <xdr:col>2</xdr:col>
      <xdr:colOff>1112332</xdr:colOff>
      <xdr:row>9</xdr:row>
      <xdr:rowOff>396491</xdr:rowOff>
    </xdr:to>
    <xdr:sp macro="" textlink="">
      <xdr:nvSpPr>
        <xdr:cNvPr id="3" name="線吹き出し 1 (枠付き) 2"/>
        <xdr:cNvSpPr/>
      </xdr:nvSpPr>
      <xdr:spPr>
        <a:xfrm>
          <a:off x="73270" y="2512088"/>
          <a:ext cx="2828925" cy="647700"/>
        </a:xfrm>
        <a:prstGeom prst="borderCallout1">
          <a:avLst>
            <a:gd name="adj1" fmla="val 109078"/>
            <a:gd name="adj2" fmla="val 40310"/>
            <a:gd name="adj3" fmla="val 294248"/>
            <a:gd name="adj4" fmla="val 80051"/>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計算表の①と同額とし、各個人毎に配分した金額を記入してください。</a:t>
          </a:r>
        </a:p>
      </xdr:txBody>
    </xdr:sp>
    <xdr:clientData/>
  </xdr:twoCellAnchor>
  <xdr:twoCellAnchor>
    <xdr:from>
      <xdr:col>0</xdr:col>
      <xdr:colOff>330340</xdr:colOff>
      <xdr:row>4</xdr:row>
      <xdr:rowOff>16330</xdr:rowOff>
    </xdr:from>
    <xdr:to>
      <xdr:col>3</xdr:col>
      <xdr:colOff>376813</xdr:colOff>
      <xdr:row>7</xdr:row>
      <xdr:rowOff>41868</xdr:rowOff>
    </xdr:to>
    <xdr:sp macro="" textlink="">
      <xdr:nvSpPr>
        <xdr:cNvPr id="5" name="線吹き出し 1 (枠付き) 4"/>
        <xdr:cNvSpPr/>
      </xdr:nvSpPr>
      <xdr:spPr>
        <a:xfrm>
          <a:off x="330340" y="1418912"/>
          <a:ext cx="2841171" cy="810566"/>
        </a:xfrm>
        <a:prstGeom prst="borderCallout1">
          <a:avLst>
            <a:gd name="adj1" fmla="val 109078"/>
            <a:gd name="adj2" fmla="val 89150"/>
            <a:gd name="adj3" fmla="val 370640"/>
            <a:gd name="adj4" fmla="val 117799"/>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計算表の②と同額とし、個人配分を受ける農業者で各個人毎に均等割り等で按分した金額を記入してください。</a:t>
          </a:r>
        </a:p>
      </xdr:txBody>
    </xdr:sp>
    <xdr:clientData/>
  </xdr:twoCellAnchor>
  <xdr:twoCellAnchor>
    <xdr:from>
      <xdr:col>2</xdr:col>
      <xdr:colOff>701290</xdr:colOff>
      <xdr:row>1</xdr:row>
      <xdr:rowOff>188407</xdr:rowOff>
    </xdr:from>
    <xdr:to>
      <xdr:col>4</xdr:col>
      <xdr:colOff>962965</xdr:colOff>
      <xdr:row>3</xdr:row>
      <xdr:rowOff>261677</xdr:rowOff>
    </xdr:to>
    <xdr:sp macro="" textlink="">
      <xdr:nvSpPr>
        <xdr:cNvPr id="6" name="線吹き出し 1 (枠付き) 5"/>
        <xdr:cNvSpPr/>
      </xdr:nvSpPr>
      <xdr:spPr>
        <a:xfrm>
          <a:off x="2491153" y="586154"/>
          <a:ext cx="3119175" cy="680358"/>
        </a:xfrm>
        <a:prstGeom prst="borderCallout1">
          <a:avLst>
            <a:gd name="adj1" fmla="val 109078"/>
            <a:gd name="adj2" fmla="val 42642"/>
            <a:gd name="adj3" fmla="val 546698"/>
            <a:gd name="adj4" fmla="val 130902"/>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計算表の④の合計額と同額とし、各個人毎に支払った役員報酬等の金額を記入してください。</a:t>
          </a:r>
        </a:p>
      </xdr:txBody>
    </xdr:sp>
    <xdr:clientData/>
  </xdr:twoCellAnchor>
  <xdr:twoCellAnchor>
    <xdr:from>
      <xdr:col>11</xdr:col>
      <xdr:colOff>596621</xdr:colOff>
      <xdr:row>2</xdr:row>
      <xdr:rowOff>136071</xdr:rowOff>
    </xdr:from>
    <xdr:to>
      <xdr:col>13</xdr:col>
      <xdr:colOff>20934</xdr:colOff>
      <xdr:row>5</xdr:row>
      <xdr:rowOff>167471</xdr:rowOff>
    </xdr:to>
    <xdr:sp macro="" textlink="">
      <xdr:nvSpPr>
        <xdr:cNvPr id="7" name="線吹き出し 1 (枠付き) 6"/>
        <xdr:cNvSpPr/>
      </xdr:nvSpPr>
      <xdr:spPr>
        <a:xfrm>
          <a:off x="15009725" y="743159"/>
          <a:ext cx="2187610" cy="1036235"/>
        </a:xfrm>
        <a:prstGeom prst="borderCallout1">
          <a:avLst>
            <a:gd name="adj1" fmla="val 109379"/>
            <a:gd name="adj2" fmla="val 50626"/>
            <a:gd name="adj3" fmla="val 335526"/>
            <a:gd name="adj4" fmla="val -40726"/>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減価償却資産がある場合は、耐用年数を基に計算したその年分の減価償却費を記入してください。</a:t>
          </a:r>
        </a:p>
      </xdr:txBody>
    </xdr:sp>
    <xdr:clientData/>
  </xdr:twoCellAnchor>
  <xdr:twoCellAnchor>
    <xdr:from>
      <xdr:col>4</xdr:col>
      <xdr:colOff>931566</xdr:colOff>
      <xdr:row>4</xdr:row>
      <xdr:rowOff>62802</xdr:rowOff>
    </xdr:from>
    <xdr:to>
      <xdr:col>6</xdr:col>
      <xdr:colOff>10468</xdr:colOff>
      <xdr:row>9</xdr:row>
      <xdr:rowOff>324478</xdr:rowOff>
    </xdr:to>
    <xdr:sp macro="" textlink="">
      <xdr:nvSpPr>
        <xdr:cNvPr id="10" name="線吹き出し 1 (枠付き) 9"/>
        <xdr:cNvSpPr/>
      </xdr:nvSpPr>
      <xdr:spPr>
        <a:xfrm>
          <a:off x="5578929" y="1465384"/>
          <a:ext cx="1936402" cy="1622391"/>
        </a:xfrm>
        <a:prstGeom prst="borderCallout1">
          <a:avLst>
            <a:gd name="adj1" fmla="val 103917"/>
            <a:gd name="adj2" fmla="val 82254"/>
            <a:gd name="adj3" fmla="val 165771"/>
            <a:gd name="adj4" fmla="val 125489"/>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計算表の⑤の合計額と同額とし、各個人毎に均等割り等で按分した額を記入してください。</a:t>
          </a:r>
        </a:p>
        <a:p>
          <a:pPr algn="l">
            <a:lnSpc>
              <a:spcPts val="1200"/>
            </a:lnSpc>
          </a:pPr>
          <a:r>
            <a:rPr kumimoji="1" lang="en-US" altLang="ja-JP" sz="1100">
              <a:solidFill>
                <a:schemeClr val="tx1"/>
              </a:solidFill>
            </a:rPr>
            <a:t>※</a:t>
          </a:r>
          <a:r>
            <a:rPr kumimoji="1" lang="ja-JP" altLang="en-US" sz="1100">
              <a:solidFill>
                <a:schemeClr val="tx1"/>
              </a:solidFill>
            </a:rPr>
            <a:t>過年積立金を取り崩して支出したものがあれば、その額を含めてください。</a:t>
          </a:r>
        </a:p>
      </xdr:txBody>
    </xdr:sp>
    <xdr:clientData/>
  </xdr:twoCellAnchor>
  <xdr:twoCellAnchor>
    <xdr:from>
      <xdr:col>7</xdr:col>
      <xdr:colOff>251209</xdr:colOff>
      <xdr:row>5</xdr:row>
      <xdr:rowOff>230274</xdr:rowOff>
    </xdr:from>
    <xdr:to>
      <xdr:col>9</xdr:col>
      <xdr:colOff>52336</xdr:colOff>
      <xdr:row>10</xdr:row>
      <xdr:rowOff>20934</xdr:rowOff>
    </xdr:to>
    <xdr:sp macro="" textlink="">
      <xdr:nvSpPr>
        <xdr:cNvPr id="11" name="線吹き出し 1 (枠付き) 10"/>
        <xdr:cNvSpPr/>
      </xdr:nvSpPr>
      <xdr:spPr>
        <a:xfrm>
          <a:off x="9137720" y="1842197"/>
          <a:ext cx="2564424" cy="1339781"/>
        </a:xfrm>
        <a:prstGeom prst="borderCallout1">
          <a:avLst>
            <a:gd name="adj1" fmla="val 104603"/>
            <a:gd name="adj2" fmla="val 50735"/>
            <a:gd name="adj3" fmla="val 184048"/>
            <a:gd name="adj4" fmla="val 65053"/>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rPr>
            <a:t>当該年中に農業に直接関係ある資産の取得がある場合で、取得価格（補助金を差し引いた金額）を個々の持ち分割合で按分した額が１０万円以上（使用可能期間が１年未満のものは除く）である場合は記入してください。</a:t>
          </a:r>
          <a:endParaRPr kumimoji="1" lang="en-US" altLang="ja-JP" sz="11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8</xdr:col>
      <xdr:colOff>607087</xdr:colOff>
      <xdr:row>4</xdr:row>
      <xdr:rowOff>0</xdr:rowOff>
    </xdr:from>
    <xdr:to>
      <xdr:col>10</xdr:col>
      <xdr:colOff>481484</xdr:colOff>
      <xdr:row>5</xdr:row>
      <xdr:rowOff>157007</xdr:rowOff>
    </xdr:to>
    <xdr:sp macro="" textlink="">
      <xdr:nvSpPr>
        <xdr:cNvPr id="13" name="線吹き出し 1 (枠付き) 12"/>
        <xdr:cNvSpPr/>
      </xdr:nvSpPr>
      <xdr:spPr>
        <a:xfrm>
          <a:off x="10875246" y="1402582"/>
          <a:ext cx="2637694" cy="366348"/>
        </a:xfrm>
        <a:prstGeom prst="borderCallout1">
          <a:avLst>
            <a:gd name="adj1" fmla="val 104116"/>
            <a:gd name="adj2" fmla="val 50626"/>
            <a:gd name="adj3" fmla="val 409423"/>
            <a:gd name="adj4" fmla="val 132417"/>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該当する行政区を記入してください。</a:t>
          </a:r>
        </a:p>
      </xdr:txBody>
    </xdr:sp>
    <xdr:clientData/>
  </xdr:twoCellAnchor>
  <xdr:twoCellAnchor>
    <xdr:from>
      <xdr:col>6</xdr:col>
      <xdr:colOff>104670</xdr:colOff>
      <xdr:row>4</xdr:row>
      <xdr:rowOff>83737</xdr:rowOff>
    </xdr:from>
    <xdr:to>
      <xdr:col>7</xdr:col>
      <xdr:colOff>146538</xdr:colOff>
      <xdr:row>10</xdr:row>
      <xdr:rowOff>41868</xdr:rowOff>
    </xdr:to>
    <xdr:sp macro="" textlink="">
      <xdr:nvSpPr>
        <xdr:cNvPr id="14" name="線吹き出し 1 (枠付き) 13"/>
        <xdr:cNvSpPr/>
      </xdr:nvSpPr>
      <xdr:spPr>
        <a:xfrm>
          <a:off x="7609533" y="1486319"/>
          <a:ext cx="1423516" cy="1716593"/>
        </a:xfrm>
        <a:prstGeom prst="borderCallout1">
          <a:avLst>
            <a:gd name="adj1" fmla="val 109078"/>
            <a:gd name="adj2" fmla="val 47340"/>
            <a:gd name="adj3" fmla="val 166169"/>
            <a:gd name="adj4" fmla="val 125217"/>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chemeClr val="tx1"/>
              </a:solidFill>
            </a:rPr>
            <a:t>農業と直接関係しない経費の支出がある場合は、合計額は計算表⑥の合計額と同額とし、各個人毎に均等割り等で按分した額を記入してください。</a:t>
          </a:r>
        </a:p>
      </xdr:txBody>
    </xdr:sp>
    <xdr:clientData/>
  </xdr:twoCellAnchor>
  <xdr:twoCellAnchor>
    <xdr:from>
      <xdr:col>12</xdr:col>
      <xdr:colOff>439616</xdr:colOff>
      <xdr:row>5</xdr:row>
      <xdr:rowOff>345412</xdr:rowOff>
    </xdr:from>
    <xdr:to>
      <xdr:col>13</xdr:col>
      <xdr:colOff>1245578</xdr:colOff>
      <xdr:row>9</xdr:row>
      <xdr:rowOff>230273</xdr:rowOff>
    </xdr:to>
    <xdr:sp macro="" textlink="">
      <xdr:nvSpPr>
        <xdr:cNvPr id="12" name="線吹き出し 1 (枠付き) 11"/>
        <xdr:cNvSpPr/>
      </xdr:nvSpPr>
      <xdr:spPr>
        <a:xfrm>
          <a:off x="16234369" y="1957335"/>
          <a:ext cx="2187610" cy="1036235"/>
        </a:xfrm>
        <a:prstGeom prst="borderCallout1">
          <a:avLst>
            <a:gd name="adj1" fmla="val 109379"/>
            <a:gd name="adj2" fmla="val 50626"/>
            <a:gd name="adj3" fmla="val 240576"/>
            <a:gd name="adj4" fmla="val 3293"/>
          </a:avLst>
        </a:prstGeom>
        <a:solidFill>
          <a:schemeClr val="bg1"/>
        </a:solidFill>
        <a:ln w="19050">
          <a:solidFill>
            <a:schemeClr val="tx1"/>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solidFill>
                <a:schemeClr val="tx1"/>
              </a:solidFill>
            </a:rPr>
            <a:t>③交付金の合計額から⑩必要経費を差し引いた額に④個人が受領した額を加えた額が所得金額になります。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view="pageBreakPreview" topLeftCell="A4" zoomScaleNormal="100" zoomScaleSheetLayoutView="100" workbookViewId="0">
      <selection activeCell="Q13" sqref="Q13:Z13"/>
    </sheetView>
  </sheetViews>
  <sheetFormatPr defaultColWidth="9" defaultRowHeight="30.75" customHeight="1" x14ac:dyDescent="0.15"/>
  <cols>
    <col min="1" max="28" width="3.5703125" style="20" customWidth="1"/>
    <col min="29" max="41" width="4.5703125" style="20" customWidth="1"/>
    <col min="42" max="16384" width="9" style="20"/>
  </cols>
  <sheetData>
    <row r="1" spans="1:26" ht="30.75" customHeight="1" x14ac:dyDescent="0.15">
      <c r="A1" s="157" t="s">
        <v>20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row>
    <row r="2" spans="1:26" ht="30.75" customHeight="1" x14ac:dyDescent="0.15">
      <c r="S2" s="168"/>
      <c r="T2" s="168"/>
      <c r="U2" s="168"/>
      <c r="V2" s="168"/>
      <c r="W2" s="168" t="s">
        <v>34</v>
      </c>
      <c r="X2" s="168"/>
      <c r="Y2" s="168"/>
    </row>
    <row r="3" spans="1:26" ht="30.75" customHeight="1" x14ac:dyDescent="0.15">
      <c r="A3" s="21" t="s">
        <v>21</v>
      </c>
      <c r="B3" s="21"/>
      <c r="C3" s="21"/>
      <c r="D3" s="21"/>
      <c r="E3" s="21"/>
      <c r="F3" s="21"/>
      <c r="G3" s="21"/>
      <c r="H3" s="21"/>
      <c r="I3" s="21"/>
      <c r="J3" s="21"/>
      <c r="K3" s="21"/>
      <c r="L3" s="21"/>
      <c r="M3" s="21"/>
      <c r="N3" s="21"/>
      <c r="O3" s="21"/>
      <c r="P3" s="21"/>
      <c r="Q3" s="21"/>
      <c r="R3" s="21"/>
      <c r="S3" s="21"/>
      <c r="T3" s="21"/>
      <c r="U3" s="21"/>
    </row>
    <row r="4" spans="1:26" ht="30.75" customHeight="1" thickBot="1" x14ac:dyDescent="0.2">
      <c r="A4" s="21" t="s">
        <v>22</v>
      </c>
      <c r="B4" s="21"/>
      <c r="C4" s="21"/>
      <c r="F4" s="21"/>
      <c r="G4" s="21"/>
      <c r="H4" s="21"/>
      <c r="I4" s="21"/>
      <c r="J4" s="21"/>
      <c r="K4" s="21"/>
      <c r="L4" s="21"/>
      <c r="M4" s="21"/>
      <c r="N4" s="21"/>
      <c r="O4" s="21"/>
      <c r="P4" s="21"/>
      <c r="Q4" s="21"/>
      <c r="R4" s="21"/>
      <c r="S4" s="21"/>
      <c r="T4" s="21"/>
      <c r="U4" s="21"/>
      <c r="V4" s="21"/>
      <c r="W4" s="21"/>
      <c r="X4" s="21"/>
      <c r="Y4" s="21"/>
      <c r="Z4" s="21"/>
    </row>
    <row r="5" spans="1:26" ht="30.75" customHeight="1" x14ac:dyDescent="0.15">
      <c r="A5" s="21"/>
      <c r="B5" s="169"/>
      <c r="C5" s="159"/>
      <c r="D5" s="159"/>
      <c r="E5" s="159"/>
      <c r="F5" s="159"/>
      <c r="G5" s="159"/>
      <c r="H5" s="160"/>
      <c r="I5" s="158" t="s">
        <v>23</v>
      </c>
      <c r="J5" s="159"/>
      <c r="K5" s="159"/>
      <c r="L5" s="159"/>
      <c r="M5" s="160"/>
      <c r="N5" s="158" t="s">
        <v>24</v>
      </c>
      <c r="O5" s="159"/>
      <c r="P5" s="159"/>
      <c r="Q5" s="159"/>
      <c r="R5" s="159"/>
      <c r="S5" s="159"/>
      <c r="T5" s="159"/>
      <c r="U5" s="159"/>
      <c r="V5" s="159"/>
      <c r="W5" s="159"/>
      <c r="X5" s="159"/>
      <c r="Y5" s="159"/>
      <c r="Z5" s="161"/>
    </row>
    <row r="6" spans="1:26" ht="30.75" customHeight="1" x14ac:dyDescent="0.15">
      <c r="A6" s="21"/>
      <c r="B6" s="170" t="s">
        <v>17</v>
      </c>
      <c r="C6" s="166"/>
      <c r="D6" s="166"/>
      <c r="E6" s="166"/>
      <c r="F6" s="166"/>
      <c r="G6" s="166"/>
      <c r="H6" s="171"/>
      <c r="I6" s="162"/>
      <c r="J6" s="163"/>
      <c r="K6" s="163"/>
      <c r="L6" s="163"/>
      <c r="M6" s="164"/>
      <c r="N6" s="165"/>
      <c r="O6" s="166"/>
      <c r="P6" s="166"/>
      <c r="Q6" s="166"/>
      <c r="R6" s="166"/>
      <c r="S6" s="166"/>
      <c r="T6" s="166"/>
      <c r="U6" s="166"/>
      <c r="V6" s="166"/>
      <c r="W6" s="166"/>
      <c r="X6" s="166"/>
      <c r="Y6" s="166"/>
      <c r="Z6" s="167"/>
    </row>
    <row r="7" spans="1:26" ht="30.75" customHeight="1" thickBot="1" x14ac:dyDescent="0.2">
      <c r="A7" s="21"/>
      <c r="B7" s="191" t="s">
        <v>18</v>
      </c>
      <c r="C7" s="192"/>
      <c r="D7" s="192"/>
      <c r="E7" s="192"/>
      <c r="F7" s="192"/>
      <c r="G7" s="192"/>
      <c r="H7" s="193"/>
      <c r="I7" s="205"/>
      <c r="J7" s="206"/>
      <c r="K7" s="206"/>
      <c r="L7" s="206"/>
      <c r="M7" s="207"/>
      <c r="N7" s="196"/>
      <c r="O7" s="192"/>
      <c r="P7" s="192"/>
      <c r="Q7" s="192"/>
      <c r="R7" s="192"/>
      <c r="S7" s="192"/>
      <c r="T7" s="192"/>
      <c r="U7" s="192"/>
      <c r="V7" s="192"/>
      <c r="W7" s="192"/>
      <c r="X7" s="192"/>
      <c r="Y7" s="192"/>
      <c r="Z7" s="197"/>
    </row>
    <row r="8" spans="1:26" ht="30.75" customHeight="1" thickBot="1" x14ac:dyDescent="0.2">
      <c r="A8" s="21"/>
      <c r="B8" s="191" t="s">
        <v>98</v>
      </c>
      <c r="C8" s="192"/>
      <c r="D8" s="192"/>
      <c r="E8" s="192"/>
      <c r="F8" s="192"/>
      <c r="G8" s="192"/>
      <c r="H8" s="193"/>
      <c r="I8" s="292">
        <f>SUM(I6:M7)</f>
        <v>0</v>
      </c>
      <c r="J8" s="293"/>
      <c r="K8" s="293"/>
      <c r="L8" s="293"/>
      <c r="M8" s="294"/>
      <c r="N8" s="196"/>
      <c r="O8" s="192"/>
      <c r="P8" s="192"/>
      <c r="Q8" s="192"/>
      <c r="R8" s="192"/>
      <c r="S8" s="192"/>
      <c r="T8" s="192"/>
      <c r="U8" s="192"/>
      <c r="V8" s="192"/>
      <c r="W8" s="192"/>
      <c r="X8" s="192"/>
      <c r="Y8" s="192"/>
      <c r="Z8" s="197"/>
    </row>
    <row r="9" spans="1:26" ht="30.75" customHeight="1" thickBot="1" x14ac:dyDescent="0.2">
      <c r="A9" s="21" t="s">
        <v>25</v>
      </c>
      <c r="B9" s="21"/>
      <c r="C9" s="21"/>
      <c r="F9" s="21"/>
      <c r="G9" s="21"/>
      <c r="H9" s="21"/>
      <c r="I9" s="21"/>
      <c r="J9" s="21"/>
      <c r="K9" s="21"/>
      <c r="L9" s="21"/>
      <c r="M9" s="21"/>
      <c r="N9" s="21"/>
      <c r="O9" s="21"/>
      <c r="P9" s="21"/>
      <c r="Q9" s="21"/>
      <c r="R9" s="21"/>
      <c r="S9" s="21"/>
      <c r="T9" s="21"/>
      <c r="U9" s="21"/>
      <c r="V9" s="21"/>
      <c r="W9" s="21"/>
    </row>
    <row r="10" spans="1:26" ht="30.75" customHeight="1" thickBot="1" x14ac:dyDescent="0.2">
      <c r="A10" s="21"/>
      <c r="B10" s="175" t="s">
        <v>26</v>
      </c>
      <c r="C10" s="176"/>
      <c r="D10" s="176"/>
      <c r="E10" s="176"/>
      <c r="F10" s="176"/>
      <c r="G10" s="176"/>
      <c r="H10" s="176"/>
      <c r="I10" s="176"/>
      <c r="J10" s="176"/>
      <c r="K10" s="177"/>
      <c r="L10" s="178" t="s">
        <v>27</v>
      </c>
      <c r="M10" s="176"/>
      <c r="N10" s="176"/>
      <c r="O10" s="176"/>
      <c r="P10" s="177"/>
      <c r="Q10" s="178" t="s">
        <v>12</v>
      </c>
      <c r="R10" s="176"/>
      <c r="S10" s="176"/>
      <c r="T10" s="176"/>
      <c r="U10" s="176"/>
      <c r="V10" s="176"/>
      <c r="W10" s="176"/>
      <c r="X10" s="176"/>
      <c r="Y10" s="176"/>
      <c r="Z10" s="187"/>
    </row>
    <row r="11" spans="1:26" s="23" customFormat="1" ht="30.75" customHeight="1" x14ac:dyDescent="0.15">
      <c r="A11" s="22"/>
      <c r="B11" s="106" t="s">
        <v>43</v>
      </c>
      <c r="C11" s="103" t="s">
        <v>99</v>
      </c>
      <c r="D11" s="124" t="s">
        <v>29</v>
      </c>
      <c r="E11" s="125"/>
      <c r="F11" s="125"/>
      <c r="G11" s="125"/>
      <c r="H11" s="125"/>
      <c r="I11" s="125"/>
      <c r="J11" s="125"/>
      <c r="K11" s="126"/>
      <c r="L11" s="188"/>
      <c r="M11" s="188"/>
      <c r="N11" s="188"/>
      <c r="O11" s="188"/>
      <c r="P11" s="188"/>
      <c r="Q11" s="209"/>
      <c r="R11" s="209"/>
      <c r="S11" s="209"/>
      <c r="T11" s="209"/>
      <c r="U11" s="209"/>
      <c r="V11" s="209"/>
      <c r="W11" s="209"/>
      <c r="X11" s="209"/>
      <c r="Y11" s="209"/>
      <c r="Z11" s="210"/>
    </row>
    <row r="12" spans="1:26" s="23" customFormat="1" ht="30.75" customHeight="1" x14ac:dyDescent="0.15">
      <c r="A12" s="22"/>
      <c r="B12" s="107"/>
      <c r="C12" s="104"/>
      <c r="D12" s="127" t="s">
        <v>30</v>
      </c>
      <c r="E12" s="128"/>
      <c r="F12" s="128"/>
      <c r="G12" s="128"/>
      <c r="H12" s="128"/>
      <c r="I12" s="128"/>
      <c r="J12" s="128"/>
      <c r="K12" s="129"/>
      <c r="L12" s="146"/>
      <c r="M12" s="147"/>
      <c r="N12" s="147"/>
      <c r="O12" s="147"/>
      <c r="P12" s="148"/>
      <c r="Q12" s="152"/>
      <c r="R12" s="128"/>
      <c r="S12" s="128"/>
      <c r="T12" s="128"/>
      <c r="U12" s="128"/>
      <c r="V12" s="128"/>
      <c r="W12" s="128"/>
      <c r="X12" s="128"/>
      <c r="Y12" s="128"/>
      <c r="Z12" s="153"/>
    </row>
    <row r="13" spans="1:26" s="23" customFormat="1" ht="30.75" customHeight="1" thickBot="1" x14ac:dyDescent="0.2">
      <c r="A13" s="22"/>
      <c r="B13" s="107"/>
      <c r="C13" s="104"/>
      <c r="D13" s="130" t="s">
        <v>32</v>
      </c>
      <c r="E13" s="131"/>
      <c r="F13" s="131"/>
      <c r="G13" s="131"/>
      <c r="H13" s="131"/>
      <c r="I13" s="131"/>
      <c r="J13" s="131"/>
      <c r="K13" s="132"/>
      <c r="L13" s="202"/>
      <c r="M13" s="203"/>
      <c r="N13" s="203"/>
      <c r="O13" s="203"/>
      <c r="P13" s="204"/>
      <c r="Q13" s="199"/>
      <c r="R13" s="200"/>
      <c r="S13" s="200"/>
      <c r="T13" s="200"/>
      <c r="U13" s="200"/>
      <c r="V13" s="200"/>
      <c r="W13" s="200"/>
      <c r="X13" s="200"/>
      <c r="Y13" s="200"/>
      <c r="Z13" s="201"/>
    </row>
    <row r="14" spans="1:26" s="23" customFormat="1" ht="30.75" customHeight="1" thickBot="1" x14ac:dyDescent="0.2">
      <c r="A14" s="22"/>
      <c r="B14" s="107"/>
      <c r="C14" s="105"/>
      <c r="D14" s="100" t="s">
        <v>100</v>
      </c>
      <c r="E14" s="101"/>
      <c r="F14" s="101"/>
      <c r="G14" s="101"/>
      <c r="H14" s="101"/>
      <c r="I14" s="101"/>
      <c r="J14" s="101"/>
      <c r="K14" s="198"/>
      <c r="L14" s="295">
        <f>SUM(L11:P13)</f>
        <v>0</v>
      </c>
      <c r="M14" s="296"/>
      <c r="N14" s="296"/>
      <c r="O14" s="296"/>
      <c r="P14" s="297"/>
      <c r="Q14" s="208"/>
      <c r="R14" s="101"/>
      <c r="S14" s="101"/>
      <c r="T14" s="101"/>
      <c r="U14" s="101"/>
      <c r="V14" s="101"/>
      <c r="W14" s="101"/>
      <c r="X14" s="101"/>
      <c r="Y14" s="101"/>
      <c r="Z14" s="184"/>
    </row>
    <row r="15" spans="1:26" s="23" customFormat="1" ht="30.75" customHeight="1" x14ac:dyDescent="0.15">
      <c r="A15" s="22"/>
      <c r="B15" s="107"/>
      <c r="C15" s="109"/>
      <c r="D15" s="110"/>
      <c r="E15" s="110"/>
      <c r="F15" s="110"/>
      <c r="G15" s="110"/>
      <c r="H15" s="110"/>
      <c r="I15" s="110"/>
      <c r="J15" s="110"/>
      <c r="K15" s="111"/>
      <c r="L15" s="154"/>
      <c r="M15" s="155"/>
      <c r="N15" s="155"/>
      <c r="O15" s="155"/>
      <c r="P15" s="156"/>
      <c r="Q15" s="149"/>
      <c r="R15" s="150"/>
      <c r="S15" s="150"/>
      <c r="T15" s="150"/>
      <c r="U15" s="150"/>
      <c r="V15" s="150"/>
      <c r="W15" s="150"/>
      <c r="X15" s="150"/>
      <c r="Y15" s="150"/>
      <c r="Z15" s="151"/>
    </row>
    <row r="16" spans="1:26" s="23" customFormat="1" ht="30.75" customHeight="1" x14ac:dyDescent="0.15">
      <c r="A16" s="22"/>
      <c r="B16" s="107"/>
      <c r="C16" s="112"/>
      <c r="D16" s="113"/>
      <c r="E16" s="113"/>
      <c r="F16" s="113"/>
      <c r="G16" s="113"/>
      <c r="H16" s="113"/>
      <c r="I16" s="113"/>
      <c r="J16" s="113"/>
      <c r="K16" s="114"/>
      <c r="L16" s="146"/>
      <c r="M16" s="147"/>
      <c r="N16" s="147"/>
      <c r="O16" s="147"/>
      <c r="P16" s="148"/>
      <c r="Q16" s="152"/>
      <c r="R16" s="128"/>
      <c r="S16" s="128"/>
      <c r="T16" s="128"/>
      <c r="U16" s="128"/>
      <c r="V16" s="128"/>
      <c r="W16" s="128"/>
      <c r="X16" s="128"/>
      <c r="Y16" s="128"/>
      <c r="Z16" s="153"/>
    </row>
    <row r="17" spans="1:26" s="23" customFormat="1" ht="30.75" customHeight="1" x14ac:dyDescent="0.15">
      <c r="A17" s="22"/>
      <c r="B17" s="107"/>
      <c r="C17" s="112"/>
      <c r="D17" s="113"/>
      <c r="E17" s="113"/>
      <c r="F17" s="113"/>
      <c r="G17" s="113"/>
      <c r="H17" s="113"/>
      <c r="I17" s="113"/>
      <c r="J17" s="113"/>
      <c r="K17" s="114"/>
      <c r="L17" s="142"/>
      <c r="M17" s="142"/>
      <c r="N17" s="142"/>
      <c r="O17" s="142"/>
      <c r="P17" s="142"/>
      <c r="Q17" s="139"/>
      <c r="R17" s="139"/>
      <c r="S17" s="139"/>
      <c r="T17" s="139"/>
      <c r="U17" s="139"/>
      <c r="V17" s="139"/>
      <c r="W17" s="139"/>
      <c r="X17" s="139"/>
      <c r="Y17" s="139"/>
      <c r="Z17" s="140"/>
    </row>
    <row r="18" spans="1:26" s="23" customFormat="1" ht="30.75" customHeight="1" x14ac:dyDescent="0.15">
      <c r="A18" s="22"/>
      <c r="B18" s="107"/>
      <c r="C18" s="112"/>
      <c r="D18" s="113"/>
      <c r="E18" s="113"/>
      <c r="F18" s="113"/>
      <c r="G18" s="113"/>
      <c r="H18" s="113"/>
      <c r="I18" s="113"/>
      <c r="J18" s="113"/>
      <c r="K18" s="114"/>
      <c r="L18" s="142"/>
      <c r="M18" s="142"/>
      <c r="N18" s="142"/>
      <c r="O18" s="142"/>
      <c r="P18" s="142"/>
      <c r="Q18" s="139"/>
      <c r="R18" s="139"/>
      <c r="S18" s="139"/>
      <c r="T18" s="139"/>
      <c r="U18" s="139"/>
      <c r="V18" s="139"/>
      <c r="W18" s="139"/>
      <c r="X18" s="139"/>
      <c r="Y18" s="139"/>
      <c r="Z18" s="140"/>
    </row>
    <row r="19" spans="1:26" s="23" customFormat="1" ht="30.75" customHeight="1" x14ac:dyDescent="0.15">
      <c r="A19" s="22"/>
      <c r="B19" s="107"/>
      <c r="C19" s="112"/>
      <c r="D19" s="113"/>
      <c r="E19" s="113"/>
      <c r="F19" s="113"/>
      <c r="G19" s="113"/>
      <c r="H19" s="113"/>
      <c r="I19" s="113"/>
      <c r="J19" s="113"/>
      <c r="K19" s="114"/>
      <c r="L19" s="142"/>
      <c r="M19" s="142"/>
      <c r="N19" s="142"/>
      <c r="O19" s="142"/>
      <c r="P19" s="142"/>
      <c r="Q19" s="139"/>
      <c r="R19" s="139"/>
      <c r="S19" s="139"/>
      <c r="T19" s="139"/>
      <c r="U19" s="139"/>
      <c r="V19" s="139"/>
      <c r="W19" s="139"/>
      <c r="X19" s="139"/>
      <c r="Y19" s="139"/>
      <c r="Z19" s="140"/>
    </row>
    <row r="20" spans="1:26" s="23" customFormat="1" ht="30.75" customHeight="1" x14ac:dyDescent="0.15">
      <c r="A20" s="22"/>
      <c r="B20" s="107"/>
      <c r="C20" s="112"/>
      <c r="D20" s="113"/>
      <c r="E20" s="113"/>
      <c r="F20" s="113"/>
      <c r="G20" s="113"/>
      <c r="H20" s="113"/>
      <c r="I20" s="113"/>
      <c r="J20" s="113"/>
      <c r="K20" s="114"/>
      <c r="L20" s="142"/>
      <c r="M20" s="142"/>
      <c r="N20" s="142"/>
      <c r="O20" s="142"/>
      <c r="P20" s="142"/>
      <c r="Q20" s="139"/>
      <c r="R20" s="139"/>
      <c r="S20" s="139"/>
      <c r="T20" s="139"/>
      <c r="U20" s="139"/>
      <c r="V20" s="139"/>
      <c r="W20" s="139"/>
      <c r="X20" s="139"/>
      <c r="Y20" s="139"/>
      <c r="Z20" s="140"/>
    </row>
    <row r="21" spans="1:26" s="23" customFormat="1" ht="30.75" customHeight="1" x14ac:dyDescent="0.15">
      <c r="A21" s="22"/>
      <c r="B21" s="107"/>
      <c r="C21" s="115"/>
      <c r="D21" s="116"/>
      <c r="E21" s="116"/>
      <c r="F21" s="116"/>
      <c r="G21" s="116"/>
      <c r="H21" s="116"/>
      <c r="I21" s="116"/>
      <c r="J21" s="116"/>
      <c r="K21" s="117"/>
      <c r="L21" s="143"/>
      <c r="M21" s="143"/>
      <c r="N21" s="143"/>
      <c r="O21" s="143"/>
      <c r="P21" s="143"/>
      <c r="Q21" s="144"/>
      <c r="R21" s="144"/>
      <c r="S21" s="144"/>
      <c r="T21" s="144"/>
      <c r="U21" s="144"/>
      <c r="V21" s="144"/>
      <c r="W21" s="144"/>
      <c r="X21" s="144"/>
      <c r="Y21" s="144"/>
      <c r="Z21" s="145"/>
    </row>
    <row r="22" spans="1:26" s="23" customFormat="1" ht="30.75" customHeight="1" thickBot="1" x14ac:dyDescent="0.2">
      <c r="A22" s="22"/>
      <c r="B22" s="108"/>
      <c r="C22" s="118"/>
      <c r="D22" s="119"/>
      <c r="E22" s="119"/>
      <c r="F22" s="119"/>
      <c r="G22" s="119"/>
      <c r="H22" s="119"/>
      <c r="I22" s="119"/>
      <c r="J22" s="119"/>
      <c r="K22" s="120"/>
      <c r="L22" s="141"/>
      <c r="M22" s="141"/>
      <c r="N22" s="141"/>
      <c r="O22" s="141"/>
      <c r="P22" s="141"/>
      <c r="Q22" s="185"/>
      <c r="R22" s="185"/>
      <c r="S22" s="185"/>
      <c r="T22" s="185"/>
      <c r="U22" s="185"/>
      <c r="V22" s="185"/>
      <c r="W22" s="185"/>
      <c r="X22" s="185"/>
      <c r="Y22" s="185"/>
      <c r="Z22" s="186"/>
    </row>
    <row r="23" spans="1:26" s="23" customFormat="1" ht="30.75" customHeight="1" thickBot="1" x14ac:dyDescent="0.2">
      <c r="A23" s="22"/>
      <c r="B23" s="121" t="s">
        <v>105</v>
      </c>
      <c r="C23" s="122"/>
      <c r="D23" s="122"/>
      <c r="E23" s="122"/>
      <c r="F23" s="122"/>
      <c r="G23" s="122"/>
      <c r="H23" s="122"/>
      <c r="I23" s="122"/>
      <c r="J23" s="122"/>
      <c r="K23" s="123"/>
      <c r="L23" s="298">
        <f>L14+SUM(L15:P22)</f>
        <v>0</v>
      </c>
      <c r="M23" s="299"/>
      <c r="N23" s="299"/>
      <c r="O23" s="299"/>
      <c r="P23" s="300"/>
      <c r="Q23" s="136" t="s">
        <v>97</v>
      </c>
      <c r="R23" s="137"/>
      <c r="S23" s="137"/>
      <c r="T23" s="137"/>
      <c r="U23" s="137"/>
      <c r="V23" s="137"/>
      <c r="W23" s="137"/>
      <c r="X23" s="137"/>
      <c r="Y23" s="137"/>
      <c r="Z23" s="138"/>
    </row>
    <row r="24" spans="1:26" ht="30.75" customHeight="1" thickBot="1" x14ac:dyDescent="0.2">
      <c r="A24" s="21"/>
      <c r="B24" s="24" t="s">
        <v>33</v>
      </c>
      <c r="C24" s="100" t="s">
        <v>36</v>
      </c>
      <c r="D24" s="101"/>
      <c r="E24" s="101"/>
      <c r="F24" s="101"/>
      <c r="G24" s="101"/>
      <c r="H24" s="101"/>
      <c r="I24" s="101"/>
      <c r="J24" s="101"/>
      <c r="K24" s="102"/>
      <c r="L24" s="179"/>
      <c r="M24" s="180"/>
      <c r="N24" s="180"/>
      <c r="O24" s="180"/>
      <c r="P24" s="181"/>
      <c r="Q24" s="101"/>
      <c r="R24" s="101"/>
      <c r="S24" s="101"/>
      <c r="T24" s="101"/>
      <c r="U24" s="101"/>
      <c r="V24" s="101"/>
      <c r="W24" s="101"/>
      <c r="X24" s="101"/>
      <c r="Y24" s="101"/>
      <c r="Z24" s="184"/>
    </row>
    <row r="25" spans="1:26" ht="30.75" customHeight="1" thickBot="1" x14ac:dyDescent="0.2">
      <c r="A25" s="21"/>
      <c r="B25" s="182" t="s">
        <v>45</v>
      </c>
      <c r="C25" s="183"/>
      <c r="D25" s="183"/>
      <c r="E25" s="183"/>
      <c r="F25" s="183"/>
      <c r="G25" s="183"/>
      <c r="H25" s="183"/>
      <c r="I25" s="183"/>
      <c r="J25" s="183"/>
      <c r="K25" s="183"/>
      <c r="L25" s="179"/>
      <c r="M25" s="180"/>
      <c r="N25" s="180"/>
      <c r="O25" s="180"/>
      <c r="P25" s="181"/>
      <c r="Q25" s="172" t="s">
        <v>44</v>
      </c>
      <c r="R25" s="122"/>
      <c r="S25" s="122"/>
      <c r="T25" s="122"/>
      <c r="U25" s="122"/>
      <c r="V25" s="173"/>
      <c r="W25" s="173"/>
      <c r="X25" s="173"/>
      <c r="Y25" s="173"/>
      <c r="Z25" s="174"/>
    </row>
  </sheetData>
  <mergeCells count="66">
    <mergeCell ref="B7:H7"/>
    <mergeCell ref="B8:H8"/>
    <mergeCell ref="I8:M8"/>
    <mergeCell ref="N8:Z8"/>
    <mergeCell ref="D14:K14"/>
    <mergeCell ref="Q13:Z13"/>
    <mergeCell ref="L12:P12"/>
    <mergeCell ref="Q12:Z12"/>
    <mergeCell ref="L13:P13"/>
    <mergeCell ref="I7:M7"/>
    <mergeCell ref="N7:Z7"/>
    <mergeCell ref="Q14:Z14"/>
    <mergeCell ref="Q11:Z11"/>
    <mergeCell ref="Q25:U25"/>
    <mergeCell ref="V25:Z25"/>
    <mergeCell ref="B10:K10"/>
    <mergeCell ref="L10:P10"/>
    <mergeCell ref="L25:P25"/>
    <mergeCell ref="B25:K25"/>
    <mergeCell ref="L24:P24"/>
    <mergeCell ref="Q24:Z24"/>
    <mergeCell ref="Q20:Z20"/>
    <mergeCell ref="Q22:Z22"/>
    <mergeCell ref="Q10:Z10"/>
    <mergeCell ref="L11:P11"/>
    <mergeCell ref="Q17:Z17"/>
    <mergeCell ref="L18:P18"/>
    <mergeCell ref="Q18:Z18"/>
    <mergeCell ref="L14:P14"/>
    <mergeCell ref="A1:Z1"/>
    <mergeCell ref="I5:M5"/>
    <mergeCell ref="N5:Z5"/>
    <mergeCell ref="I6:M6"/>
    <mergeCell ref="N6:Z6"/>
    <mergeCell ref="W2:Y2"/>
    <mergeCell ref="S2:V2"/>
    <mergeCell ref="B5:H5"/>
    <mergeCell ref="B6:H6"/>
    <mergeCell ref="L16:P16"/>
    <mergeCell ref="Q15:Z15"/>
    <mergeCell ref="Q16:Z16"/>
    <mergeCell ref="L17:P17"/>
    <mergeCell ref="L15:P15"/>
    <mergeCell ref="L23:P23"/>
    <mergeCell ref="Q23:Z23"/>
    <mergeCell ref="Q19:Z19"/>
    <mergeCell ref="L22:P22"/>
    <mergeCell ref="L19:P19"/>
    <mergeCell ref="L21:P21"/>
    <mergeCell ref="Q21:Z21"/>
    <mergeCell ref="L20:P20"/>
    <mergeCell ref="C24:K24"/>
    <mergeCell ref="C11:C14"/>
    <mergeCell ref="B11:B22"/>
    <mergeCell ref="C15:K15"/>
    <mergeCell ref="C16:K16"/>
    <mergeCell ref="C17:K17"/>
    <mergeCell ref="C18:K18"/>
    <mergeCell ref="C19:K19"/>
    <mergeCell ref="C20:K20"/>
    <mergeCell ref="C21:K21"/>
    <mergeCell ref="C22:K22"/>
    <mergeCell ref="B23:K23"/>
    <mergeCell ref="D11:K11"/>
    <mergeCell ref="D12:K12"/>
    <mergeCell ref="D13:K13"/>
  </mergeCells>
  <phoneticPr fontId="2"/>
  <conditionalFormatting sqref="B23:K23">
    <cfRule type="cellIs" dxfId="10" priority="1" stopIfTrue="1" operator="lessThan">
      <formula>$I$6</formula>
    </cfRule>
  </conditionalFormatting>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5"/>
  <sheetViews>
    <sheetView tabSelected="1" view="pageBreakPreview" topLeftCell="A5" zoomScale="91" zoomScaleNormal="100" zoomScaleSheetLayoutView="91" workbookViewId="0">
      <selection activeCell="D21" sqref="D21"/>
    </sheetView>
  </sheetViews>
  <sheetFormatPr defaultColWidth="9" defaultRowHeight="31.5" customHeight="1" x14ac:dyDescent="0.15"/>
  <cols>
    <col min="1" max="1" width="5.42578125" style="1" customWidth="1"/>
    <col min="2" max="2" width="20.5703125" style="1" customWidth="1"/>
    <col min="3" max="13" width="15.140625" style="1" customWidth="1"/>
    <col min="14" max="14" width="15.5703125" style="1" customWidth="1"/>
    <col min="15" max="15" width="16.85546875" style="1" bestFit="1" customWidth="1"/>
    <col min="16" max="16384" width="9" style="1"/>
  </cols>
  <sheetData>
    <row r="1" spans="1:16" ht="31.5" customHeight="1" x14ac:dyDescent="0.2">
      <c r="M1" s="226" t="s">
        <v>122</v>
      </c>
      <c r="N1" s="227"/>
    </row>
    <row r="2" spans="1:16" ht="14.25" x14ac:dyDescent="0.15"/>
    <row r="3" spans="1:16" s="7" customFormat="1" ht="31.5" customHeight="1" x14ac:dyDescent="0.2">
      <c r="A3" s="236" t="str">
        <f>"令和"&amp;P3&amp;"年分【令和"&amp;P3&amp;"年1月1日～令和"&amp;P3&amp;"年12月31日】"</f>
        <v>令和2年分【令和2年1月1日～令和2年12月31日】</v>
      </c>
      <c r="B3" s="236"/>
      <c r="C3" s="236"/>
      <c r="D3" s="236"/>
      <c r="E3" s="236"/>
      <c r="F3" s="236"/>
      <c r="G3" s="236"/>
      <c r="H3" s="236"/>
      <c r="I3" s="236"/>
      <c r="J3" s="236"/>
      <c r="K3" s="236"/>
      <c r="L3" s="236"/>
      <c r="M3" s="236"/>
      <c r="N3" s="236"/>
      <c r="O3" s="7" t="s">
        <v>28</v>
      </c>
      <c r="P3" s="19">
        <v>2</v>
      </c>
    </row>
    <row r="4" spans="1:16" s="7" customFormat="1" ht="31.5" customHeight="1" x14ac:dyDescent="0.2">
      <c r="A4" s="236" t="s">
        <v>15</v>
      </c>
      <c r="B4" s="236"/>
      <c r="C4" s="236"/>
      <c r="D4" s="236"/>
      <c r="E4" s="236"/>
      <c r="F4" s="236"/>
      <c r="G4" s="236"/>
      <c r="H4" s="236"/>
      <c r="I4" s="236"/>
      <c r="J4" s="236"/>
      <c r="K4" s="236"/>
      <c r="L4" s="236"/>
      <c r="M4" s="236"/>
      <c r="N4" s="236"/>
    </row>
    <row r="5" spans="1:16" ht="14.25" x14ac:dyDescent="0.15">
      <c r="O5" s="1" t="s">
        <v>60</v>
      </c>
      <c r="P5" s="59">
        <f>作成に係る計算表!I6-協定参加者別!C17</f>
        <v>0</v>
      </c>
    </row>
    <row r="6" spans="1:16" ht="31.5" customHeight="1" x14ac:dyDescent="0.15">
      <c r="J6" s="9" t="s">
        <v>3</v>
      </c>
      <c r="K6" s="231"/>
      <c r="L6" s="231"/>
      <c r="M6" s="231"/>
      <c r="O6" s="1" t="s">
        <v>61</v>
      </c>
      <c r="P6" s="59">
        <f>作成に係る計算表!I7-協定参加者別!D17</f>
        <v>0</v>
      </c>
    </row>
    <row r="7" spans="1:16" ht="14.25" x14ac:dyDescent="0.15">
      <c r="O7" s="1" t="s">
        <v>110</v>
      </c>
      <c r="P7" s="59">
        <f>作成に係る計算表!L14-協定参加者別!F17</f>
        <v>0</v>
      </c>
    </row>
    <row r="8" spans="1:16" ht="31.5" customHeight="1" x14ac:dyDescent="0.15">
      <c r="I8" s="8"/>
      <c r="J8" s="2" t="s">
        <v>4</v>
      </c>
      <c r="K8" s="231"/>
      <c r="L8" s="231"/>
      <c r="M8" s="231"/>
      <c r="N8" s="1" t="s">
        <v>6</v>
      </c>
      <c r="O8" s="1" t="s">
        <v>62</v>
      </c>
      <c r="P8" s="59">
        <f>作成に係る計算表!L23-協定参加者別!G17</f>
        <v>0</v>
      </c>
    </row>
    <row r="9" spans="1:16" ht="14.25" x14ac:dyDescent="0.15">
      <c r="O9" s="1" t="s">
        <v>63</v>
      </c>
      <c r="P9" s="59">
        <f>作成に係る計算表!L24-協定参加者別!H17</f>
        <v>0</v>
      </c>
    </row>
    <row r="10" spans="1:16" ht="31.5" customHeight="1" x14ac:dyDescent="0.15">
      <c r="J10" s="2" t="s">
        <v>5</v>
      </c>
      <c r="K10" s="4" t="s">
        <v>117</v>
      </c>
      <c r="L10" s="231"/>
      <c r="M10" s="231"/>
      <c r="N10" s="53"/>
    </row>
    <row r="11" spans="1:16" ht="15" thickBot="1" x14ac:dyDescent="0.2"/>
    <row r="12" spans="1:16" ht="21" customHeight="1" thickTop="1" x14ac:dyDescent="0.15">
      <c r="A12" s="211" t="s">
        <v>0</v>
      </c>
      <c r="B12" s="212" t="s">
        <v>7</v>
      </c>
      <c r="C12" s="222" t="s">
        <v>8</v>
      </c>
      <c r="D12" s="221"/>
      <c r="E12" s="221"/>
      <c r="F12" s="223"/>
      <c r="G12" s="220" t="s">
        <v>9</v>
      </c>
      <c r="H12" s="221"/>
      <c r="I12" s="221"/>
      <c r="J12" s="221"/>
      <c r="K12" s="221"/>
      <c r="L12" s="221"/>
      <c r="M12" s="215" t="s">
        <v>10</v>
      </c>
      <c r="N12" s="233" t="s">
        <v>12</v>
      </c>
    </row>
    <row r="13" spans="1:16" ht="21" customHeight="1" x14ac:dyDescent="0.2">
      <c r="A13" s="218"/>
      <c r="B13" s="219"/>
      <c r="C13" s="224" t="s">
        <v>47</v>
      </c>
      <c r="D13" s="225"/>
      <c r="E13" s="225"/>
      <c r="F13" s="285" t="s">
        <v>111</v>
      </c>
      <c r="G13" s="228" t="s">
        <v>31</v>
      </c>
      <c r="H13" s="229"/>
      <c r="I13" s="229"/>
      <c r="J13" s="230"/>
      <c r="K13" s="54" t="s">
        <v>2</v>
      </c>
      <c r="L13" s="55" t="s">
        <v>19</v>
      </c>
      <c r="M13" s="216"/>
      <c r="N13" s="234"/>
    </row>
    <row r="14" spans="1:16" s="5" customFormat="1" ht="21.75" customHeight="1" x14ac:dyDescent="0.2">
      <c r="A14" s="218"/>
      <c r="B14" s="219"/>
      <c r="C14" s="56" t="s">
        <v>48</v>
      </c>
      <c r="D14" s="57" t="s">
        <v>50</v>
      </c>
      <c r="E14" s="57" t="s">
        <v>101</v>
      </c>
      <c r="F14" s="90" t="s">
        <v>102</v>
      </c>
      <c r="G14" s="235" t="s">
        <v>42</v>
      </c>
      <c r="H14" s="58" t="s">
        <v>54</v>
      </c>
      <c r="I14" s="58" t="s">
        <v>55</v>
      </c>
      <c r="J14" s="54" t="s">
        <v>1</v>
      </c>
      <c r="K14" s="217" t="s">
        <v>11</v>
      </c>
      <c r="L14" s="232" t="s">
        <v>53</v>
      </c>
      <c r="M14" s="216"/>
      <c r="N14" s="234"/>
    </row>
    <row r="15" spans="1:16" s="5" customFormat="1" ht="47.25" customHeight="1" thickBot="1" x14ac:dyDescent="0.2">
      <c r="A15" s="218"/>
      <c r="B15" s="219"/>
      <c r="C15" s="86" t="s">
        <v>49</v>
      </c>
      <c r="D15" s="84" t="s">
        <v>51</v>
      </c>
      <c r="E15" s="88" t="s">
        <v>52</v>
      </c>
      <c r="F15" s="87" t="s">
        <v>103</v>
      </c>
      <c r="G15" s="235"/>
      <c r="H15" s="84" t="s">
        <v>41</v>
      </c>
      <c r="I15" s="84" t="s">
        <v>109</v>
      </c>
      <c r="J15" s="84" t="s">
        <v>35</v>
      </c>
      <c r="K15" s="217"/>
      <c r="L15" s="232"/>
      <c r="M15" s="85" t="s">
        <v>104</v>
      </c>
      <c r="N15" s="234"/>
    </row>
    <row r="16" spans="1:16" ht="14.25" x14ac:dyDescent="0.15">
      <c r="A16" s="211" t="s">
        <v>13</v>
      </c>
      <c r="B16" s="212"/>
      <c r="C16" s="92" t="s">
        <v>14</v>
      </c>
      <c r="D16" s="93" t="s">
        <v>14</v>
      </c>
      <c r="E16" s="94" t="s">
        <v>14</v>
      </c>
      <c r="F16" s="95" t="s">
        <v>14</v>
      </c>
      <c r="G16" s="11" t="s">
        <v>14</v>
      </c>
      <c r="H16" s="93" t="s">
        <v>14</v>
      </c>
      <c r="I16" s="93" t="s">
        <v>14</v>
      </c>
      <c r="J16" s="93" t="s">
        <v>14</v>
      </c>
      <c r="K16" s="93" t="s">
        <v>14</v>
      </c>
      <c r="L16" s="94" t="s">
        <v>14</v>
      </c>
      <c r="M16" s="96" t="s">
        <v>14</v>
      </c>
      <c r="N16" s="92"/>
    </row>
    <row r="17" spans="1:14" ht="32.1" customHeight="1" thickBot="1" x14ac:dyDescent="0.2">
      <c r="A17" s="213"/>
      <c r="B17" s="214"/>
      <c r="C17" s="25">
        <f>SUM(C18:C75)</f>
        <v>0</v>
      </c>
      <c r="D17" s="26">
        <f>SUM(D18:D75)</f>
        <v>0</v>
      </c>
      <c r="E17" s="291">
        <f>C17+D17</f>
        <v>0</v>
      </c>
      <c r="F17" s="286">
        <f>SUM(F18:F75)</f>
        <v>0</v>
      </c>
      <c r="G17" s="28">
        <f>SUM(G18:G75)</f>
        <v>0</v>
      </c>
      <c r="H17" s="49">
        <f>SUM(H18:H75)</f>
        <v>0</v>
      </c>
      <c r="I17" s="49">
        <f>SUM(I18:I75)</f>
        <v>0</v>
      </c>
      <c r="J17" s="281">
        <f>G17-H17-I17</f>
        <v>0</v>
      </c>
      <c r="K17" s="49">
        <f>SUM(K18:K75)</f>
        <v>0</v>
      </c>
      <c r="L17" s="282">
        <f>J17+K17</f>
        <v>0</v>
      </c>
      <c r="M17" s="283">
        <f>E17-L17+F17</f>
        <v>0</v>
      </c>
      <c r="N17" s="17"/>
    </row>
    <row r="18" spans="1:14" ht="20.100000000000001" customHeight="1" thickTop="1" x14ac:dyDescent="0.15">
      <c r="A18" s="12">
        <v>1</v>
      </c>
      <c r="B18" s="13"/>
      <c r="C18" s="52"/>
      <c r="D18" s="29"/>
      <c r="E18" s="277" t="str">
        <f>IF(B18="","",C18+D18)</f>
        <v/>
      </c>
      <c r="F18" s="287"/>
      <c r="G18" s="32"/>
      <c r="H18" s="29"/>
      <c r="I18" s="29"/>
      <c r="J18" s="273" t="str">
        <f>IF(B18="","",G18-H18-I18)</f>
        <v/>
      </c>
      <c r="K18" s="29"/>
      <c r="L18" s="277" t="str">
        <f>IF(B18="","",J18+K18)</f>
        <v/>
      </c>
      <c r="M18" s="284" t="str">
        <f>IF(B18="","",E18-L18+F18)</f>
        <v/>
      </c>
      <c r="N18" s="10"/>
    </row>
    <row r="19" spans="1:14" ht="20.100000000000001" customHeight="1" x14ac:dyDescent="0.15">
      <c r="A19" s="14">
        <v>2</v>
      </c>
      <c r="B19" s="15"/>
      <c r="C19" s="34"/>
      <c r="D19" s="35"/>
      <c r="E19" s="270" t="str">
        <f t="shared" ref="E19:E75" si="0">IF(B19="","",C19+D19)</f>
        <v/>
      </c>
      <c r="F19" s="288"/>
      <c r="G19" s="37"/>
      <c r="H19" s="35"/>
      <c r="I19" s="35"/>
      <c r="J19" s="274" t="str">
        <f t="shared" ref="J19:J75" si="1">IF(B19="","",G19-H19-I19)</f>
        <v/>
      </c>
      <c r="K19" s="35"/>
      <c r="L19" s="270" t="str">
        <f t="shared" ref="L19:L75" si="2">IF(B19="","",J19+K19)</f>
        <v/>
      </c>
      <c r="M19" s="284" t="str">
        <f t="shared" ref="M19:M75" si="3">IF(B19="","",E19-L19+F19)</f>
        <v/>
      </c>
      <c r="N19" s="10"/>
    </row>
    <row r="20" spans="1:14" ht="20.100000000000001" customHeight="1" x14ac:dyDescent="0.15">
      <c r="A20" s="14">
        <v>3</v>
      </c>
      <c r="B20" s="15"/>
      <c r="C20" s="34"/>
      <c r="D20" s="35"/>
      <c r="E20" s="270" t="str">
        <f t="shared" si="0"/>
        <v/>
      </c>
      <c r="F20" s="288"/>
      <c r="G20" s="37"/>
      <c r="H20" s="35"/>
      <c r="I20" s="35"/>
      <c r="J20" s="274" t="str">
        <f t="shared" si="1"/>
        <v/>
      </c>
      <c r="K20" s="35"/>
      <c r="L20" s="270" t="str">
        <f t="shared" si="2"/>
        <v/>
      </c>
      <c r="M20" s="284" t="str">
        <f t="shared" si="3"/>
        <v/>
      </c>
      <c r="N20" s="10"/>
    </row>
    <row r="21" spans="1:14" ht="20.100000000000001" customHeight="1" x14ac:dyDescent="0.15">
      <c r="A21" s="14">
        <v>4</v>
      </c>
      <c r="B21" s="15"/>
      <c r="C21" s="34"/>
      <c r="D21" s="35"/>
      <c r="E21" s="270" t="str">
        <f t="shared" si="0"/>
        <v/>
      </c>
      <c r="F21" s="288"/>
      <c r="G21" s="37"/>
      <c r="H21" s="35"/>
      <c r="I21" s="35"/>
      <c r="J21" s="274" t="str">
        <f t="shared" si="1"/>
        <v/>
      </c>
      <c r="K21" s="35"/>
      <c r="L21" s="270" t="str">
        <f t="shared" si="2"/>
        <v/>
      </c>
      <c r="M21" s="284" t="str">
        <f t="shared" si="3"/>
        <v/>
      </c>
      <c r="N21" s="10"/>
    </row>
    <row r="22" spans="1:14" ht="20.100000000000001" customHeight="1" x14ac:dyDescent="0.15">
      <c r="A22" s="14">
        <v>5</v>
      </c>
      <c r="B22" s="15"/>
      <c r="C22" s="34"/>
      <c r="D22" s="35"/>
      <c r="E22" s="270" t="str">
        <f t="shared" si="0"/>
        <v/>
      </c>
      <c r="F22" s="288"/>
      <c r="G22" s="37"/>
      <c r="H22" s="35"/>
      <c r="I22" s="35"/>
      <c r="J22" s="274" t="str">
        <f t="shared" si="1"/>
        <v/>
      </c>
      <c r="K22" s="35"/>
      <c r="L22" s="270" t="str">
        <f t="shared" si="2"/>
        <v/>
      </c>
      <c r="M22" s="284" t="str">
        <f t="shared" si="3"/>
        <v/>
      </c>
      <c r="N22" s="10"/>
    </row>
    <row r="23" spans="1:14" ht="20.100000000000001" customHeight="1" x14ac:dyDescent="0.15">
      <c r="A23" s="14">
        <v>6</v>
      </c>
      <c r="B23" s="15"/>
      <c r="C23" s="34"/>
      <c r="D23" s="35"/>
      <c r="E23" s="270" t="str">
        <f t="shared" si="0"/>
        <v/>
      </c>
      <c r="F23" s="288"/>
      <c r="G23" s="37"/>
      <c r="H23" s="35"/>
      <c r="I23" s="35"/>
      <c r="J23" s="274" t="str">
        <f t="shared" si="1"/>
        <v/>
      </c>
      <c r="K23" s="35"/>
      <c r="L23" s="270" t="str">
        <f t="shared" si="2"/>
        <v/>
      </c>
      <c r="M23" s="284" t="str">
        <f t="shared" si="3"/>
        <v/>
      </c>
      <c r="N23" s="10"/>
    </row>
    <row r="24" spans="1:14" ht="20.100000000000001" customHeight="1" x14ac:dyDescent="0.15">
      <c r="A24" s="14">
        <v>7</v>
      </c>
      <c r="B24" s="15"/>
      <c r="C24" s="34"/>
      <c r="D24" s="35"/>
      <c r="E24" s="270" t="str">
        <f t="shared" si="0"/>
        <v/>
      </c>
      <c r="F24" s="288"/>
      <c r="G24" s="37"/>
      <c r="H24" s="35"/>
      <c r="I24" s="35"/>
      <c r="J24" s="274" t="str">
        <f t="shared" si="1"/>
        <v/>
      </c>
      <c r="K24" s="35"/>
      <c r="L24" s="270" t="str">
        <f t="shared" si="2"/>
        <v/>
      </c>
      <c r="M24" s="284" t="str">
        <f t="shared" si="3"/>
        <v/>
      </c>
      <c r="N24" s="10"/>
    </row>
    <row r="25" spans="1:14" ht="20.100000000000001" customHeight="1" x14ac:dyDescent="0.15">
      <c r="A25" s="14">
        <v>8</v>
      </c>
      <c r="B25" s="15"/>
      <c r="C25" s="34"/>
      <c r="D25" s="35"/>
      <c r="E25" s="270" t="str">
        <f t="shared" si="0"/>
        <v/>
      </c>
      <c r="F25" s="288"/>
      <c r="G25" s="37"/>
      <c r="H25" s="35"/>
      <c r="I25" s="35"/>
      <c r="J25" s="274" t="str">
        <f t="shared" si="1"/>
        <v/>
      </c>
      <c r="K25" s="35"/>
      <c r="L25" s="270" t="str">
        <f t="shared" si="2"/>
        <v/>
      </c>
      <c r="M25" s="284" t="str">
        <f t="shared" si="3"/>
        <v/>
      </c>
      <c r="N25" s="10"/>
    </row>
    <row r="26" spans="1:14" ht="20.100000000000001" customHeight="1" x14ac:dyDescent="0.15">
      <c r="A26" s="14">
        <v>9</v>
      </c>
      <c r="B26" s="15"/>
      <c r="C26" s="34"/>
      <c r="D26" s="35"/>
      <c r="E26" s="270" t="str">
        <f t="shared" si="0"/>
        <v/>
      </c>
      <c r="F26" s="288"/>
      <c r="G26" s="37"/>
      <c r="H26" s="35"/>
      <c r="I26" s="35"/>
      <c r="J26" s="274" t="str">
        <f t="shared" si="1"/>
        <v/>
      </c>
      <c r="K26" s="35"/>
      <c r="L26" s="270" t="str">
        <f t="shared" si="2"/>
        <v/>
      </c>
      <c r="M26" s="284" t="str">
        <f t="shared" si="3"/>
        <v/>
      </c>
      <c r="N26" s="10"/>
    </row>
    <row r="27" spans="1:14" ht="20.100000000000001" customHeight="1" x14ac:dyDescent="0.15">
      <c r="A27" s="14">
        <v>10</v>
      </c>
      <c r="B27" s="15"/>
      <c r="C27" s="34"/>
      <c r="D27" s="35"/>
      <c r="E27" s="270" t="str">
        <f t="shared" si="0"/>
        <v/>
      </c>
      <c r="F27" s="288"/>
      <c r="G27" s="37"/>
      <c r="H27" s="35"/>
      <c r="I27" s="35"/>
      <c r="J27" s="274" t="str">
        <f t="shared" si="1"/>
        <v/>
      </c>
      <c r="K27" s="35"/>
      <c r="L27" s="270" t="str">
        <f t="shared" si="2"/>
        <v/>
      </c>
      <c r="M27" s="284" t="str">
        <f t="shared" si="3"/>
        <v/>
      </c>
      <c r="N27" s="10"/>
    </row>
    <row r="28" spans="1:14" ht="20.100000000000001" customHeight="1" x14ac:dyDescent="0.15">
      <c r="A28" s="14">
        <v>11</v>
      </c>
      <c r="B28" s="15"/>
      <c r="C28" s="34"/>
      <c r="D28" s="35"/>
      <c r="E28" s="270" t="str">
        <f t="shared" si="0"/>
        <v/>
      </c>
      <c r="F28" s="288"/>
      <c r="G28" s="37"/>
      <c r="H28" s="35"/>
      <c r="I28" s="35"/>
      <c r="J28" s="274" t="str">
        <f t="shared" si="1"/>
        <v/>
      </c>
      <c r="K28" s="35"/>
      <c r="L28" s="270" t="str">
        <f t="shared" si="2"/>
        <v/>
      </c>
      <c r="M28" s="284" t="str">
        <f t="shared" si="3"/>
        <v/>
      </c>
      <c r="N28" s="10"/>
    </row>
    <row r="29" spans="1:14" ht="20.100000000000001" customHeight="1" x14ac:dyDescent="0.15">
      <c r="A29" s="14">
        <v>12</v>
      </c>
      <c r="B29" s="15"/>
      <c r="C29" s="34"/>
      <c r="D29" s="35"/>
      <c r="E29" s="270" t="str">
        <f t="shared" si="0"/>
        <v/>
      </c>
      <c r="F29" s="288"/>
      <c r="G29" s="37"/>
      <c r="H29" s="35"/>
      <c r="I29" s="35"/>
      <c r="J29" s="274" t="str">
        <f t="shared" si="1"/>
        <v/>
      </c>
      <c r="K29" s="35"/>
      <c r="L29" s="270" t="str">
        <f t="shared" si="2"/>
        <v/>
      </c>
      <c r="M29" s="284" t="str">
        <f t="shared" si="3"/>
        <v/>
      </c>
      <c r="N29" s="10"/>
    </row>
    <row r="30" spans="1:14" ht="20.100000000000001" customHeight="1" x14ac:dyDescent="0.15">
      <c r="A30" s="14">
        <v>13</v>
      </c>
      <c r="B30" s="15"/>
      <c r="C30" s="34"/>
      <c r="D30" s="35"/>
      <c r="E30" s="270" t="str">
        <f t="shared" si="0"/>
        <v/>
      </c>
      <c r="F30" s="288"/>
      <c r="G30" s="37"/>
      <c r="H30" s="35"/>
      <c r="I30" s="35"/>
      <c r="J30" s="274" t="str">
        <f t="shared" si="1"/>
        <v/>
      </c>
      <c r="K30" s="35"/>
      <c r="L30" s="270" t="str">
        <f t="shared" si="2"/>
        <v/>
      </c>
      <c r="M30" s="284" t="str">
        <f t="shared" si="3"/>
        <v/>
      </c>
      <c r="N30" s="10"/>
    </row>
    <row r="31" spans="1:14" ht="20.100000000000001" customHeight="1" x14ac:dyDescent="0.15">
      <c r="A31" s="14">
        <v>14</v>
      </c>
      <c r="B31" s="15"/>
      <c r="C31" s="34"/>
      <c r="D31" s="35"/>
      <c r="E31" s="270" t="str">
        <f t="shared" si="0"/>
        <v/>
      </c>
      <c r="F31" s="288"/>
      <c r="G31" s="37"/>
      <c r="H31" s="35"/>
      <c r="I31" s="35"/>
      <c r="J31" s="274" t="str">
        <f t="shared" si="1"/>
        <v/>
      </c>
      <c r="K31" s="35"/>
      <c r="L31" s="270" t="str">
        <f t="shared" si="2"/>
        <v/>
      </c>
      <c r="M31" s="284" t="str">
        <f t="shared" si="3"/>
        <v/>
      </c>
      <c r="N31" s="10"/>
    </row>
    <row r="32" spans="1:14" ht="20.100000000000001" customHeight="1" x14ac:dyDescent="0.15">
      <c r="A32" s="14">
        <v>15</v>
      </c>
      <c r="B32" s="15"/>
      <c r="C32" s="34"/>
      <c r="D32" s="35"/>
      <c r="E32" s="270" t="str">
        <f t="shared" si="0"/>
        <v/>
      </c>
      <c r="F32" s="288"/>
      <c r="G32" s="37"/>
      <c r="H32" s="35"/>
      <c r="I32" s="35"/>
      <c r="J32" s="274" t="str">
        <f t="shared" si="1"/>
        <v/>
      </c>
      <c r="K32" s="35"/>
      <c r="L32" s="270" t="str">
        <f t="shared" si="2"/>
        <v/>
      </c>
      <c r="M32" s="284" t="str">
        <f t="shared" si="3"/>
        <v/>
      </c>
      <c r="N32" s="10"/>
    </row>
    <row r="33" spans="1:14" ht="20.100000000000001" customHeight="1" x14ac:dyDescent="0.15">
      <c r="A33" s="14">
        <v>16</v>
      </c>
      <c r="B33" s="15"/>
      <c r="C33" s="34"/>
      <c r="D33" s="35"/>
      <c r="E33" s="270" t="str">
        <f t="shared" si="0"/>
        <v/>
      </c>
      <c r="F33" s="288"/>
      <c r="G33" s="37"/>
      <c r="H33" s="35"/>
      <c r="I33" s="35"/>
      <c r="J33" s="274" t="str">
        <f t="shared" si="1"/>
        <v/>
      </c>
      <c r="K33" s="35"/>
      <c r="L33" s="270" t="str">
        <f t="shared" si="2"/>
        <v/>
      </c>
      <c r="M33" s="284" t="str">
        <f t="shared" si="3"/>
        <v/>
      </c>
      <c r="N33" s="10"/>
    </row>
    <row r="34" spans="1:14" ht="20.100000000000001" customHeight="1" x14ac:dyDescent="0.15">
      <c r="A34" s="14">
        <v>17</v>
      </c>
      <c r="B34" s="15"/>
      <c r="C34" s="34"/>
      <c r="D34" s="35"/>
      <c r="E34" s="270" t="str">
        <f t="shared" si="0"/>
        <v/>
      </c>
      <c r="F34" s="288"/>
      <c r="G34" s="37"/>
      <c r="H34" s="35"/>
      <c r="I34" s="35"/>
      <c r="J34" s="274" t="str">
        <f t="shared" si="1"/>
        <v/>
      </c>
      <c r="K34" s="35"/>
      <c r="L34" s="270" t="str">
        <f t="shared" si="2"/>
        <v/>
      </c>
      <c r="M34" s="284" t="str">
        <f t="shared" si="3"/>
        <v/>
      </c>
      <c r="N34" s="10"/>
    </row>
    <row r="35" spans="1:14" ht="20.100000000000001" customHeight="1" x14ac:dyDescent="0.15">
      <c r="A35" s="14">
        <v>18</v>
      </c>
      <c r="B35" s="18"/>
      <c r="C35" s="38"/>
      <c r="D35" s="39"/>
      <c r="E35" s="271" t="str">
        <f t="shared" si="0"/>
        <v/>
      </c>
      <c r="F35" s="289"/>
      <c r="G35" s="38"/>
      <c r="H35" s="39"/>
      <c r="I35" s="39"/>
      <c r="J35" s="275" t="str">
        <f t="shared" si="1"/>
        <v/>
      </c>
      <c r="K35" s="39"/>
      <c r="L35" s="278" t="str">
        <f t="shared" si="2"/>
        <v/>
      </c>
      <c r="M35" s="284" t="str">
        <f t="shared" si="3"/>
        <v/>
      </c>
      <c r="N35" s="10"/>
    </row>
    <row r="36" spans="1:14" ht="20.100000000000001" customHeight="1" x14ac:dyDescent="0.15">
      <c r="A36" s="14">
        <v>19</v>
      </c>
      <c r="B36" s="15"/>
      <c r="C36" s="34"/>
      <c r="D36" s="35"/>
      <c r="E36" s="270" t="str">
        <f t="shared" si="0"/>
        <v/>
      </c>
      <c r="F36" s="288"/>
      <c r="G36" s="34"/>
      <c r="H36" s="35"/>
      <c r="I36" s="35"/>
      <c r="J36" s="274" t="str">
        <f t="shared" si="1"/>
        <v/>
      </c>
      <c r="K36" s="35"/>
      <c r="L36" s="279" t="str">
        <f t="shared" si="2"/>
        <v/>
      </c>
      <c r="M36" s="284" t="str">
        <f t="shared" si="3"/>
        <v/>
      </c>
      <c r="N36" s="10"/>
    </row>
    <row r="37" spans="1:14" ht="20.100000000000001" customHeight="1" x14ac:dyDescent="0.15">
      <c r="A37" s="14">
        <v>20</v>
      </c>
      <c r="B37" s="15"/>
      <c r="C37" s="34"/>
      <c r="D37" s="35"/>
      <c r="E37" s="270" t="str">
        <f t="shared" si="0"/>
        <v/>
      </c>
      <c r="F37" s="288"/>
      <c r="G37" s="34"/>
      <c r="H37" s="35"/>
      <c r="I37" s="35"/>
      <c r="J37" s="274" t="str">
        <f t="shared" si="1"/>
        <v/>
      </c>
      <c r="K37" s="35"/>
      <c r="L37" s="279" t="str">
        <f t="shared" si="2"/>
        <v/>
      </c>
      <c r="M37" s="284" t="str">
        <f t="shared" si="3"/>
        <v/>
      </c>
      <c r="N37" s="10"/>
    </row>
    <row r="38" spans="1:14" ht="20.100000000000001" customHeight="1" x14ac:dyDescent="0.15">
      <c r="A38" s="14">
        <v>21</v>
      </c>
      <c r="B38" s="15"/>
      <c r="C38" s="34"/>
      <c r="D38" s="35"/>
      <c r="E38" s="270" t="str">
        <f t="shared" si="0"/>
        <v/>
      </c>
      <c r="F38" s="288"/>
      <c r="G38" s="34"/>
      <c r="H38" s="35"/>
      <c r="I38" s="35"/>
      <c r="J38" s="274" t="str">
        <f t="shared" si="1"/>
        <v/>
      </c>
      <c r="K38" s="35"/>
      <c r="L38" s="279" t="str">
        <f t="shared" si="2"/>
        <v/>
      </c>
      <c r="M38" s="284" t="str">
        <f t="shared" si="3"/>
        <v/>
      </c>
      <c r="N38" s="10"/>
    </row>
    <row r="39" spans="1:14" ht="20.100000000000001" customHeight="1" x14ac:dyDescent="0.15">
      <c r="A39" s="14">
        <v>22</v>
      </c>
      <c r="B39" s="15"/>
      <c r="C39" s="34"/>
      <c r="D39" s="35"/>
      <c r="E39" s="270" t="str">
        <f t="shared" si="0"/>
        <v/>
      </c>
      <c r="F39" s="288"/>
      <c r="G39" s="34"/>
      <c r="H39" s="35"/>
      <c r="I39" s="35"/>
      <c r="J39" s="274" t="str">
        <f t="shared" si="1"/>
        <v/>
      </c>
      <c r="K39" s="35"/>
      <c r="L39" s="279" t="str">
        <f t="shared" si="2"/>
        <v/>
      </c>
      <c r="M39" s="284" t="str">
        <f t="shared" si="3"/>
        <v/>
      </c>
      <c r="N39" s="10"/>
    </row>
    <row r="40" spans="1:14" ht="20.100000000000001" customHeight="1" x14ac:dyDescent="0.15">
      <c r="A40" s="14">
        <v>23</v>
      </c>
      <c r="B40" s="15"/>
      <c r="C40" s="34"/>
      <c r="D40" s="35"/>
      <c r="E40" s="270" t="str">
        <f t="shared" si="0"/>
        <v/>
      </c>
      <c r="F40" s="288"/>
      <c r="G40" s="34"/>
      <c r="H40" s="35"/>
      <c r="I40" s="35"/>
      <c r="J40" s="274" t="str">
        <f t="shared" si="1"/>
        <v/>
      </c>
      <c r="K40" s="35"/>
      <c r="L40" s="279" t="str">
        <f t="shared" si="2"/>
        <v/>
      </c>
      <c r="M40" s="284" t="str">
        <f t="shared" si="3"/>
        <v/>
      </c>
      <c r="N40" s="10"/>
    </row>
    <row r="41" spans="1:14" ht="20.100000000000001" customHeight="1" x14ac:dyDescent="0.15">
      <c r="A41" s="14">
        <v>24</v>
      </c>
      <c r="B41" s="15"/>
      <c r="C41" s="34"/>
      <c r="D41" s="35"/>
      <c r="E41" s="270" t="str">
        <f t="shared" si="0"/>
        <v/>
      </c>
      <c r="F41" s="288"/>
      <c r="G41" s="34"/>
      <c r="H41" s="35"/>
      <c r="I41" s="35"/>
      <c r="J41" s="274" t="str">
        <f t="shared" si="1"/>
        <v/>
      </c>
      <c r="K41" s="35"/>
      <c r="L41" s="279" t="str">
        <f t="shared" si="2"/>
        <v/>
      </c>
      <c r="M41" s="284" t="str">
        <f t="shared" si="3"/>
        <v/>
      </c>
      <c r="N41" s="10"/>
    </row>
    <row r="42" spans="1:14" ht="20.100000000000001" customHeight="1" x14ac:dyDescent="0.15">
      <c r="A42" s="14">
        <v>25</v>
      </c>
      <c r="B42" s="15"/>
      <c r="C42" s="34"/>
      <c r="D42" s="35"/>
      <c r="E42" s="270" t="str">
        <f t="shared" si="0"/>
        <v/>
      </c>
      <c r="F42" s="288"/>
      <c r="G42" s="34"/>
      <c r="H42" s="35"/>
      <c r="I42" s="35"/>
      <c r="J42" s="274" t="str">
        <f t="shared" si="1"/>
        <v/>
      </c>
      <c r="K42" s="35"/>
      <c r="L42" s="279" t="str">
        <f t="shared" si="2"/>
        <v/>
      </c>
      <c r="M42" s="284" t="str">
        <f t="shared" si="3"/>
        <v/>
      </c>
      <c r="N42" s="10"/>
    </row>
    <row r="43" spans="1:14" ht="20.100000000000001" customHeight="1" x14ac:dyDescent="0.15">
      <c r="A43" s="14">
        <v>26</v>
      </c>
      <c r="B43" s="15"/>
      <c r="C43" s="34"/>
      <c r="D43" s="35"/>
      <c r="E43" s="270" t="str">
        <f t="shared" si="0"/>
        <v/>
      </c>
      <c r="F43" s="288"/>
      <c r="G43" s="34"/>
      <c r="H43" s="35"/>
      <c r="I43" s="35"/>
      <c r="J43" s="274" t="str">
        <f t="shared" si="1"/>
        <v/>
      </c>
      <c r="K43" s="35"/>
      <c r="L43" s="279" t="str">
        <f t="shared" si="2"/>
        <v/>
      </c>
      <c r="M43" s="284" t="str">
        <f t="shared" si="3"/>
        <v/>
      </c>
      <c r="N43" s="10"/>
    </row>
    <row r="44" spans="1:14" ht="20.100000000000001" customHeight="1" x14ac:dyDescent="0.15">
      <c r="A44" s="14">
        <v>27</v>
      </c>
      <c r="B44" s="15"/>
      <c r="C44" s="34"/>
      <c r="D44" s="35"/>
      <c r="E44" s="270" t="str">
        <f t="shared" si="0"/>
        <v/>
      </c>
      <c r="F44" s="288"/>
      <c r="G44" s="34"/>
      <c r="H44" s="35"/>
      <c r="I44" s="35"/>
      <c r="J44" s="274" t="str">
        <f t="shared" si="1"/>
        <v/>
      </c>
      <c r="K44" s="35"/>
      <c r="L44" s="279" t="str">
        <f t="shared" si="2"/>
        <v/>
      </c>
      <c r="M44" s="284" t="str">
        <f t="shared" si="3"/>
        <v/>
      </c>
      <c r="N44" s="10"/>
    </row>
    <row r="45" spans="1:14" ht="20.100000000000001" customHeight="1" x14ac:dyDescent="0.15">
      <c r="A45" s="14">
        <v>28</v>
      </c>
      <c r="B45" s="15"/>
      <c r="C45" s="34"/>
      <c r="D45" s="35"/>
      <c r="E45" s="270" t="str">
        <f t="shared" si="0"/>
        <v/>
      </c>
      <c r="F45" s="288"/>
      <c r="G45" s="34"/>
      <c r="H45" s="35"/>
      <c r="I45" s="35"/>
      <c r="J45" s="274" t="str">
        <f t="shared" si="1"/>
        <v/>
      </c>
      <c r="K45" s="35"/>
      <c r="L45" s="279" t="str">
        <f t="shared" si="2"/>
        <v/>
      </c>
      <c r="M45" s="284" t="str">
        <f t="shared" si="3"/>
        <v/>
      </c>
      <c r="N45" s="10"/>
    </row>
    <row r="46" spans="1:14" ht="20.100000000000001" customHeight="1" x14ac:dyDescent="0.15">
      <c r="A46" s="14">
        <v>29</v>
      </c>
      <c r="B46" s="15"/>
      <c r="C46" s="34"/>
      <c r="D46" s="35"/>
      <c r="E46" s="270" t="str">
        <f t="shared" si="0"/>
        <v/>
      </c>
      <c r="F46" s="288"/>
      <c r="G46" s="34"/>
      <c r="H46" s="35"/>
      <c r="I46" s="35"/>
      <c r="J46" s="274" t="str">
        <f t="shared" si="1"/>
        <v/>
      </c>
      <c r="K46" s="35"/>
      <c r="L46" s="279" t="str">
        <f t="shared" si="2"/>
        <v/>
      </c>
      <c r="M46" s="284" t="str">
        <f t="shared" si="3"/>
        <v/>
      </c>
      <c r="N46" s="10"/>
    </row>
    <row r="47" spans="1:14" ht="20.100000000000001" customHeight="1" x14ac:dyDescent="0.15">
      <c r="A47" s="14">
        <v>30</v>
      </c>
      <c r="B47" s="15"/>
      <c r="C47" s="34"/>
      <c r="D47" s="35"/>
      <c r="E47" s="270" t="str">
        <f t="shared" si="0"/>
        <v/>
      </c>
      <c r="F47" s="288"/>
      <c r="G47" s="34"/>
      <c r="H47" s="35"/>
      <c r="I47" s="35"/>
      <c r="J47" s="274" t="str">
        <f t="shared" si="1"/>
        <v/>
      </c>
      <c r="K47" s="35"/>
      <c r="L47" s="279" t="str">
        <f t="shared" si="2"/>
        <v/>
      </c>
      <c r="M47" s="284" t="str">
        <f t="shared" si="3"/>
        <v/>
      </c>
      <c r="N47" s="10"/>
    </row>
    <row r="48" spans="1:14" ht="20.100000000000001" customHeight="1" x14ac:dyDescent="0.15">
      <c r="A48" s="14">
        <v>31</v>
      </c>
      <c r="B48" s="15"/>
      <c r="C48" s="34"/>
      <c r="D48" s="35"/>
      <c r="E48" s="270" t="str">
        <f t="shared" si="0"/>
        <v/>
      </c>
      <c r="F48" s="288"/>
      <c r="G48" s="34"/>
      <c r="H48" s="35"/>
      <c r="I48" s="35"/>
      <c r="J48" s="274" t="str">
        <f t="shared" si="1"/>
        <v/>
      </c>
      <c r="K48" s="35"/>
      <c r="L48" s="279" t="str">
        <f t="shared" si="2"/>
        <v/>
      </c>
      <c r="M48" s="284" t="str">
        <f t="shared" si="3"/>
        <v/>
      </c>
      <c r="N48" s="10"/>
    </row>
    <row r="49" spans="1:14" ht="20.100000000000001" customHeight="1" x14ac:dyDescent="0.15">
      <c r="A49" s="14">
        <v>32</v>
      </c>
      <c r="B49" s="15"/>
      <c r="C49" s="34"/>
      <c r="D49" s="35"/>
      <c r="E49" s="270" t="str">
        <f t="shared" si="0"/>
        <v/>
      </c>
      <c r="F49" s="288"/>
      <c r="G49" s="34"/>
      <c r="H49" s="35"/>
      <c r="I49" s="35"/>
      <c r="J49" s="274" t="str">
        <f t="shared" si="1"/>
        <v/>
      </c>
      <c r="K49" s="35"/>
      <c r="L49" s="279" t="str">
        <f t="shared" si="2"/>
        <v/>
      </c>
      <c r="M49" s="284" t="str">
        <f t="shared" si="3"/>
        <v/>
      </c>
      <c r="N49" s="10"/>
    </row>
    <row r="50" spans="1:14" ht="20.100000000000001" customHeight="1" x14ac:dyDescent="0.15">
      <c r="A50" s="14">
        <v>33</v>
      </c>
      <c r="B50" s="15"/>
      <c r="C50" s="34"/>
      <c r="D50" s="35"/>
      <c r="E50" s="270" t="str">
        <f t="shared" si="0"/>
        <v/>
      </c>
      <c r="F50" s="288"/>
      <c r="G50" s="34"/>
      <c r="H50" s="35"/>
      <c r="I50" s="35"/>
      <c r="J50" s="274" t="str">
        <f t="shared" si="1"/>
        <v/>
      </c>
      <c r="K50" s="35"/>
      <c r="L50" s="279" t="str">
        <f t="shared" si="2"/>
        <v/>
      </c>
      <c r="M50" s="284" t="str">
        <f t="shared" si="3"/>
        <v/>
      </c>
      <c r="N50" s="10"/>
    </row>
    <row r="51" spans="1:14" ht="20.100000000000001" customHeight="1" x14ac:dyDescent="0.15">
      <c r="A51" s="14">
        <v>34</v>
      </c>
      <c r="B51" s="15"/>
      <c r="C51" s="34"/>
      <c r="D51" s="35"/>
      <c r="E51" s="270" t="str">
        <f t="shared" si="0"/>
        <v/>
      </c>
      <c r="F51" s="288"/>
      <c r="G51" s="34"/>
      <c r="H51" s="35"/>
      <c r="I51" s="35"/>
      <c r="J51" s="274" t="str">
        <f t="shared" si="1"/>
        <v/>
      </c>
      <c r="K51" s="35"/>
      <c r="L51" s="279" t="str">
        <f t="shared" si="2"/>
        <v/>
      </c>
      <c r="M51" s="284" t="str">
        <f t="shared" si="3"/>
        <v/>
      </c>
      <c r="N51" s="10"/>
    </row>
    <row r="52" spans="1:14" ht="20.100000000000001" customHeight="1" x14ac:dyDescent="0.15">
      <c r="A52" s="14">
        <v>35</v>
      </c>
      <c r="B52" s="15"/>
      <c r="C52" s="34"/>
      <c r="D52" s="35"/>
      <c r="E52" s="270" t="str">
        <f t="shared" si="0"/>
        <v/>
      </c>
      <c r="F52" s="288"/>
      <c r="G52" s="34"/>
      <c r="H52" s="35"/>
      <c r="I52" s="35"/>
      <c r="J52" s="274" t="str">
        <f t="shared" si="1"/>
        <v/>
      </c>
      <c r="K52" s="35"/>
      <c r="L52" s="279" t="str">
        <f t="shared" si="2"/>
        <v/>
      </c>
      <c r="M52" s="284" t="str">
        <f t="shared" si="3"/>
        <v/>
      </c>
      <c r="N52" s="10"/>
    </row>
    <row r="53" spans="1:14" ht="20.100000000000001" customHeight="1" x14ac:dyDescent="0.15">
      <c r="A53" s="14">
        <v>36</v>
      </c>
      <c r="B53" s="15"/>
      <c r="C53" s="34"/>
      <c r="D53" s="35"/>
      <c r="E53" s="270" t="str">
        <f t="shared" si="0"/>
        <v/>
      </c>
      <c r="F53" s="288"/>
      <c r="G53" s="34"/>
      <c r="H53" s="35"/>
      <c r="I53" s="35"/>
      <c r="J53" s="274" t="str">
        <f t="shared" si="1"/>
        <v/>
      </c>
      <c r="K53" s="35"/>
      <c r="L53" s="279" t="str">
        <f t="shared" si="2"/>
        <v/>
      </c>
      <c r="M53" s="284" t="str">
        <f t="shared" si="3"/>
        <v/>
      </c>
      <c r="N53" s="10"/>
    </row>
    <row r="54" spans="1:14" ht="20.100000000000001" customHeight="1" x14ac:dyDescent="0.15">
      <c r="A54" s="14">
        <v>37</v>
      </c>
      <c r="B54" s="15"/>
      <c r="C54" s="34"/>
      <c r="D54" s="35"/>
      <c r="E54" s="270" t="str">
        <f t="shared" si="0"/>
        <v/>
      </c>
      <c r="F54" s="288"/>
      <c r="G54" s="34"/>
      <c r="H54" s="35"/>
      <c r="I54" s="35"/>
      <c r="J54" s="274" t="str">
        <f t="shared" si="1"/>
        <v/>
      </c>
      <c r="K54" s="35"/>
      <c r="L54" s="279" t="str">
        <f t="shared" si="2"/>
        <v/>
      </c>
      <c r="M54" s="284" t="str">
        <f t="shared" si="3"/>
        <v/>
      </c>
      <c r="N54" s="10"/>
    </row>
    <row r="55" spans="1:14" ht="20.100000000000001" customHeight="1" x14ac:dyDescent="0.15">
      <c r="A55" s="14">
        <v>38</v>
      </c>
      <c r="B55" s="15"/>
      <c r="C55" s="34"/>
      <c r="D55" s="35"/>
      <c r="E55" s="270" t="str">
        <f t="shared" si="0"/>
        <v/>
      </c>
      <c r="F55" s="288"/>
      <c r="G55" s="34"/>
      <c r="H55" s="35"/>
      <c r="I55" s="35"/>
      <c r="J55" s="274" t="str">
        <f t="shared" si="1"/>
        <v/>
      </c>
      <c r="K55" s="35"/>
      <c r="L55" s="279" t="str">
        <f t="shared" si="2"/>
        <v/>
      </c>
      <c r="M55" s="284" t="str">
        <f t="shared" si="3"/>
        <v/>
      </c>
      <c r="N55" s="10"/>
    </row>
    <row r="56" spans="1:14" ht="20.100000000000001" customHeight="1" x14ac:dyDescent="0.15">
      <c r="A56" s="14">
        <v>39</v>
      </c>
      <c r="B56" s="15"/>
      <c r="C56" s="34"/>
      <c r="D56" s="35"/>
      <c r="E56" s="270" t="str">
        <f t="shared" si="0"/>
        <v/>
      </c>
      <c r="F56" s="288"/>
      <c r="G56" s="34"/>
      <c r="H56" s="35"/>
      <c r="I56" s="35"/>
      <c r="J56" s="274" t="str">
        <f t="shared" si="1"/>
        <v/>
      </c>
      <c r="K56" s="35"/>
      <c r="L56" s="279" t="str">
        <f t="shared" si="2"/>
        <v/>
      </c>
      <c r="M56" s="284" t="str">
        <f t="shared" si="3"/>
        <v/>
      </c>
      <c r="N56" s="10"/>
    </row>
    <row r="57" spans="1:14" ht="20.100000000000001" customHeight="1" x14ac:dyDescent="0.15">
      <c r="A57" s="14">
        <v>40</v>
      </c>
      <c r="B57" s="15"/>
      <c r="C57" s="34"/>
      <c r="D57" s="35"/>
      <c r="E57" s="270" t="str">
        <f t="shared" si="0"/>
        <v/>
      </c>
      <c r="F57" s="288"/>
      <c r="G57" s="34"/>
      <c r="H57" s="35"/>
      <c r="I57" s="35"/>
      <c r="J57" s="274" t="str">
        <f t="shared" si="1"/>
        <v/>
      </c>
      <c r="K57" s="35"/>
      <c r="L57" s="279" t="str">
        <f t="shared" si="2"/>
        <v/>
      </c>
      <c r="M57" s="284" t="str">
        <f t="shared" si="3"/>
        <v/>
      </c>
      <c r="N57" s="10"/>
    </row>
    <row r="58" spans="1:14" ht="20.100000000000001" customHeight="1" x14ac:dyDescent="0.15">
      <c r="A58" s="14">
        <v>41</v>
      </c>
      <c r="B58" s="15"/>
      <c r="C58" s="34"/>
      <c r="D58" s="35"/>
      <c r="E58" s="270" t="str">
        <f t="shared" si="0"/>
        <v/>
      </c>
      <c r="F58" s="288"/>
      <c r="G58" s="34"/>
      <c r="H58" s="35"/>
      <c r="I58" s="35"/>
      <c r="J58" s="274" t="str">
        <f t="shared" si="1"/>
        <v/>
      </c>
      <c r="K58" s="35"/>
      <c r="L58" s="279" t="str">
        <f t="shared" si="2"/>
        <v/>
      </c>
      <c r="M58" s="284" t="str">
        <f t="shared" si="3"/>
        <v/>
      </c>
      <c r="N58" s="10"/>
    </row>
    <row r="59" spans="1:14" ht="20.100000000000001" customHeight="1" x14ac:dyDescent="0.15">
      <c r="A59" s="14">
        <v>42</v>
      </c>
      <c r="B59" s="15"/>
      <c r="C59" s="34"/>
      <c r="D59" s="35"/>
      <c r="E59" s="270" t="str">
        <f t="shared" si="0"/>
        <v/>
      </c>
      <c r="F59" s="288"/>
      <c r="G59" s="34"/>
      <c r="H59" s="35"/>
      <c r="I59" s="35"/>
      <c r="J59" s="274" t="str">
        <f t="shared" si="1"/>
        <v/>
      </c>
      <c r="K59" s="35"/>
      <c r="L59" s="279" t="str">
        <f t="shared" si="2"/>
        <v/>
      </c>
      <c r="M59" s="284" t="str">
        <f t="shared" si="3"/>
        <v/>
      </c>
      <c r="N59" s="10"/>
    </row>
    <row r="60" spans="1:14" ht="20.100000000000001" customHeight="1" x14ac:dyDescent="0.15">
      <c r="A60" s="14">
        <v>43</v>
      </c>
      <c r="B60" s="15"/>
      <c r="C60" s="34"/>
      <c r="D60" s="35"/>
      <c r="E60" s="270" t="str">
        <f t="shared" si="0"/>
        <v/>
      </c>
      <c r="F60" s="288"/>
      <c r="G60" s="34"/>
      <c r="H60" s="35"/>
      <c r="I60" s="35"/>
      <c r="J60" s="274" t="str">
        <f t="shared" si="1"/>
        <v/>
      </c>
      <c r="K60" s="35"/>
      <c r="L60" s="279" t="str">
        <f t="shared" si="2"/>
        <v/>
      </c>
      <c r="M60" s="284" t="str">
        <f t="shared" si="3"/>
        <v/>
      </c>
      <c r="N60" s="10"/>
    </row>
    <row r="61" spans="1:14" ht="20.100000000000001" customHeight="1" x14ac:dyDescent="0.15">
      <c r="A61" s="14">
        <v>44</v>
      </c>
      <c r="B61" s="15"/>
      <c r="C61" s="34"/>
      <c r="D61" s="35"/>
      <c r="E61" s="270" t="str">
        <f t="shared" si="0"/>
        <v/>
      </c>
      <c r="F61" s="288"/>
      <c r="G61" s="34"/>
      <c r="H61" s="35"/>
      <c r="I61" s="35"/>
      <c r="J61" s="274" t="str">
        <f t="shared" si="1"/>
        <v/>
      </c>
      <c r="K61" s="35"/>
      <c r="L61" s="279" t="str">
        <f t="shared" si="2"/>
        <v/>
      </c>
      <c r="M61" s="284" t="str">
        <f t="shared" si="3"/>
        <v/>
      </c>
      <c r="N61" s="10"/>
    </row>
    <row r="62" spans="1:14" ht="20.100000000000001" customHeight="1" x14ac:dyDescent="0.15">
      <c r="A62" s="14">
        <v>45</v>
      </c>
      <c r="B62" s="15"/>
      <c r="C62" s="34"/>
      <c r="D62" s="35"/>
      <c r="E62" s="270" t="str">
        <f t="shared" si="0"/>
        <v/>
      </c>
      <c r="F62" s="288"/>
      <c r="G62" s="34"/>
      <c r="H62" s="35"/>
      <c r="I62" s="35"/>
      <c r="J62" s="274" t="str">
        <f t="shared" si="1"/>
        <v/>
      </c>
      <c r="K62" s="35"/>
      <c r="L62" s="279" t="str">
        <f t="shared" si="2"/>
        <v/>
      </c>
      <c r="M62" s="284" t="str">
        <f t="shared" si="3"/>
        <v/>
      </c>
      <c r="N62" s="10"/>
    </row>
    <row r="63" spans="1:14" ht="20.100000000000001" customHeight="1" x14ac:dyDescent="0.15">
      <c r="A63" s="14">
        <v>46</v>
      </c>
      <c r="B63" s="15"/>
      <c r="C63" s="34"/>
      <c r="D63" s="35"/>
      <c r="E63" s="270" t="str">
        <f t="shared" si="0"/>
        <v/>
      </c>
      <c r="F63" s="288"/>
      <c r="G63" s="34"/>
      <c r="H63" s="35"/>
      <c r="I63" s="35"/>
      <c r="J63" s="274" t="str">
        <f t="shared" si="1"/>
        <v/>
      </c>
      <c r="K63" s="35"/>
      <c r="L63" s="279" t="str">
        <f t="shared" si="2"/>
        <v/>
      </c>
      <c r="M63" s="284" t="str">
        <f t="shared" si="3"/>
        <v/>
      </c>
      <c r="N63" s="10"/>
    </row>
    <row r="64" spans="1:14" ht="20.100000000000001" customHeight="1" x14ac:dyDescent="0.15">
      <c r="A64" s="14">
        <v>47</v>
      </c>
      <c r="B64" s="15"/>
      <c r="C64" s="34"/>
      <c r="D64" s="35"/>
      <c r="E64" s="270" t="str">
        <f t="shared" si="0"/>
        <v/>
      </c>
      <c r="F64" s="288"/>
      <c r="G64" s="34"/>
      <c r="H64" s="35"/>
      <c r="I64" s="35"/>
      <c r="J64" s="274" t="str">
        <f t="shared" si="1"/>
        <v/>
      </c>
      <c r="K64" s="35"/>
      <c r="L64" s="279" t="str">
        <f t="shared" si="2"/>
        <v/>
      </c>
      <c r="M64" s="284" t="str">
        <f t="shared" si="3"/>
        <v/>
      </c>
      <c r="N64" s="10"/>
    </row>
    <row r="65" spans="1:14" ht="20.100000000000001" customHeight="1" x14ac:dyDescent="0.15">
      <c r="A65" s="14">
        <v>48</v>
      </c>
      <c r="B65" s="15"/>
      <c r="C65" s="34"/>
      <c r="D65" s="35"/>
      <c r="E65" s="270" t="str">
        <f t="shared" si="0"/>
        <v/>
      </c>
      <c r="F65" s="288"/>
      <c r="G65" s="34"/>
      <c r="H65" s="35"/>
      <c r="I65" s="35"/>
      <c r="J65" s="274" t="str">
        <f t="shared" si="1"/>
        <v/>
      </c>
      <c r="K65" s="35"/>
      <c r="L65" s="279" t="str">
        <f t="shared" si="2"/>
        <v/>
      </c>
      <c r="M65" s="284" t="str">
        <f t="shared" si="3"/>
        <v/>
      </c>
      <c r="N65" s="10"/>
    </row>
    <row r="66" spans="1:14" ht="20.100000000000001" customHeight="1" x14ac:dyDescent="0.15">
      <c r="A66" s="14">
        <v>49</v>
      </c>
      <c r="B66" s="15"/>
      <c r="C66" s="34"/>
      <c r="D66" s="35"/>
      <c r="E66" s="270" t="str">
        <f t="shared" si="0"/>
        <v/>
      </c>
      <c r="F66" s="288"/>
      <c r="G66" s="34"/>
      <c r="H66" s="35"/>
      <c r="I66" s="35"/>
      <c r="J66" s="274" t="str">
        <f t="shared" si="1"/>
        <v/>
      </c>
      <c r="K66" s="35"/>
      <c r="L66" s="279" t="str">
        <f t="shared" si="2"/>
        <v/>
      </c>
      <c r="M66" s="284" t="str">
        <f t="shared" si="3"/>
        <v/>
      </c>
      <c r="N66" s="10"/>
    </row>
    <row r="67" spans="1:14" ht="20.100000000000001" customHeight="1" x14ac:dyDescent="0.15">
      <c r="A67" s="14">
        <v>50</v>
      </c>
      <c r="B67" s="15"/>
      <c r="C67" s="34"/>
      <c r="D67" s="35"/>
      <c r="E67" s="270" t="str">
        <f t="shared" si="0"/>
        <v/>
      </c>
      <c r="F67" s="288"/>
      <c r="G67" s="34"/>
      <c r="H67" s="35"/>
      <c r="I67" s="35"/>
      <c r="J67" s="274" t="str">
        <f t="shared" si="1"/>
        <v/>
      </c>
      <c r="K67" s="35"/>
      <c r="L67" s="279" t="str">
        <f t="shared" si="2"/>
        <v/>
      </c>
      <c r="M67" s="284" t="str">
        <f t="shared" si="3"/>
        <v/>
      </c>
      <c r="N67" s="10"/>
    </row>
    <row r="68" spans="1:14" ht="20.100000000000001" customHeight="1" x14ac:dyDescent="0.15">
      <c r="A68" s="14">
        <v>51</v>
      </c>
      <c r="B68" s="15"/>
      <c r="C68" s="34"/>
      <c r="D68" s="35"/>
      <c r="E68" s="270" t="str">
        <f t="shared" si="0"/>
        <v/>
      </c>
      <c r="F68" s="288"/>
      <c r="G68" s="34"/>
      <c r="H68" s="35"/>
      <c r="I68" s="35"/>
      <c r="J68" s="274" t="str">
        <f t="shared" si="1"/>
        <v/>
      </c>
      <c r="K68" s="35"/>
      <c r="L68" s="279" t="str">
        <f t="shared" si="2"/>
        <v/>
      </c>
      <c r="M68" s="284" t="str">
        <f t="shared" si="3"/>
        <v/>
      </c>
      <c r="N68" s="10"/>
    </row>
    <row r="69" spans="1:14" ht="20.100000000000001" customHeight="1" x14ac:dyDescent="0.15">
      <c r="A69" s="14">
        <v>52</v>
      </c>
      <c r="B69" s="15"/>
      <c r="C69" s="34"/>
      <c r="D69" s="35"/>
      <c r="E69" s="270" t="str">
        <f t="shared" si="0"/>
        <v/>
      </c>
      <c r="F69" s="288"/>
      <c r="G69" s="34"/>
      <c r="H69" s="35"/>
      <c r="I69" s="35"/>
      <c r="J69" s="274" t="str">
        <f t="shared" si="1"/>
        <v/>
      </c>
      <c r="K69" s="35"/>
      <c r="L69" s="279" t="str">
        <f t="shared" si="2"/>
        <v/>
      </c>
      <c r="M69" s="284" t="str">
        <f t="shared" si="3"/>
        <v/>
      </c>
      <c r="N69" s="10"/>
    </row>
    <row r="70" spans="1:14" ht="20.100000000000001" customHeight="1" x14ac:dyDescent="0.15">
      <c r="A70" s="14">
        <v>53</v>
      </c>
      <c r="B70" s="15"/>
      <c r="C70" s="34"/>
      <c r="D70" s="35"/>
      <c r="E70" s="270" t="str">
        <f t="shared" si="0"/>
        <v/>
      </c>
      <c r="F70" s="288"/>
      <c r="G70" s="34"/>
      <c r="H70" s="35"/>
      <c r="I70" s="35"/>
      <c r="J70" s="274" t="str">
        <f t="shared" si="1"/>
        <v/>
      </c>
      <c r="K70" s="35"/>
      <c r="L70" s="279" t="str">
        <f t="shared" si="2"/>
        <v/>
      </c>
      <c r="M70" s="284" t="str">
        <f t="shared" si="3"/>
        <v/>
      </c>
      <c r="N70" s="10"/>
    </row>
    <row r="71" spans="1:14" ht="20.100000000000001" customHeight="1" x14ac:dyDescent="0.15">
      <c r="A71" s="14">
        <v>54</v>
      </c>
      <c r="B71" s="15"/>
      <c r="C71" s="34"/>
      <c r="D71" s="35"/>
      <c r="E71" s="270" t="str">
        <f t="shared" si="0"/>
        <v/>
      </c>
      <c r="F71" s="288"/>
      <c r="G71" s="34"/>
      <c r="H71" s="35"/>
      <c r="I71" s="35"/>
      <c r="J71" s="274" t="str">
        <f t="shared" si="1"/>
        <v/>
      </c>
      <c r="K71" s="35"/>
      <c r="L71" s="279" t="str">
        <f t="shared" si="2"/>
        <v/>
      </c>
      <c r="M71" s="284" t="str">
        <f t="shared" si="3"/>
        <v/>
      </c>
      <c r="N71" s="10"/>
    </row>
    <row r="72" spans="1:14" ht="20.100000000000001" customHeight="1" x14ac:dyDescent="0.15">
      <c r="A72" s="14">
        <v>55</v>
      </c>
      <c r="B72" s="15"/>
      <c r="C72" s="34"/>
      <c r="D72" s="35"/>
      <c r="E72" s="270" t="str">
        <f t="shared" si="0"/>
        <v/>
      </c>
      <c r="F72" s="288"/>
      <c r="G72" s="34"/>
      <c r="H72" s="35"/>
      <c r="I72" s="35"/>
      <c r="J72" s="274" t="str">
        <f t="shared" si="1"/>
        <v/>
      </c>
      <c r="K72" s="35"/>
      <c r="L72" s="279" t="str">
        <f t="shared" si="2"/>
        <v/>
      </c>
      <c r="M72" s="284" t="str">
        <f t="shared" si="3"/>
        <v/>
      </c>
      <c r="N72" s="10"/>
    </row>
    <row r="73" spans="1:14" ht="20.100000000000001" customHeight="1" x14ac:dyDescent="0.15">
      <c r="A73" s="14">
        <v>56</v>
      </c>
      <c r="B73" s="15"/>
      <c r="C73" s="34"/>
      <c r="D73" s="35"/>
      <c r="E73" s="270" t="str">
        <f t="shared" si="0"/>
        <v/>
      </c>
      <c r="F73" s="288"/>
      <c r="G73" s="34"/>
      <c r="H73" s="35"/>
      <c r="I73" s="35"/>
      <c r="J73" s="274" t="str">
        <f t="shared" si="1"/>
        <v/>
      </c>
      <c r="K73" s="35"/>
      <c r="L73" s="279" t="str">
        <f t="shared" si="2"/>
        <v/>
      </c>
      <c r="M73" s="284" t="str">
        <f t="shared" si="3"/>
        <v/>
      </c>
      <c r="N73" s="10"/>
    </row>
    <row r="74" spans="1:14" ht="20.100000000000001" customHeight="1" x14ac:dyDescent="0.15">
      <c r="A74" s="14">
        <v>57</v>
      </c>
      <c r="B74" s="15"/>
      <c r="C74" s="34"/>
      <c r="D74" s="35"/>
      <c r="E74" s="270" t="str">
        <f t="shared" si="0"/>
        <v/>
      </c>
      <c r="F74" s="288"/>
      <c r="G74" s="34"/>
      <c r="H74" s="35"/>
      <c r="I74" s="35"/>
      <c r="J74" s="274" t="str">
        <f t="shared" si="1"/>
        <v/>
      </c>
      <c r="K74" s="35"/>
      <c r="L74" s="279" t="str">
        <f t="shared" si="2"/>
        <v/>
      </c>
      <c r="M74" s="284" t="str">
        <f t="shared" si="3"/>
        <v/>
      </c>
      <c r="N74" s="10"/>
    </row>
    <row r="75" spans="1:14" ht="20.100000000000001" customHeight="1" thickBot="1" x14ac:dyDescent="0.2">
      <c r="A75" s="14">
        <v>58</v>
      </c>
      <c r="B75" s="16"/>
      <c r="C75" s="44"/>
      <c r="D75" s="45"/>
      <c r="E75" s="272" t="str">
        <f t="shared" si="0"/>
        <v/>
      </c>
      <c r="F75" s="290"/>
      <c r="G75" s="44"/>
      <c r="H75" s="45"/>
      <c r="I75" s="45"/>
      <c r="J75" s="276" t="str">
        <f t="shared" si="1"/>
        <v/>
      </c>
      <c r="K75" s="45"/>
      <c r="L75" s="280" t="str">
        <f t="shared" si="2"/>
        <v/>
      </c>
      <c r="M75" s="284" t="str">
        <f t="shared" si="3"/>
        <v/>
      </c>
      <c r="N75" s="10"/>
    </row>
  </sheetData>
  <mergeCells count="18">
    <mergeCell ref="M1:N1"/>
    <mergeCell ref="G13:J13"/>
    <mergeCell ref="K6:M6"/>
    <mergeCell ref="K8:M8"/>
    <mergeCell ref="L14:L15"/>
    <mergeCell ref="L10:M10"/>
    <mergeCell ref="N12:N15"/>
    <mergeCell ref="G14:G15"/>
    <mergeCell ref="A3:N3"/>
    <mergeCell ref="A4:N4"/>
    <mergeCell ref="A16:B17"/>
    <mergeCell ref="M12:M14"/>
    <mergeCell ref="K14:K15"/>
    <mergeCell ref="A12:A15"/>
    <mergeCell ref="B12:B15"/>
    <mergeCell ref="G12:L12"/>
    <mergeCell ref="C12:F12"/>
    <mergeCell ref="C13:E13"/>
  </mergeCells>
  <phoneticPr fontId="2"/>
  <printOptions horizontalCentered="1"/>
  <pageMargins left="0.27559055118110237" right="0.23622047244094491" top="0.47244094488188981" bottom="0.11811023622047245" header="0.19685039370078741" footer="0.19685039370078741"/>
  <pageSetup paperSize="9" scale="69" fitToHeight="2" orientation="landscape" horizontalDpi="4294967292"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10" stopIfTrue="1" operator="greaterThan" id="{377FEBDA-5D87-46CC-A028-BF45ED6C2093}">
            <xm:f>作成に係る計算表!$I$6</xm:f>
            <x14:dxf>
              <font>
                <color rgb="FF9C0006"/>
              </font>
              <fill>
                <patternFill>
                  <bgColor rgb="FFFFC7CE"/>
                </patternFill>
              </fill>
            </x14:dxf>
          </x14:cfRule>
          <x14:cfRule type="cellIs" priority="5" stopIfTrue="1" operator="lessThan" id="{90DAF5D0-5625-416C-B25C-2A4F86226F3A}">
            <xm:f>作成に係る計算表!$I$6</xm:f>
            <x14:dxf>
              <font>
                <color rgb="FF9C0006"/>
              </font>
              <fill>
                <patternFill>
                  <bgColor rgb="FFFFC7CE"/>
                </patternFill>
              </fill>
            </x14:dxf>
          </x14:cfRule>
          <xm:sqref>C17</xm:sqref>
        </x14:conditionalFormatting>
        <x14:conditionalFormatting xmlns:xm="http://schemas.microsoft.com/office/excel/2006/main">
          <x14:cfRule type="cellIs" priority="9" stopIfTrue="1" operator="greaterThan" id="{29051EB8-5A90-40BD-9CE3-5A9470D4399D}">
            <xm:f>作成に係る計算表!$I$7</xm:f>
            <x14:dxf>
              <font>
                <color rgb="FF9C0006"/>
              </font>
              <fill>
                <patternFill>
                  <bgColor rgb="FFFFC7CE"/>
                </patternFill>
              </fill>
            </x14:dxf>
          </x14:cfRule>
          <x14:cfRule type="cellIs" priority="8" stopIfTrue="1" operator="lessThan" id="{E7178803-FCCA-4163-B553-20505C2C6702}">
            <xm:f>作成に係る計算表!$I$7</xm:f>
            <x14:dxf>
              <font>
                <color rgb="FF9C0006"/>
              </font>
              <fill>
                <patternFill>
                  <bgColor rgb="FFFFC7CE"/>
                </patternFill>
              </fill>
            </x14:dxf>
          </x14:cfRule>
          <xm:sqref>D17</xm:sqref>
        </x14:conditionalFormatting>
        <x14:conditionalFormatting xmlns:xm="http://schemas.microsoft.com/office/excel/2006/main">
          <x14:cfRule type="cellIs" priority="7" stopIfTrue="1" operator="greaterThan" id="{C4560317-B5A8-4967-9DE3-60CF414617E6}">
            <xm:f>作成に係る計算表!$L$14</xm:f>
            <x14:dxf>
              <font>
                <color rgb="FF9C0006"/>
              </font>
              <fill>
                <patternFill>
                  <bgColor rgb="FFFFC7CE"/>
                </patternFill>
              </fill>
            </x14:dxf>
          </x14:cfRule>
          <x14:cfRule type="cellIs" priority="6" stopIfTrue="1" operator="lessThan" id="{97ABBA81-8419-41D7-90A7-BE7F35C6C0E2}">
            <xm:f>作成に係る計算表!$L$14</xm:f>
            <x14:dxf>
              <font>
                <color rgb="FF9C0006"/>
              </font>
              <fill>
                <patternFill>
                  <bgColor rgb="FFFFC7CE"/>
                </patternFill>
              </fill>
            </x14:dxf>
          </x14:cfRule>
          <xm:sqref>F17</xm:sqref>
        </x14:conditionalFormatting>
        <x14:conditionalFormatting xmlns:xm="http://schemas.microsoft.com/office/excel/2006/main">
          <x14:cfRule type="cellIs" priority="4" stopIfTrue="1" operator="greaterThan" id="{92783D7D-26E4-43A8-B630-775146F69B10}">
            <xm:f>作成に係る計算表!$L$23</xm:f>
            <x14:dxf>
              <font>
                <color rgb="FF9C0006"/>
              </font>
              <fill>
                <patternFill>
                  <bgColor rgb="FFFFC7CE"/>
                </patternFill>
              </fill>
            </x14:dxf>
          </x14:cfRule>
          <x14:cfRule type="cellIs" priority="3" stopIfTrue="1" operator="lessThan" id="{02E64736-D499-4284-B48D-C49586E1DC9B}">
            <xm:f>作成に係る計算表!$L$23</xm:f>
            <x14:dxf>
              <font>
                <color rgb="FF9C0006"/>
              </font>
              <fill>
                <patternFill>
                  <bgColor rgb="FFFFC7CE"/>
                </patternFill>
              </fill>
            </x14:dxf>
          </x14:cfRule>
          <xm:sqref>G17</xm:sqref>
        </x14:conditionalFormatting>
        <x14:conditionalFormatting xmlns:xm="http://schemas.microsoft.com/office/excel/2006/main">
          <x14:cfRule type="cellIs" priority="2" stopIfTrue="1" operator="greaterThan" id="{78B589EF-283E-49D2-A542-003DCDCC0AB3}">
            <xm:f>作成に係る計算表!$L$24</xm:f>
            <x14:dxf>
              <font>
                <color rgb="FF9C0006"/>
              </font>
              <fill>
                <patternFill>
                  <bgColor rgb="FFFFC7CE"/>
                </patternFill>
              </fill>
            </x14:dxf>
          </x14:cfRule>
          <x14:cfRule type="cellIs" priority="1" stopIfTrue="1" operator="lessThan" id="{3FE91BAA-91E5-4410-A236-6FC7CBAD18D2}">
            <xm:f>作成に係る計算表!$L$24</xm:f>
            <x14:dxf>
              <font>
                <color rgb="FF9C0006"/>
              </font>
              <fill>
                <patternFill>
                  <bgColor rgb="FFFFC7CE"/>
                </patternFill>
              </fill>
            </x14:dxf>
          </x14:cfRule>
          <xm:sqref>H17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view="pageBreakPreview" topLeftCell="A7" zoomScaleNormal="100" zoomScaleSheetLayoutView="100" workbookViewId="0">
      <selection activeCell="L15" sqref="L15:P17"/>
    </sheetView>
  </sheetViews>
  <sheetFormatPr defaultColWidth="9" defaultRowHeight="30.75" customHeight="1" x14ac:dyDescent="0.15"/>
  <cols>
    <col min="1" max="27" width="3.5703125" style="20" customWidth="1"/>
    <col min="28" max="40" width="4.5703125" style="20" customWidth="1"/>
    <col min="41" max="16384" width="9" style="20"/>
  </cols>
  <sheetData>
    <row r="1" spans="1:26" ht="30.75" customHeight="1" x14ac:dyDescent="0.15">
      <c r="A1" s="157" t="s">
        <v>20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row>
    <row r="2" spans="1:26" ht="30.75" customHeight="1" x14ac:dyDescent="0.15">
      <c r="S2" s="168"/>
      <c r="T2" s="168"/>
      <c r="U2" s="168"/>
      <c r="V2" s="168"/>
      <c r="W2" s="168" t="s">
        <v>34</v>
      </c>
      <c r="X2" s="168"/>
      <c r="Y2" s="168"/>
    </row>
    <row r="3" spans="1:26" ht="30.75" customHeight="1" x14ac:dyDescent="0.15">
      <c r="A3" s="21" t="s">
        <v>21</v>
      </c>
      <c r="B3" s="21"/>
      <c r="C3" s="21"/>
      <c r="D3" s="21"/>
      <c r="E3" s="21"/>
      <c r="F3" s="21"/>
      <c r="G3" s="21"/>
      <c r="H3" s="21"/>
      <c r="I3" s="21"/>
      <c r="J3" s="21"/>
      <c r="K3" s="21"/>
      <c r="L3" s="21"/>
      <c r="M3" s="21"/>
      <c r="N3" s="21"/>
      <c r="O3" s="21"/>
      <c r="P3" s="21"/>
      <c r="Q3" s="21"/>
      <c r="R3" s="21"/>
      <c r="S3" s="21"/>
      <c r="T3" s="21"/>
      <c r="U3" s="21"/>
    </row>
    <row r="4" spans="1:26" ht="30.75" customHeight="1" thickBot="1" x14ac:dyDescent="0.2">
      <c r="A4" s="21" t="s">
        <v>22</v>
      </c>
      <c r="B4" s="21"/>
      <c r="C4" s="21"/>
      <c r="F4" s="21"/>
      <c r="G4" s="21"/>
      <c r="H4" s="21"/>
      <c r="I4" s="21"/>
      <c r="J4" s="21"/>
      <c r="K4" s="21"/>
      <c r="L4" s="21"/>
      <c r="M4" s="21"/>
      <c r="N4" s="21"/>
      <c r="O4" s="21"/>
      <c r="P4" s="21"/>
      <c r="Q4" s="21"/>
      <c r="R4" s="21"/>
      <c r="S4" s="21"/>
      <c r="T4" s="21"/>
      <c r="U4" s="21"/>
      <c r="V4" s="21"/>
      <c r="W4" s="21"/>
      <c r="X4" s="21"/>
      <c r="Y4" s="21"/>
      <c r="Z4" s="21"/>
    </row>
    <row r="5" spans="1:26" ht="30.75" customHeight="1" x14ac:dyDescent="0.15">
      <c r="A5" s="21"/>
      <c r="B5" s="169"/>
      <c r="C5" s="159"/>
      <c r="D5" s="159"/>
      <c r="E5" s="159"/>
      <c r="F5" s="159"/>
      <c r="G5" s="159"/>
      <c r="H5" s="160"/>
      <c r="I5" s="158" t="s">
        <v>23</v>
      </c>
      <c r="J5" s="159"/>
      <c r="K5" s="159"/>
      <c r="L5" s="159"/>
      <c r="M5" s="160"/>
      <c r="N5" s="158" t="s">
        <v>24</v>
      </c>
      <c r="O5" s="159"/>
      <c r="P5" s="159"/>
      <c r="Q5" s="159"/>
      <c r="R5" s="159"/>
      <c r="S5" s="159"/>
      <c r="T5" s="159"/>
      <c r="U5" s="159"/>
      <c r="V5" s="159"/>
      <c r="W5" s="159"/>
      <c r="X5" s="159"/>
      <c r="Y5" s="159"/>
      <c r="Z5" s="161"/>
    </row>
    <row r="6" spans="1:26" ht="30.75" customHeight="1" x14ac:dyDescent="0.15">
      <c r="A6" s="21"/>
      <c r="B6" s="170" t="s">
        <v>17</v>
      </c>
      <c r="C6" s="166"/>
      <c r="D6" s="166"/>
      <c r="E6" s="166"/>
      <c r="F6" s="166"/>
      <c r="G6" s="166"/>
      <c r="H6" s="171"/>
      <c r="I6" s="162">
        <v>330000</v>
      </c>
      <c r="J6" s="163"/>
      <c r="K6" s="163"/>
      <c r="L6" s="163"/>
      <c r="M6" s="164"/>
      <c r="N6" s="165" t="s">
        <v>38</v>
      </c>
      <c r="O6" s="166"/>
      <c r="P6" s="166"/>
      <c r="Q6" s="166"/>
      <c r="R6" s="166"/>
      <c r="S6" s="166"/>
      <c r="T6" s="166"/>
      <c r="U6" s="166"/>
      <c r="V6" s="166"/>
      <c r="W6" s="166"/>
      <c r="X6" s="166"/>
      <c r="Y6" s="166"/>
      <c r="Z6" s="167"/>
    </row>
    <row r="7" spans="1:26" ht="30.75" customHeight="1" thickBot="1" x14ac:dyDescent="0.2">
      <c r="A7" s="21"/>
      <c r="B7" s="191" t="s">
        <v>18</v>
      </c>
      <c r="C7" s="192"/>
      <c r="D7" s="192"/>
      <c r="E7" s="192"/>
      <c r="F7" s="192"/>
      <c r="G7" s="192"/>
      <c r="H7" s="193"/>
      <c r="I7" s="205">
        <v>660000</v>
      </c>
      <c r="J7" s="206"/>
      <c r="K7" s="206"/>
      <c r="L7" s="206"/>
      <c r="M7" s="207"/>
      <c r="N7" s="237" t="s">
        <v>118</v>
      </c>
      <c r="O7" s="192"/>
      <c r="P7" s="192"/>
      <c r="Q7" s="192"/>
      <c r="R7" s="192"/>
      <c r="S7" s="192"/>
      <c r="T7" s="192"/>
      <c r="U7" s="192"/>
      <c r="V7" s="192"/>
      <c r="W7" s="192"/>
      <c r="X7" s="192"/>
      <c r="Y7" s="192"/>
      <c r="Z7" s="197"/>
    </row>
    <row r="8" spans="1:26" ht="30.75" customHeight="1" thickBot="1" x14ac:dyDescent="0.2">
      <c r="A8" s="21"/>
      <c r="B8" s="191" t="s">
        <v>98</v>
      </c>
      <c r="C8" s="192"/>
      <c r="D8" s="192"/>
      <c r="E8" s="192"/>
      <c r="F8" s="192"/>
      <c r="G8" s="192"/>
      <c r="H8" s="193"/>
      <c r="I8" s="194">
        <f>SUM(I6:M7)</f>
        <v>990000</v>
      </c>
      <c r="J8" s="173"/>
      <c r="K8" s="173"/>
      <c r="L8" s="173"/>
      <c r="M8" s="195"/>
      <c r="N8" s="196"/>
      <c r="O8" s="192"/>
      <c r="P8" s="192"/>
      <c r="Q8" s="192"/>
      <c r="R8" s="192"/>
      <c r="S8" s="192"/>
      <c r="T8" s="192"/>
      <c r="U8" s="192"/>
      <c r="V8" s="192"/>
      <c r="W8" s="192"/>
      <c r="X8" s="192"/>
      <c r="Y8" s="192"/>
      <c r="Z8" s="197"/>
    </row>
    <row r="9" spans="1:26" ht="30.75" customHeight="1" thickBot="1" x14ac:dyDescent="0.2">
      <c r="A9" s="21" t="s">
        <v>25</v>
      </c>
      <c r="B9" s="21"/>
      <c r="C9" s="21"/>
      <c r="F9" s="21"/>
      <c r="G9" s="21"/>
      <c r="H9" s="21"/>
      <c r="I9" s="21"/>
      <c r="J9" s="21"/>
      <c r="K9" s="21"/>
      <c r="L9" s="21"/>
      <c r="M9" s="21"/>
      <c r="N9" s="21"/>
      <c r="O9" s="21"/>
      <c r="P9" s="21"/>
      <c r="Q9" s="21"/>
      <c r="R9" s="21"/>
      <c r="S9" s="21"/>
      <c r="T9" s="21"/>
      <c r="U9" s="21"/>
      <c r="V9" s="21"/>
      <c r="W9" s="21"/>
    </row>
    <row r="10" spans="1:26" ht="30.75" customHeight="1" thickBot="1" x14ac:dyDescent="0.2">
      <c r="A10" s="21"/>
      <c r="B10" s="175" t="s">
        <v>26</v>
      </c>
      <c r="C10" s="176"/>
      <c r="D10" s="176"/>
      <c r="E10" s="176"/>
      <c r="F10" s="176"/>
      <c r="G10" s="176"/>
      <c r="H10" s="176"/>
      <c r="I10" s="176"/>
      <c r="J10" s="176"/>
      <c r="K10" s="177"/>
      <c r="L10" s="178" t="s">
        <v>27</v>
      </c>
      <c r="M10" s="176"/>
      <c r="N10" s="176"/>
      <c r="O10" s="176"/>
      <c r="P10" s="177"/>
      <c r="Q10" s="178" t="s">
        <v>12</v>
      </c>
      <c r="R10" s="176"/>
      <c r="S10" s="176"/>
      <c r="T10" s="176"/>
      <c r="U10" s="176"/>
      <c r="V10" s="176"/>
      <c r="W10" s="176"/>
      <c r="X10" s="176"/>
      <c r="Y10" s="176"/>
      <c r="Z10" s="187"/>
    </row>
    <row r="11" spans="1:26" s="23" customFormat="1" ht="30.75" customHeight="1" x14ac:dyDescent="0.15">
      <c r="A11" s="22"/>
      <c r="B11" s="106" t="s">
        <v>43</v>
      </c>
      <c r="C11" s="103" t="s">
        <v>99</v>
      </c>
      <c r="D11" s="124" t="s">
        <v>29</v>
      </c>
      <c r="E11" s="125"/>
      <c r="F11" s="125"/>
      <c r="G11" s="125"/>
      <c r="H11" s="125"/>
      <c r="I11" s="125"/>
      <c r="J11" s="125"/>
      <c r="K11" s="126"/>
      <c r="L11" s="248">
        <v>50000</v>
      </c>
      <c r="M11" s="249"/>
      <c r="N11" s="249"/>
      <c r="O11" s="249"/>
      <c r="P11" s="250"/>
      <c r="Q11" s="209" t="s">
        <v>37</v>
      </c>
      <c r="R11" s="209"/>
      <c r="S11" s="209"/>
      <c r="T11" s="209"/>
      <c r="U11" s="209"/>
      <c r="V11" s="209"/>
      <c r="W11" s="209"/>
      <c r="X11" s="209"/>
      <c r="Y11" s="209"/>
      <c r="Z11" s="210"/>
    </row>
    <row r="12" spans="1:26" s="23" customFormat="1" ht="30.75" customHeight="1" x14ac:dyDescent="0.15">
      <c r="A12" s="22"/>
      <c r="B12" s="107"/>
      <c r="C12" s="104"/>
      <c r="D12" s="127" t="s">
        <v>30</v>
      </c>
      <c r="E12" s="128"/>
      <c r="F12" s="128"/>
      <c r="G12" s="128"/>
      <c r="H12" s="128"/>
      <c r="I12" s="128"/>
      <c r="J12" s="128"/>
      <c r="K12" s="129"/>
      <c r="L12" s="251">
        <v>50000</v>
      </c>
      <c r="M12" s="252"/>
      <c r="N12" s="252"/>
      <c r="O12" s="252"/>
      <c r="P12" s="253"/>
      <c r="Q12" s="152" t="s">
        <v>46</v>
      </c>
      <c r="R12" s="128"/>
      <c r="S12" s="128"/>
      <c r="T12" s="128"/>
      <c r="U12" s="128"/>
      <c r="V12" s="128"/>
      <c r="W12" s="128"/>
      <c r="X12" s="128"/>
      <c r="Y12" s="128"/>
      <c r="Z12" s="153"/>
    </row>
    <row r="13" spans="1:26" s="23" customFormat="1" ht="30.75" customHeight="1" thickBot="1" x14ac:dyDescent="0.2">
      <c r="A13" s="22"/>
      <c r="B13" s="107"/>
      <c r="C13" s="104"/>
      <c r="D13" s="130" t="s">
        <v>32</v>
      </c>
      <c r="E13" s="131"/>
      <c r="F13" s="131"/>
      <c r="G13" s="131"/>
      <c r="H13" s="131"/>
      <c r="I13" s="131"/>
      <c r="J13" s="131"/>
      <c r="K13" s="132"/>
      <c r="L13" s="202"/>
      <c r="M13" s="203"/>
      <c r="N13" s="203"/>
      <c r="O13" s="203"/>
      <c r="P13" s="204"/>
      <c r="Q13" s="199"/>
      <c r="R13" s="200"/>
      <c r="S13" s="200"/>
      <c r="T13" s="200"/>
      <c r="U13" s="200"/>
      <c r="V13" s="200"/>
      <c r="W13" s="200"/>
      <c r="X13" s="200"/>
      <c r="Y13" s="200"/>
      <c r="Z13" s="201"/>
    </row>
    <row r="14" spans="1:26" s="23" customFormat="1" ht="30.75" customHeight="1" thickBot="1" x14ac:dyDescent="0.2">
      <c r="A14" s="22"/>
      <c r="B14" s="107"/>
      <c r="C14" s="105"/>
      <c r="D14" s="100" t="s">
        <v>100</v>
      </c>
      <c r="E14" s="101"/>
      <c r="F14" s="101"/>
      <c r="G14" s="101"/>
      <c r="H14" s="101"/>
      <c r="I14" s="101"/>
      <c r="J14" s="101"/>
      <c r="K14" s="198"/>
      <c r="L14" s="189">
        <f>SUM(L11:P13)</f>
        <v>100000</v>
      </c>
      <c r="M14" s="180"/>
      <c r="N14" s="180"/>
      <c r="O14" s="180"/>
      <c r="P14" s="190"/>
      <c r="Q14" s="208"/>
      <c r="R14" s="101"/>
      <c r="S14" s="101"/>
      <c r="T14" s="101"/>
      <c r="U14" s="101"/>
      <c r="V14" s="101"/>
      <c r="W14" s="101"/>
      <c r="X14" s="101"/>
      <c r="Y14" s="101"/>
      <c r="Z14" s="184"/>
    </row>
    <row r="15" spans="1:26" s="23" customFormat="1" ht="30.75" customHeight="1" x14ac:dyDescent="0.15">
      <c r="A15" s="22"/>
      <c r="B15" s="107"/>
      <c r="C15" s="238" t="s">
        <v>106</v>
      </c>
      <c r="D15" s="239"/>
      <c r="E15" s="239"/>
      <c r="F15" s="239"/>
      <c r="G15" s="239"/>
      <c r="H15" s="239"/>
      <c r="I15" s="239"/>
      <c r="J15" s="239"/>
      <c r="K15" s="240"/>
      <c r="L15" s="241">
        <v>150000</v>
      </c>
      <c r="M15" s="242"/>
      <c r="N15" s="242"/>
      <c r="O15" s="242"/>
      <c r="P15" s="243"/>
      <c r="Q15" s="149" t="s">
        <v>39</v>
      </c>
      <c r="R15" s="150"/>
      <c r="S15" s="150"/>
      <c r="T15" s="150"/>
      <c r="U15" s="150"/>
      <c r="V15" s="150"/>
      <c r="W15" s="150"/>
      <c r="X15" s="150"/>
      <c r="Y15" s="150"/>
      <c r="Z15" s="151"/>
    </row>
    <row r="16" spans="1:26" s="23" customFormat="1" ht="30.75" customHeight="1" x14ac:dyDescent="0.15">
      <c r="A16" s="22"/>
      <c r="B16" s="107"/>
      <c r="C16" s="115" t="s">
        <v>107</v>
      </c>
      <c r="D16" s="116"/>
      <c r="E16" s="116"/>
      <c r="F16" s="116"/>
      <c r="G16" s="116"/>
      <c r="H16" s="116"/>
      <c r="I16" s="116"/>
      <c r="J16" s="116"/>
      <c r="K16" s="117"/>
      <c r="L16" s="244">
        <v>50000</v>
      </c>
      <c r="M16" s="245"/>
      <c r="N16" s="245"/>
      <c r="O16" s="245"/>
      <c r="P16" s="246"/>
      <c r="Q16" s="152" t="s">
        <v>40</v>
      </c>
      <c r="R16" s="128"/>
      <c r="S16" s="128"/>
      <c r="T16" s="128"/>
      <c r="U16" s="128"/>
      <c r="V16" s="128"/>
      <c r="W16" s="128"/>
      <c r="X16" s="128"/>
      <c r="Y16" s="128"/>
      <c r="Z16" s="153"/>
    </row>
    <row r="17" spans="1:26" s="23" customFormat="1" ht="30.75" customHeight="1" x14ac:dyDescent="0.15">
      <c r="A17" s="22"/>
      <c r="B17" s="107"/>
      <c r="C17" s="115" t="s">
        <v>108</v>
      </c>
      <c r="D17" s="116"/>
      <c r="E17" s="116"/>
      <c r="F17" s="116"/>
      <c r="G17" s="116"/>
      <c r="H17" s="116"/>
      <c r="I17" s="116"/>
      <c r="J17" s="116"/>
      <c r="K17" s="117"/>
      <c r="L17" s="247">
        <v>660000</v>
      </c>
      <c r="M17" s="247"/>
      <c r="N17" s="247"/>
      <c r="O17" s="247"/>
      <c r="P17" s="247"/>
      <c r="Q17" s="139" t="s">
        <v>96</v>
      </c>
      <c r="R17" s="139"/>
      <c r="S17" s="139"/>
      <c r="T17" s="139"/>
      <c r="U17" s="139"/>
      <c r="V17" s="139"/>
      <c r="W17" s="139"/>
      <c r="X17" s="139"/>
      <c r="Y17" s="139"/>
      <c r="Z17" s="140"/>
    </row>
    <row r="18" spans="1:26" s="23" customFormat="1" ht="30.75" customHeight="1" x14ac:dyDescent="0.15">
      <c r="A18" s="22"/>
      <c r="B18" s="107"/>
      <c r="C18" s="112"/>
      <c r="D18" s="113"/>
      <c r="E18" s="113"/>
      <c r="F18" s="113"/>
      <c r="G18" s="113"/>
      <c r="H18" s="113"/>
      <c r="I18" s="113"/>
      <c r="J18" s="113"/>
      <c r="K18" s="114"/>
      <c r="L18" s="142"/>
      <c r="M18" s="142"/>
      <c r="N18" s="142"/>
      <c r="O18" s="142"/>
      <c r="P18" s="142"/>
      <c r="Q18" s="139"/>
      <c r="R18" s="139"/>
      <c r="S18" s="139"/>
      <c r="T18" s="139"/>
      <c r="U18" s="139"/>
      <c r="V18" s="139"/>
      <c r="W18" s="139"/>
      <c r="X18" s="139"/>
      <c r="Y18" s="139"/>
      <c r="Z18" s="140"/>
    </row>
    <row r="19" spans="1:26" s="23" customFormat="1" ht="30.75" customHeight="1" x14ac:dyDescent="0.15">
      <c r="A19" s="22"/>
      <c r="B19" s="107"/>
      <c r="C19" s="112"/>
      <c r="D19" s="113"/>
      <c r="E19" s="113"/>
      <c r="F19" s="113"/>
      <c r="G19" s="113"/>
      <c r="H19" s="113"/>
      <c r="I19" s="113"/>
      <c r="J19" s="113"/>
      <c r="K19" s="114"/>
      <c r="L19" s="142"/>
      <c r="M19" s="142"/>
      <c r="N19" s="142"/>
      <c r="O19" s="142"/>
      <c r="P19" s="142"/>
      <c r="Q19" s="139"/>
      <c r="R19" s="139"/>
      <c r="S19" s="139"/>
      <c r="T19" s="139"/>
      <c r="U19" s="139"/>
      <c r="V19" s="139"/>
      <c r="W19" s="139"/>
      <c r="X19" s="139"/>
      <c r="Y19" s="139"/>
      <c r="Z19" s="140"/>
    </row>
    <row r="20" spans="1:26" s="23" customFormat="1" ht="30.75" customHeight="1" x14ac:dyDescent="0.15">
      <c r="A20" s="22"/>
      <c r="B20" s="107"/>
      <c r="C20" s="112"/>
      <c r="D20" s="113"/>
      <c r="E20" s="113"/>
      <c r="F20" s="113"/>
      <c r="G20" s="113"/>
      <c r="H20" s="113"/>
      <c r="I20" s="113"/>
      <c r="J20" s="113"/>
      <c r="K20" s="114"/>
      <c r="L20" s="142"/>
      <c r="M20" s="142"/>
      <c r="N20" s="142"/>
      <c r="O20" s="142"/>
      <c r="P20" s="142"/>
      <c r="Q20" s="139"/>
      <c r="R20" s="139"/>
      <c r="S20" s="139"/>
      <c r="T20" s="139"/>
      <c r="U20" s="139"/>
      <c r="V20" s="139"/>
      <c r="W20" s="139"/>
      <c r="X20" s="139"/>
      <c r="Y20" s="139"/>
      <c r="Z20" s="140"/>
    </row>
    <row r="21" spans="1:26" s="23" customFormat="1" ht="30.75" customHeight="1" x14ac:dyDescent="0.15">
      <c r="A21" s="22"/>
      <c r="B21" s="107"/>
      <c r="C21" s="115"/>
      <c r="D21" s="116"/>
      <c r="E21" s="116"/>
      <c r="F21" s="116"/>
      <c r="G21" s="116"/>
      <c r="H21" s="116"/>
      <c r="I21" s="116"/>
      <c r="J21" s="116"/>
      <c r="K21" s="117"/>
      <c r="L21" s="143"/>
      <c r="M21" s="143"/>
      <c r="N21" s="143"/>
      <c r="O21" s="143"/>
      <c r="P21" s="143"/>
      <c r="Q21" s="144"/>
      <c r="R21" s="144"/>
      <c r="S21" s="144"/>
      <c r="T21" s="144"/>
      <c r="U21" s="144"/>
      <c r="V21" s="144"/>
      <c r="W21" s="144"/>
      <c r="X21" s="144"/>
      <c r="Y21" s="144"/>
      <c r="Z21" s="145"/>
    </row>
    <row r="22" spans="1:26" s="23" customFormat="1" ht="30.75" customHeight="1" thickBot="1" x14ac:dyDescent="0.2">
      <c r="A22" s="22"/>
      <c r="B22" s="108"/>
      <c r="C22" s="118"/>
      <c r="D22" s="119"/>
      <c r="E22" s="119"/>
      <c r="F22" s="119"/>
      <c r="G22" s="119"/>
      <c r="H22" s="119"/>
      <c r="I22" s="119"/>
      <c r="J22" s="119"/>
      <c r="K22" s="120"/>
      <c r="L22" s="141"/>
      <c r="M22" s="141"/>
      <c r="N22" s="141"/>
      <c r="O22" s="141"/>
      <c r="P22" s="141"/>
      <c r="Q22" s="185"/>
      <c r="R22" s="185"/>
      <c r="S22" s="185"/>
      <c r="T22" s="185"/>
      <c r="U22" s="185"/>
      <c r="V22" s="185"/>
      <c r="W22" s="185"/>
      <c r="X22" s="185"/>
      <c r="Y22" s="185"/>
      <c r="Z22" s="186"/>
    </row>
    <row r="23" spans="1:26" ht="30.75" customHeight="1" thickBot="1" x14ac:dyDescent="0.2">
      <c r="A23" s="22"/>
      <c r="B23" s="121" t="s">
        <v>105</v>
      </c>
      <c r="C23" s="122"/>
      <c r="D23" s="122"/>
      <c r="E23" s="122"/>
      <c r="F23" s="122"/>
      <c r="G23" s="122"/>
      <c r="H23" s="122"/>
      <c r="I23" s="122"/>
      <c r="J23" s="122"/>
      <c r="K23" s="123"/>
      <c r="L23" s="133">
        <f>L14+SUM(L15:P22)</f>
        <v>960000</v>
      </c>
      <c r="M23" s="134"/>
      <c r="N23" s="134"/>
      <c r="O23" s="134"/>
      <c r="P23" s="135"/>
      <c r="Q23" s="136" t="s">
        <v>119</v>
      </c>
      <c r="R23" s="137"/>
      <c r="S23" s="137"/>
      <c r="T23" s="137"/>
      <c r="U23" s="137"/>
      <c r="V23" s="137"/>
      <c r="W23" s="137"/>
      <c r="X23" s="137"/>
      <c r="Y23" s="137"/>
      <c r="Z23" s="138"/>
    </row>
    <row r="24" spans="1:26" ht="30.75" customHeight="1" thickBot="1" x14ac:dyDescent="0.2">
      <c r="A24" s="21"/>
      <c r="B24" s="24" t="s">
        <v>33</v>
      </c>
      <c r="C24" s="100" t="s">
        <v>36</v>
      </c>
      <c r="D24" s="101"/>
      <c r="E24" s="101"/>
      <c r="F24" s="101"/>
      <c r="G24" s="101"/>
      <c r="H24" s="101"/>
      <c r="I24" s="101"/>
      <c r="J24" s="101"/>
      <c r="K24" s="102"/>
      <c r="L24" s="179"/>
      <c r="M24" s="180"/>
      <c r="N24" s="180"/>
      <c r="O24" s="180"/>
      <c r="P24" s="181"/>
      <c r="Q24" s="101"/>
      <c r="R24" s="101"/>
      <c r="S24" s="101"/>
      <c r="T24" s="101"/>
      <c r="U24" s="101"/>
      <c r="V24" s="101"/>
      <c r="W24" s="101"/>
      <c r="X24" s="101"/>
      <c r="Y24" s="101"/>
      <c r="Z24" s="184"/>
    </row>
    <row r="25" spans="1:26" ht="30.75" customHeight="1" thickBot="1" x14ac:dyDescent="0.2">
      <c r="A25" s="21"/>
      <c r="B25" s="182" t="s">
        <v>45</v>
      </c>
      <c r="C25" s="183"/>
      <c r="D25" s="183"/>
      <c r="E25" s="183"/>
      <c r="F25" s="183"/>
      <c r="G25" s="183"/>
      <c r="H25" s="183"/>
      <c r="I25" s="183"/>
      <c r="J25" s="183"/>
      <c r="K25" s="183"/>
      <c r="L25" s="179"/>
      <c r="M25" s="180"/>
      <c r="N25" s="180"/>
      <c r="O25" s="180"/>
      <c r="P25" s="181"/>
      <c r="Q25" s="172" t="s">
        <v>44</v>
      </c>
      <c r="R25" s="122"/>
      <c r="S25" s="122"/>
      <c r="T25" s="122"/>
      <c r="U25" s="122"/>
      <c r="V25" s="173"/>
      <c r="W25" s="173"/>
      <c r="X25" s="173"/>
      <c r="Y25" s="173"/>
      <c r="Z25" s="174"/>
    </row>
  </sheetData>
  <mergeCells count="66">
    <mergeCell ref="L11:P11"/>
    <mergeCell ref="Q11:Z11"/>
    <mergeCell ref="L12:P12"/>
    <mergeCell ref="Q12:Z12"/>
    <mergeCell ref="B25:K25"/>
    <mergeCell ref="L25:P25"/>
    <mergeCell ref="Q25:U25"/>
    <mergeCell ref="V25:Z25"/>
    <mergeCell ref="Q21:Z21"/>
    <mergeCell ref="C22:K22"/>
    <mergeCell ref="L22:P22"/>
    <mergeCell ref="Q22:Z22"/>
    <mergeCell ref="B23:K23"/>
    <mergeCell ref="L23:P23"/>
    <mergeCell ref="Q23:Z23"/>
    <mergeCell ref="C21:K21"/>
    <mergeCell ref="Q18:Z18"/>
    <mergeCell ref="C15:K15"/>
    <mergeCell ref="C16:K16"/>
    <mergeCell ref="L15:P15"/>
    <mergeCell ref="Q15:Z15"/>
    <mergeCell ref="L16:P16"/>
    <mergeCell ref="Q16:Z16"/>
    <mergeCell ref="L17:P17"/>
    <mergeCell ref="Q17:Z17"/>
    <mergeCell ref="C17:K17"/>
    <mergeCell ref="C18:K18"/>
    <mergeCell ref="D12:K12"/>
    <mergeCell ref="D13:K13"/>
    <mergeCell ref="L13:P13"/>
    <mergeCell ref="Q13:Z13"/>
    <mergeCell ref="I8:M8"/>
    <mergeCell ref="N8:Z8"/>
    <mergeCell ref="B10:K10"/>
    <mergeCell ref="L10:P10"/>
    <mergeCell ref="Q10:Z10"/>
    <mergeCell ref="B11:B22"/>
    <mergeCell ref="D14:K14"/>
    <mergeCell ref="L14:P14"/>
    <mergeCell ref="Q14:Z14"/>
    <mergeCell ref="C11:C14"/>
    <mergeCell ref="D11:K11"/>
    <mergeCell ref="L18:P18"/>
    <mergeCell ref="A1:Z1"/>
    <mergeCell ref="S2:V2"/>
    <mergeCell ref="B7:H7"/>
    <mergeCell ref="I7:M7"/>
    <mergeCell ref="B8:H8"/>
    <mergeCell ref="W2:Y2"/>
    <mergeCell ref="B5:H5"/>
    <mergeCell ref="I5:M5"/>
    <mergeCell ref="N5:Z5"/>
    <mergeCell ref="B6:H6"/>
    <mergeCell ref="I6:M6"/>
    <mergeCell ref="N6:Z6"/>
    <mergeCell ref="N7:Z7"/>
    <mergeCell ref="C24:K24"/>
    <mergeCell ref="L24:P24"/>
    <mergeCell ref="Q24:Z24"/>
    <mergeCell ref="C19:K19"/>
    <mergeCell ref="L19:P19"/>
    <mergeCell ref="Q19:Z19"/>
    <mergeCell ref="C20:K20"/>
    <mergeCell ref="L20:P20"/>
    <mergeCell ref="Q20:Z20"/>
    <mergeCell ref="L21:P21"/>
  </mergeCells>
  <phoneticPr fontId="2"/>
  <pageMargins left="0.7" right="0.7" top="0.75" bottom="0.75" header="0.3" footer="0.3"/>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5"/>
  <sheetViews>
    <sheetView showZeros="0" view="pageBreakPreview" topLeftCell="A16" zoomScale="91" zoomScaleNormal="100" zoomScaleSheetLayoutView="91" workbookViewId="0">
      <selection activeCell="D8" sqref="D8"/>
    </sheetView>
  </sheetViews>
  <sheetFormatPr defaultColWidth="9" defaultRowHeight="31.5" customHeight="1" x14ac:dyDescent="0.15"/>
  <cols>
    <col min="1" max="1" width="5.42578125" style="1" customWidth="1"/>
    <col min="2" max="3" width="18.140625" style="1" customWidth="1"/>
    <col min="4" max="4" width="19.42578125" style="1" bestFit="1" customWidth="1"/>
    <col min="5" max="5" width="19.42578125" style="1" customWidth="1"/>
    <col min="6" max="14" width="18.140625" style="1" customWidth="1"/>
    <col min="15" max="16384" width="9" style="1"/>
  </cols>
  <sheetData>
    <row r="1" spans="1:16" ht="31.5" customHeight="1" x14ac:dyDescent="0.2">
      <c r="M1" s="226" t="s">
        <v>16</v>
      </c>
      <c r="N1" s="227"/>
    </row>
    <row r="2" spans="1:16" ht="16.5" customHeight="1" x14ac:dyDescent="0.15"/>
    <row r="3" spans="1:16" s="7" customFormat="1" ht="31.5" customHeight="1" x14ac:dyDescent="0.2">
      <c r="A3" s="236" t="str">
        <f>"平成"&amp;P3&amp;"年分【平成"&amp;P3&amp;"年1月1日～平成"&amp;P3&amp;"年12月31日】"</f>
        <v>平成2年分【平成2年1月1日～平成2年12月31日】</v>
      </c>
      <c r="B3" s="236"/>
      <c r="C3" s="236"/>
      <c r="D3" s="236"/>
      <c r="E3" s="236"/>
      <c r="F3" s="236"/>
      <c r="G3" s="236"/>
      <c r="H3" s="236"/>
      <c r="I3" s="236"/>
      <c r="J3" s="236"/>
      <c r="K3" s="236"/>
      <c r="L3" s="236"/>
      <c r="M3" s="236"/>
      <c r="N3" s="236"/>
      <c r="O3" s="7" t="s">
        <v>28</v>
      </c>
      <c r="P3" s="19">
        <f>協定参加者別!P3</f>
        <v>2</v>
      </c>
    </row>
    <row r="4" spans="1:16" s="7" customFormat="1" ht="31.5" customHeight="1" x14ac:dyDescent="0.2">
      <c r="A4" s="236" t="s">
        <v>15</v>
      </c>
      <c r="B4" s="236"/>
      <c r="C4" s="236"/>
      <c r="D4" s="236"/>
      <c r="E4" s="236"/>
      <c r="F4" s="236"/>
      <c r="G4" s="236"/>
      <c r="H4" s="236"/>
      <c r="I4" s="236"/>
      <c r="J4" s="236"/>
      <c r="K4" s="236"/>
      <c r="L4" s="236"/>
      <c r="M4" s="236"/>
      <c r="N4" s="236"/>
    </row>
    <row r="5" spans="1:16" ht="16.5" customHeight="1" x14ac:dyDescent="0.15"/>
    <row r="6" spans="1:16" ht="31.5" customHeight="1" x14ac:dyDescent="0.15">
      <c r="J6" s="9" t="s">
        <v>3</v>
      </c>
      <c r="K6" s="231" t="s">
        <v>56</v>
      </c>
      <c r="L6" s="231"/>
      <c r="M6" s="231"/>
    </row>
    <row r="7" spans="1:16" ht="14.25" x14ac:dyDescent="0.15"/>
    <row r="8" spans="1:16" ht="31.5" customHeight="1" x14ac:dyDescent="0.15">
      <c r="I8" s="8"/>
      <c r="J8" s="2" t="s">
        <v>4</v>
      </c>
      <c r="K8" s="231" t="s">
        <v>57</v>
      </c>
      <c r="L8" s="231"/>
      <c r="M8" s="231"/>
      <c r="N8" s="1" t="s">
        <v>6</v>
      </c>
    </row>
    <row r="9" spans="1:16" ht="14.25" x14ac:dyDescent="0.15"/>
    <row r="10" spans="1:16" ht="31.5" customHeight="1" x14ac:dyDescent="0.15">
      <c r="J10" s="2" t="s">
        <v>5</v>
      </c>
      <c r="K10" s="4" t="s">
        <v>58</v>
      </c>
      <c r="L10" s="3" t="s">
        <v>59</v>
      </c>
      <c r="M10" s="3"/>
      <c r="N10" s="3"/>
    </row>
    <row r="11" spans="1:16" ht="16.5" customHeight="1" thickBot="1" x14ac:dyDescent="0.2"/>
    <row r="12" spans="1:16" ht="21" customHeight="1" thickTop="1" x14ac:dyDescent="0.15">
      <c r="A12" s="211" t="s">
        <v>0</v>
      </c>
      <c r="B12" s="212" t="s">
        <v>7</v>
      </c>
      <c r="C12" s="222" t="s">
        <v>8</v>
      </c>
      <c r="D12" s="221"/>
      <c r="E12" s="221"/>
      <c r="F12" s="223"/>
      <c r="G12" s="220" t="s">
        <v>9</v>
      </c>
      <c r="H12" s="221"/>
      <c r="I12" s="221"/>
      <c r="J12" s="221"/>
      <c r="K12" s="221"/>
      <c r="L12" s="221"/>
      <c r="M12" s="215" t="s">
        <v>10</v>
      </c>
      <c r="N12" s="233" t="s">
        <v>12</v>
      </c>
    </row>
    <row r="13" spans="1:16" ht="21" customHeight="1" x14ac:dyDescent="0.2">
      <c r="A13" s="218"/>
      <c r="B13" s="219"/>
      <c r="C13" s="224" t="s">
        <v>47</v>
      </c>
      <c r="D13" s="225"/>
      <c r="E13" s="225"/>
      <c r="F13" s="91" t="s">
        <v>111</v>
      </c>
      <c r="G13" s="228" t="s">
        <v>31</v>
      </c>
      <c r="H13" s="229"/>
      <c r="I13" s="229"/>
      <c r="J13" s="230"/>
      <c r="K13" s="54" t="s">
        <v>2</v>
      </c>
      <c r="L13" s="55" t="s">
        <v>19</v>
      </c>
      <c r="M13" s="216"/>
      <c r="N13" s="234"/>
    </row>
    <row r="14" spans="1:16" s="5" customFormat="1" ht="21.75" customHeight="1" x14ac:dyDescent="0.2">
      <c r="A14" s="218"/>
      <c r="B14" s="219"/>
      <c r="C14" s="56" t="s">
        <v>48</v>
      </c>
      <c r="D14" s="57" t="s">
        <v>50</v>
      </c>
      <c r="E14" s="57" t="s">
        <v>101</v>
      </c>
      <c r="F14" s="90" t="s">
        <v>102</v>
      </c>
      <c r="G14" s="235" t="s">
        <v>42</v>
      </c>
      <c r="H14" s="58" t="s">
        <v>54</v>
      </c>
      <c r="I14" s="58" t="s">
        <v>55</v>
      </c>
      <c r="J14" s="54" t="s">
        <v>1</v>
      </c>
      <c r="K14" s="217" t="s">
        <v>11</v>
      </c>
      <c r="L14" s="232" t="s">
        <v>53</v>
      </c>
      <c r="M14" s="216"/>
      <c r="N14" s="234"/>
    </row>
    <row r="15" spans="1:16" s="5" customFormat="1" ht="60" customHeight="1" thickBot="1" x14ac:dyDescent="0.2">
      <c r="A15" s="218"/>
      <c r="B15" s="219"/>
      <c r="C15" s="86" t="s">
        <v>49</v>
      </c>
      <c r="D15" s="84" t="s">
        <v>51</v>
      </c>
      <c r="E15" s="88" t="s">
        <v>52</v>
      </c>
      <c r="F15" s="87" t="s">
        <v>103</v>
      </c>
      <c r="G15" s="235"/>
      <c r="H15" s="84" t="s">
        <v>41</v>
      </c>
      <c r="I15" s="84" t="s">
        <v>109</v>
      </c>
      <c r="J15" s="84" t="s">
        <v>35</v>
      </c>
      <c r="K15" s="217"/>
      <c r="L15" s="232"/>
      <c r="M15" s="85" t="s">
        <v>104</v>
      </c>
      <c r="N15" s="234"/>
    </row>
    <row r="16" spans="1:16" s="6" customFormat="1" ht="27" customHeight="1" x14ac:dyDescent="0.15">
      <c r="A16" s="211" t="s">
        <v>13</v>
      </c>
      <c r="B16" s="212"/>
      <c r="C16" s="92" t="s">
        <v>14</v>
      </c>
      <c r="D16" s="93" t="s">
        <v>14</v>
      </c>
      <c r="E16" s="94" t="s">
        <v>14</v>
      </c>
      <c r="F16" s="95" t="s">
        <v>14</v>
      </c>
      <c r="G16" s="11" t="s">
        <v>14</v>
      </c>
      <c r="H16" s="93" t="s">
        <v>14</v>
      </c>
      <c r="I16" s="93" t="s">
        <v>14</v>
      </c>
      <c r="J16" s="93" t="s">
        <v>14</v>
      </c>
      <c r="K16" s="93" t="s">
        <v>14</v>
      </c>
      <c r="L16" s="94" t="s">
        <v>14</v>
      </c>
      <c r="M16" s="96" t="s">
        <v>14</v>
      </c>
      <c r="N16" s="92"/>
    </row>
    <row r="17" spans="1:14" ht="31.5" customHeight="1" thickBot="1" x14ac:dyDescent="0.2">
      <c r="A17" s="213"/>
      <c r="B17" s="214"/>
      <c r="C17" s="25">
        <f>SUM(C18:C75)</f>
        <v>330000</v>
      </c>
      <c r="D17" s="26">
        <f>SUM(D18:D75)</f>
        <v>660000</v>
      </c>
      <c r="E17" s="27">
        <f>C17+D17</f>
        <v>990000</v>
      </c>
      <c r="F17" s="89">
        <f>SUM(F18:F75)</f>
        <v>100000</v>
      </c>
      <c r="G17" s="28">
        <f>SUM(G18:G75)</f>
        <v>960000</v>
      </c>
      <c r="H17" s="49">
        <f>SUM(H18:H75)</f>
        <v>0</v>
      </c>
      <c r="I17" s="49">
        <f>SUM(I18:I75)</f>
        <v>660000</v>
      </c>
      <c r="J17" s="49">
        <f>G17-H17-I17</f>
        <v>300000</v>
      </c>
      <c r="K17" s="49">
        <f>SUM(K18:K75)</f>
        <v>62920</v>
      </c>
      <c r="L17" s="50">
        <f>J17+K17</f>
        <v>362920</v>
      </c>
      <c r="M17" s="51">
        <f>E17-L17+F17</f>
        <v>727080</v>
      </c>
      <c r="N17" s="17"/>
    </row>
    <row r="18" spans="1:14" ht="31.5" customHeight="1" thickTop="1" x14ac:dyDescent="0.15">
      <c r="A18" s="12">
        <v>1</v>
      </c>
      <c r="B18" s="13" t="s">
        <v>112</v>
      </c>
      <c r="C18" s="52">
        <v>60000</v>
      </c>
      <c r="D18" s="29">
        <v>132000</v>
      </c>
      <c r="E18" s="30">
        <f t="shared" ref="E18:E53" si="0">IF(C18="","",C18+D18)</f>
        <v>192000</v>
      </c>
      <c r="F18" s="31">
        <v>30000</v>
      </c>
      <c r="G18" s="32">
        <v>192000</v>
      </c>
      <c r="H18" s="29"/>
      <c r="I18" s="29">
        <v>132000</v>
      </c>
      <c r="J18" s="29">
        <f t="shared" ref="J18:J75" si="1">IF(G18="","",G18-H18-I18)</f>
        <v>60000</v>
      </c>
      <c r="K18" s="29">
        <v>12584</v>
      </c>
      <c r="L18" s="30">
        <f t="shared" ref="L18:L75" si="2">IF(G18="","",J18+K18)</f>
        <v>72584</v>
      </c>
      <c r="M18" s="33">
        <f>IF(G18="","",E18-L18+F18)</f>
        <v>149416</v>
      </c>
      <c r="N18" s="10"/>
    </row>
    <row r="19" spans="1:14" ht="31.5" customHeight="1" x14ac:dyDescent="0.15">
      <c r="A19" s="14">
        <v>2</v>
      </c>
      <c r="B19" s="15" t="s">
        <v>113</v>
      </c>
      <c r="C19" s="34">
        <v>70000</v>
      </c>
      <c r="D19" s="35">
        <v>132000</v>
      </c>
      <c r="E19" s="36">
        <f t="shared" si="0"/>
        <v>202000</v>
      </c>
      <c r="F19" s="36">
        <v>20000</v>
      </c>
      <c r="G19" s="37">
        <v>192000</v>
      </c>
      <c r="H19" s="35"/>
      <c r="I19" s="35">
        <v>132000</v>
      </c>
      <c r="J19" s="35">
        <f t="shared" si="1"/>
        <v>60000</v>
      </c>
      <c r="K19" s="35">
        <v>12584</v>
      </c>
      <c r="L19" s="36">
        <f t="shared" si="2"/>
        <v>72584</v>
      </c>
      <c r="M19" s="33">
        <f t="shared" ref="M19:M75" si="3">IF(G19="","",E19-L19+F19)</f>
        <v>149416</v>
      </c>
      <c r="N19" s="10"/>
    </row>
    <row r="20" spans="1:14" ht="31.5" customHeight="1" x14ac:dyDescent="0.15">
      <c r="A20" s="14">
        <v>3</v>
      </c>
      <c r="B20" s="15" t="s">
        <v>114</v>
      </c>
      <c r="C20" s="34">
        <v>50000</v>
      </c>
      <c r="D20" s="35">
        <v>132000</v>
      </c>
      <c r="E20" s="36">
        <f t="shared" si="0"/>
        <v>182000</v>
      </c>
      <c r="F20" s="36">
        <v>20000</v>
      </c>
      <c r="G20" s="37">
        <v>192000</v>
      </c>
      <c r="H20" s="35"/>
      <c r="I20" s="35">
        <v>132000</v>
      </c>
      <c r="J20" s="35">
        <f t="shared" si="1"/>
        <v>60000</v>
      </c>
      <c r="K20" s="35">
        <v>12584</v>
      </c>
      <c r="L20" s="36">
        <f t="shared" si="2"/>
        <v>72584</v>
      </c>
      <c r="M20" s="33">
        <f t="shared" si="3"/>
        <v>129416</v>
      </c>
      <c r="N20" s="10"/>
    </row>
    <row r="21" spans="1:14" ht="31.5" customHeight="1" x14ac:dyDescent="0.15">
      <c r="A21" s="14">
        <v>4</v>
      </c>
      <c r="B21" s="15" t="s">
        <v>115</v>
      </c>
      <c r="C21" s="34">
        <v>50000</v>
      </c>
      <c r="D21" s="35">
        <v>132000</v>
      </c>
      <c r="E21" s="36">
        <f t="shared" si="0"/>
        <v>182000</v>
      </c>
      <c r="F21" s="36">
        <v>20000</v>
      </c>
      <c r="G21" s="37">
        <v>192000</v>
      </c>
      <c r="H21" s="35"/>
      <c r="I21" s="35">
        <v>132000</v>
      </c>
      <c r="J21" s="35">
        <f t="shared" si="1"/>
        <v>60000</v>
      </c>
      <c r="K21" s="35">
        <v>12584</v>
      </c>
      <c r="L21" s="36">
        <f t="shared" si="2"/>
        <v>72584</v>
      </c>
      <c r="M21" s="33">
        <f t="shared" si="3"/>
        <v>129416</v>
      </c>
      <c r="N21" s="10"/>
    </row>
    <row r="22" spans="1:14" ht="31.5" customHeight="1" x14ac:dyDescent="0.15">
      <c r="A22" s="14">
        <v>5</v>
      </c>
      <c r="B22" s="15" t="s">
        <v>116</v>
      </c>
      <c r="C22" s="34">
        <v>100000</v>
      </c>
      <c r="D22" s="35">
        <v>132000</v>
      </c>
      <c r="E22" s="36">
        <f t="shared" si="0"/>
        <v>232000</v>
      </c>
      <c r="F22" s="36">
        <v>5000</v>
      </c>
      <c r="G22" s="37">
        <v>192000</v>
      </c>
      <c r="H22" s="35"/>
      <c r="I22" s="35">
        <v>132000</v>
      </c>
      <c r="J22" s="35">
        <f t="shared" si="1"/>
        <v>60000</v>
      </c>
      <c r="K22" s="35">
        <v>12584</v>
      </c>
      <c r="L22" s="36">
        <f t="shared" si="2"/>
        <v>72584</v>
      </c>
      <c r="M22" s="33">
        <f t="shared" si="3"/>
        <v>164416</v>
      </c>
      <c r="N22" s="10"/>
    </row>
    <row r="23" spans="1:14" ht="31.5" customHeight="1" x14ac:dyDescent="0.15">
      <c r="A23" s="14">
        <v>6</v>
      </c>
      <c r="B23" s="15" t="s">
        <v>120</v>
      </c>
      <c r="C23" s="97" t="s">
        <v>121</v>
      </c>
      <c r="D23" s="98" t="s">
        <v>121</v>
      </c>
      <c r="E23" s="99" t="s">
        <v>121</v>
      </c>
      <c r="F23" s="36">
        <v>5000</v>
      </c>
      <c r="G23" s="98" t="s">
        <v>121</v>
      </c>
      <c r="H23" s="35"/>
      <c r="I23" s="98" t="s">
        <v>121</v>
      </c>
      <c r="J23" s="98" t="s">
        <v>121</v>
      </c>
      <c r="K23" s="98" t="s">
        <v>121</v>
      </c>
      <c r="L23" s="98" t="s">
        <v>121</v>
      </c>
      <c r="M23" s="33">
        <f t="shared" si="3"/>
        <v>5000</v>
      </c>
      <c r="N23" s="10"/>
    </row>
    <row r="24" spans="1:14" ht="31.5" customHeight="1" x14ac:dyDescent="0.15">
      <c r="A24" s="14">
        <v>7</v>
      </c>
      <c r="B24" s="15"/>
      <c r="C24" s="34"/>
      <c r="D24" s="35"/>
      <c r="E24" s="36" t="str">
        <f t="shared" si="0"/>
        <v/>
      </c>
      <c r="F24" s="36"/>
      <c r="G24" s="37"/>
      <c r="H24" s="35"/>
      <c r="I24" s="35"/>
      <c r="J24" s="35" t="str">
        <f t="shared" si="1"/>
        <v/>
      </c>
      <c r="K24" s="35"/>
      <c r="L24" s="36" t="str">
        <f t="shared" si="2"/>
        <v/>
      </c>
      <c r="M24" s="33" t="str">
        <f t="shared" si="3"/>
        <v/>
      </c>
      <c r="N24" s="10"/>
    </row>
    <row r="25" spans="1:14" ht="31.5" customHeight="1" x14ac:dyDescent="0.15">
      <c r="A25" s="14">
        <v>8</v>
      </c>
      <c r="B25" s="15"/>
      <c r="C25" s="34"/>
      <c r="D25" s="35"/>
      <c r="E25" s="36" t="str">
        <f t="shared" si="0"/>
        <v/>
      </c>
      <c r="F25" s="36"/>
      <c r="G25" s="37"/>
      <c r="H25" s="35"/>
      <c r="I25" s="35"/>
      <c r="J25" s="35" t="str">
        <f t="shared" si="1"/>
        <v/>
      </c>
      <c r="K25" s="35"/>
      <c r="L25" s="36" t="str">
        <f t="shared" si="2"/>
        <v/>
      </c>
      <c r="M25" s="33" t="str">
        <f t="shared" si="3"/>
        <v/>
      </c>
      <c r="N25" s="10"/>
    </row>
    <row r="26" spans="1:14" ht="31.5" customHeight="1" x14ac:dyDescent="0.15">
      <c r="A26" s="14">
        <v>9</v>
      </c>
      <c r="B26" s="15"/>
      <c r="C26" s="34"/>
      <c r="D26" s="35"/>
      <c r="E26" s="36" t="str">
        <f t="shared" si="0"/>
        <v/>
      </c>
      <c r="F26" s="36"/>
      <c r="G26" s="37"/>
      <c r="H26" s="35"/>
      <c r="I26" s="35"/>
      <c r="J26" s="35" t="str">
        <f t="shared" si="1"/>
        <v/>
      </c>
      <c r="K26" s="35"/>
      <c r="L26" s="36" t="str">
        <f t="shared" si="2"/>
        <v/>
      </c>
      <c r="M26" s="33" t="str">
        <f t="shared" si="3"/>
        <v/>
      </c>
      <c r="N26" s="10"/>
    </row>
    <row r="27" spans="1:14" ht="31.5" customHeight="1" x14ac:dyDescent="0.15">
      <c r="A27" s="14">
        <v>10</v>
      </c>
      <c r="B27" s="15"/>
      <c r="C27" s="34"/>
      <c r="D27" s="35"/>
      <c r="E27" s="36" t="str">
        <f t="shared" si="0"/>
        <v/>
      </c>
      <c r="F27" s="36"/>
      <c r="G27" s="37"/>
      <c r="H27" s="35"/>
      <c r="I27" s="35"/>
      <c r="J27" s="35" t="str">
        <f t="shared" si="1"/>
        <v/>
      </c>
      <c r="K27" s="35"/>
      <c r="L27" s="36" t="str">
        <f t="shared" si="2"/>
        <v/>
      </c>
      <c r="M27" s="33" t="str">
        <f t="shared" si="3"/>
        <v/>
      </c>
      <c r="N27" s="10"/>
    </row>
    <row r="28" spans="1:14" ht="31.5" customHeight="1" x14ac:dyDescent="0.15">
      <c r="A28" s="14">
        <v>11</v>
      </c>
      <c r="B28" s="15"/>
      <c r="C28" s="34"/>
      <c r="D28" s="35"/>
      <c r="E28" s="36" t="str">
        <f t="shared" si="0"/>
        <v/>
      </c>
      <c r="F28" s="36"/>
      <c r="G28" s="37"/>
      <c r="H28" s="35"/>
      <c r="I28" s="35"/>
      <c r="J28" s="35" t="str">
        <f t="shared" si="1"/>
        <v/>
      </c>
      <c r="K28" s="35"/>
      <c r="L28" s="36" t="str">
        <f t="shared" si="2"/>
        <v/>
      </c>
      <c r="M28" s="33" t="str">
        <f t="shared" si="3"/>
        <v/>
      </c>
      <c r="N28" s="10"/>
    </row>
    <row r="29" spans="1:14" ht="31.5" customHeight="1" x14ac:dyDescent="0.15">
      <c r="A29" s="14">
        <v>12</v>
      </c>
      <c r="B29" s="15"/>
      <c r="C29" s="34"/>
      <c r="D29" s="35"/>
      <c r="E29" s="36" t="str">
        <f t="shared" si="0"/>
        <v/>
      </c>
      <c r="F29" s="36"/>
      <c r="G29" s="37"/>
      <c r="H29" s="35"/>
      <c r="I29" s="35"/>
      <c r="J29" s="35" t="str">
        <f t="shared" si="1"/>
        <v/>
      </c>
      <c r="K29" s="35"/>
      <c r="L29" s="36" t="str">
        <f t="shared" si="2"/>
        <v/>
      </c>
      <c r="M29" s="33" t="str">
        <f t="shared" si="3"/>
        <v/>
      </c>
      <c r="N29" s="10"/>
    </row>
    <row r="30" spans="1:14" ht="31.5" customHeight="1" x14ac:dyDescent="0.15">
      <c r="A30" s="14">
        <v>13</v>
      </c>
      <c r="B30" s="15"/>
      <c r="C30" s="34"/>
      <c r="D30" s="35"/>
      <c r="E30" s="36" t="str">
        <f t="shared" si="0"/>
        <v/>
      </c>
      <c r="F30" s="36"/>
      <c r="G30" s="37"/>
      <c r="H30" s="35"/>
      <c r="I30" s="35"/>
      <c r="J30" s="35" t="str">
        <f t="shared" si="1"/>
        <v/>
      </c>
      <c r="K30" s="35"/>
      <c r="L30" s="36" t="str">
        <f t="shared" si="2"/>
        <v/>
      </c>
      <c r="M30" s="33" t="str">
        <f t="shared" si="3"/>
        <v/>
      </c>
      <c r="N30" s="10"/>
    </row>
    <row r="31" spans="1:14" ht="31.5" customHeight="1" x14ac:dyDescent="0.15">
      <c r="A31" s="14">
        <v>14</v>
      </c>
      <c r="B31" s="15"/>
      <c r="C31" s="34"/>
      <c r="D31" s="35"/>
      <c r="E31" s="36" t="str">
        <f t="shared" si="0"/>
        <v/>
      </c>
      <c r="F31" s="36"/>
      <c r="G31" s="37"/>
      <c r="H31" s="35"/>
      <c r="I31" s="35"/>
      <c r="J31" s="35" t="str">
        <f t="shared" si="1"/>
        <v/>
      </c>
      <c r="K31" s="35"/>
      <c r="L31" s="36" t="str">
        <f t="shared" si="2"/>
        <v/>
      </c>
      <c r="M31" s="33" t="str">
        <f t="shared" si="3"/>
        <v/>
      </c>
      <c r="N31" s="10"/>
    </row>
    <row r="32" spans="1:14" ht="31.5" customHeight="1" x14ac:dyDescent="0.15">
      <c r="A32" s="14">
        <v>15</v>
      </c>
      <c r="B32" s="15"/>
      <c r="C32" s="34"/>
      <c r="D32" s="35"/>
      <c r="E32" s="36" t="str">
        <f t="shared" si="0"/>
        <v/>
      </c>
      <c r="F32" s="36"/>
      <c r="G32" s="37"/>
      <c r="H32" s="35"/>
      <c r="I32" s="35"/>
      <c r="J32" s="35" t="str">
        <f t="shared" si="1"/>
        <v/>
      </c>
      <c r="K32" s="35"/>
      <c r="L32" s="36" t="str">
        <f t="shared" si="2"/>
        <v/>
      </c>
      <c r="M32" s="33" t="str">
        <f t="shared" si="3"/>
        <v/>
      </c>
      <c r="N32" s="10"/>
    </row>
    <row r="33" spans="1:14" ht="31.5" customHeight="1" x14ac:dyDescent="0.15">
      <c r="A33" s="14">
        <v>16</v>
      </c>
      <c r="B33" s="15"/>
      <c r="C33" s="34"/>
      <c r="D33" s="35"/>
      <c r="E33" s="36" t="str">
        <f t="shared" si="0"/>
        <v/>
      </c>
      <c r="F33" s="36"/>
      <c r="G33" s="37"/>
      <c r="H33" s="35"/>
      <c r="I33" s="35"/>
      <c r="J33" s="35" t="str">
        <f t="shared" si="1"/>
        <v/>
      </c>
      <c r="K33" s="35"/>
      <c r="L33" s="36" t="str">
        <f t="shared" si="2"/>
        <v/>
      </c>
      <c r="M33" s="33" t="str">
        <f t="shared" si="3"/>
        <v/>
      </c>
      <c r="N33" s="10"/>
    </row>
    <row r="34" spans="1:14" ht="31.5" customHeight="1" x14ac:dyDescent="0.15">
      <c r="A34" s="14">
        <v>17</v>
      </c>
      <c r="B34" s="15"/>
      <c r="C34" s="34"/>
      <c r="D34" s="35"/>
      <c r="E34" s="36" t="str">
        <f t="shared" si="0"/>
        <v/>
      </c>
      <c r="F34" s="36"/>
      <c r="G34" s="37"/>
      <c r="H34" s="35"/>
      <c r="I34" s="35"/>
      <c r="J34" s="35" t="str">
        <f t="shared" si="1"/>
        <v/>
      </c>
      <c r="K34" s="35"/>
      <c r="L34" s="36" t="str">
        <f t="shared" si="2"/>
        <v/>
      </c>
      <c r="M34" s="33" t="str">
        <f t="shared" si="3"/>
        <v/>
      </c>
      <c r="N34" s="10"/>
    </row>
    <row r="35" spans="1:14" ht="31.5" customHeight="1" x14ac:dyDescent="0.15">
      <c r="A35" s="14">
        <v>18</v>
      </c>
      <c r="B35" s="18"/>
      <c r="C35" s="38"/>
      <c r="D35" s="39"/>
      <c r="E35" s="40" t="str">
        <f t="shared" si="0"/>
        <v/>
      </c>
      <c r="F35" s="40"/>
      <c r="G35" s="38"/>
      <c r="H35" s="39"/>
      <c r="I35" s="39"/>
      <c r="J35" s="39" t="str">
        <f t="shared" si="1"/>
        <v/>
      </c>
      <c r="K35" s="39"/>
      <c r="L35" s="41" t="str">
        <f t="shared" si="2"/>
        <v/>
      </c>
      <c r="M35" s="42" t="str">
        <f t="shared" si="3"/>
        <v/>
      </c>
      <c r="N35" s="10"/>
    </row>
    <row r="36" spans="1:14" ht="31.5" customHeight="1" x14ac:dyDescent="0.15">
      <c r="A36" s="14">
        <v>19</v>
      </c>
      <c r="B36" s="15"/>
      <c r="C36" s="34"/>
      <c r="D36" s="35"/>
      <c r="E36" s="36" t="str">
        <f t="shared" si="0"/>
        <v/>
      </c>
      <c r="F36" s="36"/>
      <c r="G36" s="34"/>
      <c r="H36" s="35"/>
      <c r="I36" s="35"/>
      <c r="J36" s="35" t="str">
        <f t="shared" si="1"/>
        <v/>
      </c>
      <c r="K36" s="35"/>
      <c r="L36" s="43" t="str">
        <f t="shared" si="2"/>
        <v/>
      </c>
      <c r="M36" s="33" t="str">
        <f t="shared" si="3"/>
        <v/>
      </c>
      <c r="N36" s="10"/>
    </row>
    <row r="37" spans="1:14" ht="31.5" customHeight="1" x14ac:dyDescent="0.15">
      <c r="A37" s="14">
        <v>20</v>
      </c>
      <c r="B37" s="15"/>
      <c r="C37" s="34"/>
      <c r="D37" s="35"/>
      <c r="E37" s="36" t="str">
        <f t="shared" si="0"/>
        <v/>
      </c>
      <c r="F37" s="36"/>
      <c r="G37" s="34"/>
      <c r="H37" s="35"/>
      <c r="I37" s="35"/>
      <c r="J37" s="35" t="str">
        <f t="shared" si="1"/>
        <v/>
      </c>
      <c r="K37" s="35"/>
      <c r="L37" s="43" t="str">
        <f t="shared" si="2"/>
        <v/>
      </c>
      <c r="M37" s="33" t="str">
        <f t="shared" si="3"/>
        <v/>
      </c>
      <c r="N37" s="10"/>
    </row>
    <row r="38" spans="1:14" ht="31.5" customHeight="1" x14ac:dyDescent="0.15">
      <c r="A38" s="14">
        <v>21</v>
      </c>
      <c r="B38" s="15"/>
      <c r="C38" s="34"/>
      <c r="D38" s="35"/>
      <c r="E38" s="36" t="str">
        <f t="shared" si="0"/>
        <v/>
      </c>
      <c r="F38" s="36"/>
      <c r="G38" s="34"/>
      <c r="H38" s="35"/>
      <c r="I38" s="35"/>
      <c r="J38" s="35" t="str">
        <f t="shared" si="1"/>
        <v/>
      </c>
      <c r="K38" s="35"/>
      <c r="L38" s="43" t="str">
        <f t="shared" si="2"/>
        <v/>
      </c>
      <c r="M38" s="33" t="str">
        <f t="shared" si="3"/>
        <v/>
      </c>
      <c r="N38" s="10"/>
    </row>
    <row r="39" spans="1:14" ht="31.5" customHeight="1" x14ac:dyDescent="0.15">
      <c r="A39" s="14">
        <v>22</v>
      </c>
      <c r="B39" s="15"/>
      <c r="C39" s="34"/>
      <c r="D39" s="35"/>
      <c r="E39" s="36" t="str">
        <f t="shared" si="0"/>
        <v/>
      </c>
      <c r="F39" s="36"/>
      <c r="G39" s="34"/>
      <c r="H39" s="35"/>
      <c r="I39" s="35"/>
      <c r="J39" s="35" t="str">
        <f t="shared" si="1"/>
        <v/>
      </c>
      <c r="K39" s="35"/>
      <c r="L39" s="43" t="str">
        <f t="shared" si="2"/>
        <v/>
      </c>
      <c r="M39" s="33" t="str">
        <f t="shared" si="3"/>
        <v/>
      </c>
      <c r="N39" s="10"/>
    </row>
    <row r="40" spans="1:14" ht="31.5" customHeight="1" x14ac:dyDescent="0.15">
      <c r="A40" s="14">
        <v>23</v>
      </c>
      <c r="B40" s="15"/>
      <c r="C40" s="34"/>
      <c r="D40" s="35"/>
      <c r="E40" s="36" t="str">
        <f t="shared" si="0"/>
        <v/>
      </c>
      <c r="F40" s="36"/>
      <c r="G40" s="34"/>
      <c r="H40" s="35"/>
      <c r="I40" s="35"/>
      <c r="J40" s="35" t="str">
        <f t="shared" si="1"/>
        <v/>
      </c>
      <c r="K40" s="35"/>
      <c r="L40" s="43" t="str">
        <f t="shared" si="2"/>
        <v/>
      </c>
      <c r="M40" s="33" t="str">
        <f t="shared" si="3"/>
        <v/>
      </c>
      <c r="N40" s="10"/>
    </row>
    <row r="41" spans="1:14" ht="31.5" customHeight="1" x14ac:dyDescent="0.15">
      <c r="A41" s="14">
        <v>24</v>
      </c>
      <c r="B41" s="15"/>
      <c r="C41" s="34"/>
      <c r="D41" s="35"/>
      <c r="E41" s="36" t="str">
        <f t="shared" si="0"/>
        <v/>
      </c>
      <c r="F41" s="36"/>
      <c r="G41" s="34"/>
      <c r="H41" s="35"/>
      <c r="I41" s="35"/>
      <c r="J41" s="35" t="str">
        <f t="shared" si="1"/>
        <v/>
      </c>
      <c r="K41" s="35"/>
      <c r="L41" s="43" t="str">
        <f t="shared" si="2"/>
        <v/>
      </c>
      <c r="M41" s="33" t="str">
        <f t="shared" si="3"/>
        <v/>
      </c>
      <c r="N41" s="10"/>
    </row>
    <row r="42" spans="1:14" ht="31.5" customHeight="1" x14ac:dyDescent="0.15">
      <c r="A42" s="14">
        <v>25</v>
      </c>
      <c r="B42" s="15"/>
      <c r="C42" s="34"/>
      <c r="D42" s="35"/>
      <c r="E42" s="36" t="str">
        <f t="shared" si="0"/>
        <v/>
      </c>
      <c r="F42" s="36"/>
      <c r="G42" s="34"/>
      <c r="H42" s="35"/>
      <c r="I42" s="35"/>
      <c r="J42" s="35" t="str">
        <f t="shared" si="1"/>
        <v/>
      </c>
      <c r="K42" s="35"/>
      <c r="L42" s="43" t="str">
        <f t="shared" si="2"/>
        <v/>
      </c>
      <c r="M42" s="33" t="str">
        <f t="shared" si="3"/>
        <v/>
      </c>
      <c r="N42" s="10"/>
    </row>
    <row r="43" spans="1:14" ht="31.5" customHeight="1" x14ac:dyDescent="0.15">
      <c r="A43" s="14">
        <v>26</v>
      </c>
      <c r="B43" s="15"/>
      <c r="C43" s="34"/>
      <c r="D43" s="35"/>
      <c r="E43" s="36" t="str">
        <f t="shared" si="0"/>
        <v/>
      </c>
      <c r="F43" s="36"/>
      <c r="G43" s="34"/>
      <c r="H43" s="35"/>
      <c r="I43" s="35"/>
      <c r="J43" s="35" t="str">
        <f t="shared" si="1"/>
        <v/>
      </c>
      <c r="K43" s="35"/>
      <c r="L43" s="43" t="str">
        <f t="shared" si="2"/>
        <v/>
      </c>
      <c r="M43" s="33" t="str">
        <f t="shared" si="3"/>
        <v/>
      </c>
      <c r="N43" s="10"/>
    </row>
    <row r="44" spans="1:14" ht="31.5" customHeight="1" x14ac:dyDescent="0.15">
      <c r="A44" s="14">
        <v>27</v>
      </c>
      <c r="B44" s="15"/>
      <c r="C44" s="34"/>
      <c r="D44" s="35"/>
      <c r="E44" s="36" t="str">
        <f t="shared" si="0"/>
        <v/>
      </c>
      <c r="F44" s="36"/>
      <c r="G44" s="34"/>
      <c r="H44" s="35"/>
      <c r="I44" s="35"/>
      <c r="J44" s="35" t="str">
        <f t="shared" si="1"/>
        <v/>
      </c>
      <c r="K44" s="35"/>
      <c r="L44" s="43" t="str">
        <f t="shared" si="2"/>
        <v/>
      </c>
      <c r="M44" s="33" t="str">
        <f t="shared" si="3"/>
        <v/>
      </c>
      <c r="N44" s="10"/>
    </row>
    <row r="45" spans="1:14" ht="31.5" customHeight="1" x14ac:dyDescent="0.15">
      <c r="A45" s="14">
        <v>28</v>
      </c>
      <c r="B45" s="15"/>
      <c r="C45" s="34"/>
      <c r="D45" s="35"/>
      <c r="E45" s="36" t="str">
        <f t="shared" si="0"/>
        <v/>
      </c>
      <c r="F45" s="36"/>
      <c r="G45" s="34"/>
      <c r="H45" s="35"/>
      <c r="I45" s="35"/>
      <c r="J45" s="35" t="str">
        <f t="shared" si="1"/>
        <v/>
      </c>
      <c r="K45" s="35"/>
      <c r="L45" s="43" t="str">
        <f t="shared" si="2"/>
        <v/>
      </c>
      <c r="M45" s="33" t="str">
        <f t="shared" si="3"/>
        <v/>
      </c>
      <c r="N45" s="10"/>
    </row>
    <row r="46" spans="1:14" ht="31.5" customHeight="1" x14ac:dyDescent="0.15">
      <c r="A46" s="14">
        <v>29</v>
      </c>
      <c r="B46" s="15"/>
      <c r="C46" s="34"/>
      <c r="D46" s="35"/>
      <c r="E46" s="36" t="str">
        <f t="shared" si="0"/>
        <v/>
      </c>
      <c r="F46" s="36"/>
      <c r="G46" s="34"/>
      <c r="H46" s="35"/>
      <c r="I46" s="35"/>
      <c r="J46" s="35" t="str">
        <f t="shared" si="1"/>
        <v/>
      </c>
      <c r="K46" s="35"/>
      <c r="L46" s="43" t="str">
        <f t="shared" si="2"/>
        <v/>
      </c>
      <c r="M46" s="33" t="str">
        <f t="shared" si="3"/>
        <v/>
      </c>
      <c r="N46" s="10"/>
    </row>
    <row r="47" spans="1:14" ht="31.5" customHeight="1" x14ac:dyDescent="0.15">
      <c r="A47" s="14">
        <v>30</v>
      </c>
      <c r="B47" s="15"/>
      <c r="C47" s="34"/>
      <c r="D47" s="35"/>
      <c r="E47" s="36" t="str">
        <f t="shared" si="0"/>
        <v/>
      </c>
      <c r="F47" s="36"/>
      <c r="G47" s="34"/>
      <c r="H47" s="35"/>
      <c r="I47" s="35"/>
      <c r="J47" s="35" t="str">
        <f t="shared" si="1"/>
        <v/>
      </c>
      <c r="K47" s="35"/>
      <c r="L47" s="43" t="str">
        <f t="shared" si="2"/>
        <v/>
      </c>
      <c r="M47" s="33" t="str">
        <f t="shared" si="3"/>
        <v/>
      </c>
      <c r="N47" s="10"/>
    </row>
    <row r="48" spans="1:14" ht="31.5" customHeight="1" x14ac:dyDescent="0.15">
      <c r="A48" s="14">
        <v>31</v>
      </c>
      <c r="B48" s="15"/>
      <c r="C48" s="34"/>
      <c r="D48" s="35"/>
      <c r="E48" s="36" t="str">
        <f t="shared" si="0"/>
        <v/>
      </c>
      <c r="F48" s="36"/>
      <c r="G48" s="34"/>
      <c r="H48" s="35"/>
      <c r="I48" s="35"/>
      <c r="J48" s="35" t="str">
        <f t="shared" si="1"/>
        <v/>
      </c>
      <c r="K48" s="35"/>
      <c r="L48" s="43" t="str">
        <f t="shared" si="2"/>
        <v/>
      </c>
      <c r="M48" s="33" t="str">
        <f t="shared" si="3"/>
        <v/>
      </c>
      <c r="N48" s="10"/>
    </row>
    <row r="49" spans="1:14" ht="31.5" customHeight="1" x14ac:dyDescent="0.15">
      <c r="A49" s="14">
        <v>32</v>
      </c>
      <c r="B49" s="15"/>
      <c r="C49" s="34"/>
      <c r="D49" s="35"/>
      <c r="E49" s="36" t="str">
        <f t="shared" si="0"/>
        <v/>
      </c>
      <c r="F49" s="36"/>
      <c r="G49" s="34"/>
      <c r="H49" s="35"/>
      <c r="I49" s="35"/>
      <c r="J49" s="35" t="str">
        <f t="shared" si="1"/>
        <v/>
      </c>
      <c r="K49" s="35"/>
      <c r="L49" s="43" t="str">
        <f t="shared" si="2"/>
        <v/>
      </c>
      <c r="M49" s="33" t="str">
        <f t="shared" si="3"/>
        <v/>
      </c>
      <c r="N49" s="10"/>
    </row>
    <row r="50" spans="1:14" ht="31.5" customHeight="1" x14ac:dyDescent="0.15">
      <c r="A50" s="14">
        <v>33</v>
      </c>
      <c r="B50" s="15"/>
      <c r="C50" s="34"/>
      <c r="D50" s="35"/>
      <c r="E50" s="36" t="str">
        <f t="shared" si="0"/>
        <v/>
      </c>
      <c r="F50" s="36"/>
      <c r="G50" s="34"/>
      <c r="H50" s="35"/>
      <c r="I50" s="35"/>
      <c r="J50" s="35" t="str">
        <f t="shared" si="1"/>
        <v/>
      </c>
      <c r="K50" s="35"/>
      <c r="L50" s="43" t="str">
        <f t="shared" si="2"/>
        <v/>
      </c>
      <c r="M50" s="33" t="str">
        <f t="shared" si="3"/>
        <v/>
      </c>
      <c r="N50" s="10"/>
    </row>
    <row r="51" spans="1:14" ht="31.5" customHeight="1" x14ac:dyDescent="0.15">
      <c r="A51" s="14">
        <v>34</v>
      </c>
      <c r="B51" s="15"/>
      <c r="C51" s="34"/>
      <c r="D51" s="35"/>
      <c r="E51" s="36" t="str">
        <f t="shared" si="0"/>
        <v/>
      </c>
      <c r="F51" s="36"/>
      <c r="G51" s="34"/>
      <c r="H51" s="35"/>
      <c r="I51" s="35"/>
      <c r="J51" s="35" t="str">
        <f t="shared" si="1"/>
        <v/>
      </c>
      <c r="K51" s="35"/>
      <c r="L51" s="43" t="str">
        <f t="shared" si="2"/>
        <v/>
      </c>
      <c r="M51" s="33" t="str">
        <f t="shared" si="3"/>
        <v/>
      </c>
      <c r="N51" s="10"/>
    </row>
    <row r="52" spans="1:14" ht="31.5" customHeight="1" x14ac:dyDescent="0.15">
      <c r="A52" s="14">
        <v>35</v>
      </c>
      <c r="B52" s="15"/>
      <c r="C52" s="34"/>
      <c r="D52" s="35"/>
      <c r="E52" s="36" t="str">
        <f t="shared" si="0"/>
        <v/>
      </c>
      <c r="F52" s="36"/>
      <c r="G52" s="34"/>
      <c r="H52" s="35"/>
      <c r="I52" s="35"/>
      <c r="J52" s="35" t="str">
        <f t="shared" si="1"/>
        <v/>
      </c>
      <c r="K52" s="35"/>
      <c r="L52" s="43" t="str">
        <f t="shared" si="2"/>
        <v/>
      </c>
      <c r="M52" s="33" t="str">
        <f t="shared" si="3"/>
        <v/>
      </c>
      <c r="N52" s="10"/>
    </row>
    <row r="53" spans="1:14" ht="31.5" customHeight="1" x14ac:dyDescent="0.15">
      <c r="A53" s="14">
        <v>36</v>
      </c>
      <c r="B53" s="15"/>
      <c r="C53" s="34"/>
      <c r="D53" s="35"/>
      <c r="E53" s="36" t="str">
        <f t="shared" si="0"/>
        <v/>
      </c>
      <c r="F53" s="36"/>
      <c r="G53" s="34"/>
      <c r="H53" s="35"/>
      <c r="I53" s="35"/>
      <c r="J53" s="35" t="str">
        <f t="shared" si="1"/>
        <v/>
      </c>
      <c r="K53" s="35"/>
      <c r="L53" s="43" t="str">
        <f t="shared" si="2"/>
        <v/>
      </c>
      <c r="M53" s="33" t="str">
        <f t="shared" si="3"/>
        <v/>
      </c>
      <c r="N53" s="10"/>
    </row>
    <row r="54" spans="1:14" ht="31.5" customHeight="1" x14ac:dyDescent="0.15">
      <c r="A54" s="14">
        <v>37</v>
      </c>
      <c r="B54" s="15"/>
      <c r="C54" s="34"/>
      <c r="D54" s="35"/>
      <c r="E54" s="36"/>
      <c r="F54" s="36"/>
      <c r="G54" s="34"/>
      <c r="H54" s="35"/>
      <c r="I54" s="35"/>
      <c r="J54" s="35"/>
      <c r="K54" s="35"/>
      <c r="L54" s="43"/>
      <c r="M54" s="33" t="str">
        <f t="shared" si="3"/>
        <v/>
      </c>
      <c r="N54" s="10"/>
    </row>
    <row r="55" spans="1:14" ht="31.5" customHeight="1" x14ac:dyDescent="0.15">
      <c r="A55" s="14">
        <v>38</v>
      </c>
      <c r="B55" s="15"/>
      <c r="C55" s="34"/>
      <c r="D55" s="35"/>
      <c r="E55" s="36"/>
      <c r="F55" s="36"/>
      <c r="G55" s="34"/>
      <c r="H55" s="35"/>
      <c r="I55" s="35"/>
      <c r="J55" s="35"/>
      <c r="K55" s="35"/>
      <c r="L55" s="43"/>
      <c r="M55" s="33" t="str">
        <f t="shared" si="3"/>
        <v/>
      </c>
      <c r="N55" s="10"/>
    </row>
    <row r="56" spans="1:14" ht="31.5" customHeight="1" x14ac:dyDescent="0.15">
      <c r="A56" s="14">
        <v>39</v>
      </c>
      <c r="B56" s="15"/>
      <c r="C56" s="34"/>
      <c r="D56" s="35"/>
      <c r="E56" s="36"/>
      <c r="F56" s="36"/>
      <c r="G56" s="34"/>
      <c r="H56" s="35"/>
      <c r="I56" s="35"/>
      <c r="J56" s="35"/>
      <c r="K56" s="35"/>
      <c r="L56" s="43"/>
      <c r="M56" s="33" t="str">
        <f t="shared" si="3"/>
        <v/>
      </c>
      <c r="N56" s="10"/>
    </row>
    <row r="57" spans="1:14" ht="31.5" customHeight="1" x14ac:dyDescent="0.15">
      <c r="A57" s="14">
        <v>40</v>
      </c>
      <c r="B57" s="15"/>
      <c r="C57" s="34"/>
      <c r="D57" s="35"/>
      <c r="E57" s="36"/>
      <c r="F57" s="36"/>
      <c r="G57" s="34"/>
      <c r="H57" s="35"/>
      <c r="I57" s="35"/>
      <c r="J57" s="35"/>
      <c r="K57" s="35"/>
      <c r="L57" s="43"/>
      <c r="M57" s="33" t="str">
        <f t="shared" si="3"/>
        <v/>
      </c>
      <c r="N57" s="10"/>
    </row>
    <row r="58" spans="1:14" ht="31.5" customHeight="1" x14ac:dyDescent="0.15">
      <c r="A58" s="14">
        <v>41</v>
      </c>
      <c r="B58" s="15"/>
      <c r="C58" s="34"/>
      <c r="D58" s="35"/>
      <c r="E58" s="36"/>
      <c r="F58" s="36"/>
      <c r="G58" s="34"/>
      <c r="H58" s="35"/>
      <c r="I58" s="35"/>
      <c r="J58" s="35"/>
      <c r="K58" s="35"/>
      <c r="L58" s="43"/>
      <c r="M58" s="33" t="str">
        <f t="shared" si="3"/>
        <v/>
      </c>
      <c r="N58" s="10"/>
    </row>
    <row r="59" spans="1:14" ht="31.5" customHeight="1" x14ac:dyDescent="0.15">
      <c r="A59" s="14">
        <v>42</v>
      </c>
      <c r="B59" s="15"/>
      <c r="C59" s="34"/>
      <c r="D59" s="35"/>
      <c r="E59" s="36"/>
      <c r="F59" s="36"/>
      <c r="G59" s="34"/>
      <c r="H59" s="35"/>
      <c r="I59" s="35"/>
      <c r="J59" s="35"/>
      <c r="K59" s="35"/>
      <c r="L59" s="43"/>
      <c r="M59" s="33" t="str">
        <f t="shared" si="3"/>
        <v/>
      </c>
      <c r="N59" s="10"/>
    </row>
    <row r="60" spans="1:14" ht="31.5" customHeight="1" x14ac:dyDescent="0.15">
      <c r="A60" s="14">
        <v>43</v>
      </c>
      <c r="B60" s="15"/>
      <c r="C60" s="34"/>
      <c r="D60" s="35"/>
      <c r="E60" s="36"/>
      <c r="F60" s="36"/>
      <c r="G60" s="34"/>
      <c r="H60" s="35"/>
      <c r="I60" s="35"/>
      <c r="J60" s="35"/>
      <c r="K60" s="35"/>
      <c r="L60" s="43"/>
      <c r="M60" s="33" t="str">
        <f t="shared" si="3"/>
        <v/>
      </c>
      <c r="N60" s="10"/>
    </row>
    <row r="61" spans="1:14" ht="31.5" customHeight="1" x14ac:dyDescent="0.15">
      <c r="A61" s="14">
        <v>44</v>
      </c>
      <c r="B61" s="15"/>
      <c r="C61" s="34"/>
      <c r="D61" s="35"/>
      <c r="E61" s="36"/>
      <c r="F61" s="36"/>
      <c r="G61" s="34"/>
      <c r="H61" s="35"/>
      <c r="I61" s="35"/>
      <c r="J61" s="35"/>
      <c r="K61" s="35"/>
      <c r="L61" s="43"/>
      <c r="M61" s="33" t="str">
        <f t="shared" si="3"/>
        <v/>
      </c>
      <c r="N61" s="10"/>
    </row>
    <row r="62" spans="1:14" ht="31.5" customHeight="1" x14ac:dyDescent="0.15">
      <c r="A62" s="14">
        <v>45</v>
      </c>
      <c r="B62" s="15"/>
      <c r="C62" s="34"/>
      <c r="D62" s="35"/>
      <c r="E62" s="36"/>
      <c r="F62" s="36"/>
      <c r="G62" s="34"/>
      <c r="H62" s="35"/>
      <c r="I62" s="35"/>
      <c r="J62" s="35"/>
      <c r="K62" s="35"/>
      <c r="L62" s="43"/>
      <c r="M62" s="33" t="str">
        <f t="shared" si="3"/>
        <v/>
      </c>
      <c r="N62" s="10"/>
    </row>
    <row r="63" spans="1:14" ht="31.5" customHeight="1" x14ac:dyDescent="0.15">
      <c r="A63" s="14">
        <v>46</v>
      </c>
      <c r="B63" s="15"/>
      <c r="C63" s="34"/>
      <c r="D63" s="35"/>
      <c r="E63" s="36"/>
      <c r="F63" s="36"/>
      <c r="G63" s="34"/>
      <c r="H63" s="35"/>
      <c r="I63" s="35"/>
      <c r="J63" s="35"/>
      <c r="K63" s="35"/>
      <c r="L63" s="43"/>
      <c r="M63" s="33" t="str">
        <f t="shared" si="3"/>
        <v/>
      </c>
      <c r="N63" s="10"/>
    </row>
    <row r="64" spans="1:14" ht="31.5" customHeight="1" x14ac:dyDescent="0.15">
      <c r="A64" s="14">
        <v>47</v>
      </c>
      <c r="B64" s="15"/>
      <c r="C64" s="34"/>
      <c r="D64" s="35"/>
      <c r="E64" s="36"/>
      <c r="F64" s="36"/>
      <c r="G64" s="34"/>
      <c r="H64" s="35"/>
      <c r="I64" s="35"/>
      <c r="J64" s="35"/>
      <c r="K64" s="35"/>
      <c r="L64" s="43"/>
      <c r="M64" s="33" t="str">
        <f t="shared" si="3"/>
        <v/>
      </c>
      <c r="N64" s="10"/>
    </row>
    <row r="65" spans="1:14" ht="31.5" customHeight="1" x14ac:dyDescent="0.15">
      <c r="A65" s="14">
        <v>48</v>
      </c>
      <c r="B65" s="15"/>
      <c r="C65" s="34"/>
      <c r="D65" s="35"/>
      <c r="E65" s="36"/>
      <c r="F65" s="36"/>
      <c r="G65" s="34"/>
      <c r="H65" s="35"/>
      <c r="I65" s="35"/>
      <c r="J65" s="35"/>
      <c r="K65" s="35"/>
      <c r="L65" s="43"/>
      <c r="M65" s="33" t="str">
        <f t="shared" si="3"/>
        <v/>
      </c>
      <c r="N65" s="10"/>
    </row>
    <row r="66" spans="1:14" ht="31.5" customHeight="1" x14ac:dyDescent="0.15">
      <c r="A66" s="14">
        <v>49</v>
      </c>
      <c r="B66" s="15"/>
      <c r="C66" s="34"/>
      <c r="D66" s="35"/>
      <c r="E66" s="36"/>
      <c r="F66" s="36"/>
      <c r="G66" s="34"/>
      <c r="H66" s="35"/>
      <c r="I66" s="35"/>
      <c r="J66" s="35"/>
      <c r="K66" s="35"/>
      <c r="L66" s="43"/>
      <c r="M66" s="33" t="str">
        <f t="shared" si="3"/>
        <v/>
      </c>
      <c r="N66" s="10"/>
    </row>
    <row r="67" spans="1:14" ht="31.5" customHeight="1" x14ac:dyDescent="0.15">
      <c r="A67" s="14">
        <v>50</v>
      </c>
      <c r="B67" s="15"/>
      <c r="C67" s="34"/>
      <c r="D67" s="35"/>
      <c r="E67" s="36"/>
      <c r="F67" s="36"/>
      <c r="G67" s="34"/>
      <c r="H67" s="35"/>
      <c r="I67" s="35"/>
      <c r="J67" s="35"/>
      <c r="K67" s="35"/>
      <c r="L67" s="43"/>
      <c r="M67" s="33" t="str">
        <f t="shared" si="3"/>
        <v/>
      </c>
      <c r="N67" s="10"/>
    </row>
    <row r="68" spans="1:14" ht="31.5" customHeight="1" x14ac:dyDescent="0.15">
      <c r="A68" s="14">
        <v>51</v>
      </c>
      <c r="B68" s="15"/>
      <c r="C68" s="34"/>
      <c r="D68" s="35"/>
      <c r="E68" s="36"/>
      <c r="F68" s="36"/>
      <c r="G68" s="34"/>
      <c r="H68" s="35"/>
      <c r="I68" s="35"/>
      <c r="J68" s="35"/>
      <c r="K68" s="35"/>
      <c r="L68" s="43"/>
      <c r="M68" s="33" t="str">
        <f t="shared" si="3"/>
        <v/>
      </c>
      <c r="N68" s="10"/>
    </row>
    <row r="69" spans="1:14" ht="31.5" customHeight="1" x14ac:dyDescent="0.15">
      <c r="A69" s="14">
        <v>52</v>
      </c>
      <c r="B69" s="15"/>
      <c r="C69" s="34"/>
      <c r="D69" s="35"/>
      <c r="E69" s="36"/>
      <c r="F69" s="36"/>
      <c r="G69" s="34"/>
      <c r="H69" s="35"/>
      <c r="I69" s="35"/>
      <c r="J69" s="35"/>
      <c r="K69" s="35"/>
      <c r="L69" s="43"/>
      <c r="M69" s="33" t="str">
        <f t="shared" si="3"/>
        <v/>
      </c>
      <c r="N69" s="10"/>
    </row>
    <row r="70" spans="1:14" ht="31.5" customHeight="1" x14ac:dyDescent="0.15">
      <c r="A70" s="14">
        <v>53</v>
      </c>
      <c r="B70" s="15"/>
      <c r="C70" s="34"/>
      <c r="D70" s="35"/>
      <c r="E70" s="36" t="str">
        <f t="shared" ref="E70:E75" si="4">IF(C70="","",C70+D70)</f>
        <v/>
      </c>
      <c r="F70" s="36"/>
      <c r="G70" s="34"/>
      <c r="H70" s="35"/>
      <c r="I70" s="35"/>
      <c r="J70" s="35" t="str">
        <f t="shared" si="1"/>
        <v/>
      </c>
      <c r="K70" s="35"/>
      <c r="L70" s="43" t="str">
        <f t="shared" si="2"/>
        <v/>
      </c>
      <c r="M70" s="33" t="str">
        <f t="shared" si="3"/>
        <v/>
      </c>
      <c r="N70" s="10"/>
    </row>
    <row r="71" spans="1:14" ht="31.5" customHeight="1" x14ac:dyDescent="0.15">
      <c r="A71" s="14">
        <v>54</v>
      </c>
      <c r="B71" s="15"/>
      <c r="C71" s="34"/>
      <c r="D71" s="35"/>
      <c r="E71" s="36" t="str">
        <f t="shared" si="4"/>
        <v/>
      </c>
      <c r="F71" s="36"/>
      <c r="G71" s="34"/>
      <c r="H71" s="35"/>
      <c r="I71" s="35"/>
      <c r="J71" s="35" t="str">
        <f t="shared" si="1"/>
        <v/>
      </c>
      <c r="K71" s="35"/>
      <c r="L71" s="43" t="str">
        <f t="shared" si="2"/>
        <v/>
      </c>
      <c r="M71" s="33" t="str">
        <f t="shared" si="3"/>
        <v/>
      </c>
      <c r="N71" s="10"/>
    </row>
    <row r="72" spans="1:14" ht="31.5" customHeight="1" x14ac:dyDescent="0.15">
      <c r="A72" s="14">
        <v>55</v>
      </c>
      <c r="B72" s="15"/>
      <c r="C72" s="34"/>
      <c r="D72" s="35"/>
      <c r="E72" s="36" t="str">
        <f t="shared" si="4"/>
        <v/>
      </c>
      <c r="F72" s="36"/>
      <c r="G72" s="34"/>
      <c r="H72" s="35"/>
      <c r="I72" s="35"/>
      <c r="J72" s="35" t="str">
        <f t="shared" si="1"/>
        <v/>
      </c>
      <c r="K72" s="35"/>
      <c r="L72" s="43" t="str">
        <f t="shared" si="2"/>
        <v/>
      </c>
      <c r="M72" s="33" t="str">
        <f t="shared" si="3"/>
        <v/>
      </c>
      <c r="N72" s="10"/>
    </row>
    <row r="73" spans="1:14" ht="31.5" customHeight="1" x14ac:dyDescent="0.15">
      <c r="A73" s="14">
        <v>56</v>
      </c>
      <c r="B73" s="15"/>
      <c r="C73" s="34"/>
      <c r="D73" s="35"/>
      <c r="E73" s="36" t="str">
        <f t="shared" si="4"/>
        <v/>
      </c>
      <c r="F73" s="36"/>
      <c r="G73" s="34"/>
      <c r="H73" s="35"/>
      <c r="I73" s="35"/>
      <c r="J73" s="35" t="str">
        <f t="shared" si="1"/>
        <v/>
      </c>
      <c r="K73" s="35"/>
      <c r="L73" s="43" t="str">
        <f t="shared" si="2"/>
        <v/>
      </c>
      <c r="M73" s="33" t="str">
        <f t="shared" si="3"/>
        <v/>
      </c>
      <c r="N73" s="10"/>
    </row>
    <row r="74" spans="1:14" ht="31.5" customHeight="1" x14ac:dyDescent="0.15">
      <c r="A74" s="14">
        <v>57</v>
      </c>
      <c r="B74" s="15"/>
      <c r="C74" s="34"/>
      <c r="D74" s="35"/>
      <c r="E74" s="36" t="str">
        <f t="shared" si="4"/>
        <v/>
      </c>
      <c r="F74" s="36"/>
      <c r="G74" s="34"/>
      <c r="H74" s="35"/>
      <c r="I74" s="35"/>
      <c r="J74" s="35" t="str">
        <f t="shared" si="1"/>
        <v/>
      </c>
      <c r="K74" s="35"/>
      <c r="L74" s="43" t="str">
        <f t="shared" si="2"/>
        <v/>
      </c>
      <c r="M74" s="33" t="str">
        <f t="shared" si="3"/>
        <v/>
      </c>
      <c r="N74" s="10"/>
    </row>
    <row r="75" spans="1:14" ht="31.5" customHeight="1" thickBot="1" x14ac:dyDescent="0.2">
      <c r="A75" s="14">
        <v>58</v>
      </c>
      <c r="B75" s="16"/>
      <c r="C75" s="44"/>
      <c r="D75" s="45"/>
      <c r="E75" s="46" t="str">
        <f t="shared" si="4"/>
        <v/>
      </c>
      <c r="F75" s="46"/>
      <c r="G75" s="44"/>
      <c r="H75" s="45"/>
      <c r="I75" s="45"/>
      <c r="J75" s="45" t="str">
        <f t="shared" si="1"/>
        <v/>
      </c>
      <c r="K75" s="45"/>
      <c r="L75" s="47" t="str">
        <f t="shared" si="2"/>
        <v/>
      </c>
      <c r="M75" s="48" t="str">
        <f t="shared" si="3"/>
        <v/>
      </c>
      <c r="N75" s="10"/>
    </row>
  </sheetData>
  <mergeCells count="17">
    <mergeCell ref="K14:K15"/>
    <mergeCell ref="L14:L15"/>
    <mergeCell ref="A16:B17"/>
    <mergeCell ref="G13:J13"/>
    <mergeCell ref="G12:L12"/>
    <mergeCell ref="M1:N1"/>
    <mergeCell ref="A3:N3"/>
    <mergeCell ref="A4:N4"/>
    <mergeCell ref="K6:M6"/>
    <mergeCell ref="K8:M8"/>
    <mergeCell ref="M12:M14"/>
    <mergeCell ref="A12:A15"/>
    <mergeCell ref="B12:B15"/>
    <mergeCell ref="N12:N15"/>
    <mergeCell ref="C13:E13"/>
    <mergeCell ref="C12:F12"/>
    <mergeCell ref="G14:G15"/>
  </mergeCells>
  <phoneticPr fontId="2"/>
  <printOptions horizontalCentered="1"/>
  <pageMargins left="0.27559055118110237" right="0.23622047244094491" top="0.47244094488188981" bottom="0.31496062992125984" header="0.19685039370078741" footer="0.19685039370078741"/>
  <pageSetup paperSize="9" scale="59" fitToHeight="0" orientation="landscape" horizontalDpi="4294967292"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Normal="100" zoomScaleSheetLayoutView="100" workbookViewId="0">
      <selection activeCell="H7" sqref="H7"/>
    </sheetView>
  </sheetViews>
  <sheetFormatPr defaultRowHeight="13.5" x14ac:dyDescent="0.15"/>
  <cols>
    <col min="2" max="2" width="12.140625" customWidth="1"/>
    <col min="3" max="3" width="6.42578125" bestFit="1" customWidth="1"/>
    <col min="4" max="4" width="6.7109375" bestFit="1" customWidth="1"/>
    <col min="5" max="5" width="4.140625" customWidth="1"/>
    <col min="6" max="6" width="10.42578125" bestFit="1" customWidth="1"/>
    <col min="7" max="7" width="3.85546875" customWidth="1"/>
    <col min="8" max="8" width="4.85546875" bestFit="1" customWidth="1"/>
    <col min="9" max="9" width="3.7109375" customWidth="1"/>
    <col min="10" max="10" width="10.42578125" bestFit="1" customWidth="1"/>
    <col min="11" max="11" width="2.5703125" bestFit="1" customWidth="1"/>
    <col min="12" max="12" width="8.5703125" bestFit="1" customWidth="1"/>
    <col min="13" max="13" width="4" customWidth="1"/>
    <col min="14" max="14" width="11.5703125" customWidth="1"/>
    <col min="15" max="15" width="10.42578125" bestFit="1" customWidth="1"/>
  </cols>
  <sheetData>
    <row r="1" spans="1:16" x14ac:dyDescent="0.15">
      <c r="A1" s="263" t="s">
        <v>64</v>
      </c>
      <c r="B1" s="263"/>
      <c r="D1" t="s">
        <v>65</v>
      </c>
    </row>
    <row r="3" spans="1:16" x14ac:dyDescent="0.15">
      <c r="A3" s="258" t="s">
        <v>66</v>
      </c>
      <c r="B3" s="264"/>
      <c r="C3" s="62">
        <v>29</v>
      </c>
      <c r="D3" s="63"/>
      <c r="E3" s="63"/>
      <c r="F3" s="63"/>
      <c r="I3" s="265" t="s">
        <v>67</v>
      </c>
      <c r="J3" s="265"/>
      <c r="K3" s="265"/>
      <c r="L3" s="265"/>
      <c r="M3" s="265"/>
      <c r="N3" s="64">
        <f>ROUNDDOWN(VLOOKUP($C$3,$A$14:$N$52,14,FALSE)/$C$9,0)</f>
        <v>12584</v>
      </c>
      <c r="O3" s="65" t="s">
        <v>14</v>
      </c>
    </row>
    <row r="4" spans="1:16" x14ac:dyDescent="0.15">
      <c r="A4" s="258" t="s">
        <v>68</v>
      </c>
      <c r="B4" s="259"/>
      <c r="C4" s="266" t="s">
        <v>69</v>
      </c>
      <c r="D4" s="267"/>
      <c r="E4" s="267"/>
      <c r="F4" s="268"/>
      <c r="I4" s="269" t="s">
        <v>70</v>
      </c>
      <c r="J4" s="269"/>
      <c r="K4" s="269"/>
      <c r="L4" s="269"/>
      <c r="M4" s="269"/>
      <c r="N4" s="64">
        <f>VLOOKUP($C$3,$A$14:$N$52,14,FALSE)-N3*C9</f>
        <v>0</v>
      </c>
      <c r="O4" s="65" t="s">
        <v>14</v>
      </c>
    </row>
    <row r="5" spans="1:16" x14ac:dyDescent="0.15">
      <c r="A5" s="258" t="s">
        <v>71</v>
      </c>
      <c r="B5" s="259"/>
      <c r="C5" s="260">
        <v>660000</v>
      </c>
      <c r="D5" s="261"/>
      <c r="E5" s="261"/>
      <c r="F5" s="262"/>
    </row>
    <row r="6" spans="1:16" x14ac:dyDescent="0.15">
      <c r="A6" s="258" t="s">
        <v>72</v>
      </c>
      <c r="B6" s="259"/>
      <c r="C6" s="66">
        <v>29</v>
      </c>
      <c r="D6" s="67" t="s">
        <v>73</v>
      </c>
      <c r="E6" s="66">
        <v>5</v>
      </c>
      <c r="F6" s="67" t="s">
        <v>74</v>
      </c>
    </row>
    <row r="7" spans="1:16" x14ac:dyDescent="0.15">
      <c r="A7" s="258" t="s">
        <v>75</v>
      </c>
      <c r="B7" s="259"/>
      <c r="C7" s="66">
        <v>7</v>
      </c>
      <c r="D7" s="61" t="s">
        <v>76</v>
      </c>
      <c r="E7" s="68">
        <f>C7*12</f>
        <v>84</v>
      </c>
      <c r="F7" s="65" t="s">
        <v>77</v>
      </c>
    </row>
    <row r="8" spans="1:16" x14ac:dyDescent="0.15">
      <c r="A8" s="258" t="s">
        <v>78</v>
      </c>
      <c r="B8" s="259"/>
      <c r="C8" s="69">
        <v>1</v>
      </c>
      <c r="D8" s="70"/>
      <c r="E8" s="68"/>
      <c r="F8" s="68"/>
    </row>
    <row r="9" spans="1:16" x14ac:dyDescent="0.15">
      <c r="A9" s="258" t="s">
        <v>79</v>
      </c>
      <c r="B9" s="259"/>
      <c r="C9" s="71">
        <v>5</v>
      </c>
      <c r="D9" s="83" t="s">
        <v>95</v>
      </c>
      <c r="E9" s="256">
        <f>IF(C5/C9&lt;100000,"対象外",C5/C9)</f>
        <v>132000</v>
      </c>
      <c r="F9" s="257"/>
    </row>
    <row r="10" spans="1:16" x14ac:dyDescent="0.15">
      <c r="A10" s="254" t="s">
        <v>80</v>
      </c>
      <c r="B10" s="255"/>
      <c r="C10" s="73">
        <f>VLOOKUP(C7,償却率!A1:B50,2,FALSE)</f>
        <v>0.14299999999999999</v>
      </c>
      <c r="D10" s="72"/>
      <c r="E10" s="72"/>
      <c r="F10" s="72"/>
    </row>
    <row r="12" spans="1:16" ht="54" x14ac:dyDescent="0.15">
      <c r="A12" s="74" t="s">
        <v>73</v>
      </c>
      <c r="B12" s="75" t="s">
        <v>81</v>
      </c>
      <c r="C12" s="76"/>
      <c r="D12" s="75" t="s">
        <v>80</v>
      </c>
      <c r="E12" s="76"/>
      <c r="F12" s="75" t="s">
        <v>82</v>
      </c>
      <c r="G12" s="76"/>
      <c r="H12" s="75" t="s">
        <v>83</v>
      </c>
      <c r="I12" s="76"/>
      <c r="J12" s="75" t="s">
        <v>84</v>
      </c>
      <c r="K12" s="76"/>
      <c r="L12" s="75" t="s">
        <v>85</v>
      </c>
      <c r="M12" s="76"/>
      <c r="N12" s="75" t="s">
        <v>86</v>
      </c>
      <c r="O12" s="75" t="s">
        <v>87</v>
      </c>
    </row>
    <row r="13" spans="1:16" s="60" customFormat="1" x14ac:dyDescent="0.15">
      <c r="A13" s="77"/>
      <c r="B13" s="77" t="s">
        <v>88</v>
      </c>
      <c r="D13" s="77"/>
      <c r="F13" s="77" t="s">
        <v>88</v>
      </c>
      <c r="H13" s="77" t="s">
        <v>89</v>
      </c>
      <c r="J13" s="77" t="s">
        <v>88</v>
      </c>
      <c r="L13" s="77" t="s">
        <v>90</v>
      </c>
      <c r="N13" s="77" t="s">
        <v>88</v>
      </c>
      <c r="O13" s="77" t="s">
        <v>88</v>
      </c>
    </row>
    <row r="14" spans="1:16" ht="18" customHeight="1" x14ac:dyDescent="0.15">
      <c r="A14" s="67">
        <f>C6</f>
        <v>29</v>
      </c>
      <c r="B14" s="78">
        <f>$C$5</f>
        <v>660000</v>
      </c>
      <c r="C14" s="79" t="s">
        <v>91</v>
      </c>
      <c r="D14" s="80">
        <f t="shared" ref="D14:D52" si="0">$C$10</f>
        <v>0.14299999999999999</v>
      </c>
      <c r="E14" s="79" t="s">
        <v>92</v>
      </c>
      <c r="F14" s="78">
        <f>ROUNDDOWN(B14*D14,0)</f>
        <v>94380</v>
      </c>
      <c r="G14" s="79" t="s">
        <v>91</v>
      </c>
      <c r="H14" s="80">
        <f>13-E6</f>
        <v>8</v>
      </c>
      <c r="I14" s="79" t="s">
        <v>92</v>
      </c>
      <c r="J14" s="78">
        <f>ROUNDDOWN(F14*H14/12,0)</f>
        <v>62920</v>
      </c>
      <c r="K14" s="79" t="s">
        <v>91</v>
      </c>
      <c r="L14" s="81">
        <f t="shared" ref="L14:L52" si="1">$C$8</f>
        <v>1</v>
      </c>
      <c r="M14" s="79" t="s">
        <v>92</v>
      </c>
      <c r="N14" s="78">
        <f>J14*L14</f>
        <v>62920</v>
      </c>
      <c r="O14" s="78">
        <f>B14-N14</f>
        <v>597080</v>
      </c>
      <c r="P14">
        <f>E7-H14</f>
        <v>76</v>
      </c>
    </row>
    <row r="15" spans="1:16" ht="18" customHeight="1" x14ac:dyDescent="0.15">
      <c r="A15" s="67">
        <f>A14+1</f>
        <v>30</v>
      </c>
      <c r="B15" s="78">
        <f t="shared" ref="B15:B29" si="2">IF(P14=0,0,$C$5)</f>
        <v>660000</v>
      </c>
      <c r="C15" s="79" t="s">
        <v>91</v>
      </c>
      <c r="D15" s="80">
        <f t="shared" si="0"/>
        <v>0.14299999999999999</v>
      </c>
      <c r="E15" s="79" t="s">
        <v>92</v>
      </c>
      <c r="F15" s="78">
        <f t="shared" ref="F15:F52" si="3">ROUNDDOWN(B15*D15,0)</f>
        <v>94380</v>
      </c>
      <c r="G15" s="79" t="s">
        <v>91</v>
      </c>
      <c r="H15" s="80">
        <f>IF(P14&gt;=12,12,P14)</f>
        <v>12</v>
      </c>
      <c r="I15" s="79" t="s">
        <v>92</v>
      </c>
      <c r="J15" s="78">
        <f t="shared" ref="J15:J52" si="4">ROUNDDOWN(F15*H15/12,0)</f>
        <v>94380</v>
      </c>
      <c r="K15" s="79" t="s">
        <v>91</v>
      </c>
      <c r="L15" s="81">
        <f t="shared" si="1"/>
        <v>1</v>
      </c>
      <c r="M15" s="79" t="s">
        <v>92</v>
      </c>
      <c r="N15" s="78">
        <f>IF(O14=0,0,IF(J15*L15&gt;=O14,O14-1,J15*L15))</f>
        <v>94380</v>
      </c>
      <c r="O15" s="78">
        <f>IF(N15=0,0,O14-N15)</f>
        <v>502700</v>
      </c>
      <c r="P15">
        <f>P14-H15</f>
        <v>64</v>
      </c>
    </row>
    <row r="16" spans="1:16" ht="18" customHeight="1" x14ac:dyDescent="0.15">
      <c r="A16" s="67">
        <f t="shared" ref="A16:A52" si="5">A15+1</f>
        <v>31</v>
      </c>
      <c r="B16" s="78">
        <f t="shared" si="2"/>
        <v>660000</v>
      </c>
      <c r="C16" s="79" t="s">
        <v>91</v>
      </c>
      <c r="D16" s="80">
        <f t="shared" si="0"/>
        <v>0.14299999999999999</v>
      </c>
      <c r="E16" s="79" t="s">
        <v>92</v>
      </c>
      <c r="F16" s="78">
        <f t="shared" si="3"/>
        <v>94380</v>
      </c>
      <c r="G16" s="79" t="s">
        <v>91</v>
      </c>
      <c r="H16" s="80">
        <f t="shared" ref="H16:H52" si="6">IF(P15&gt;=12,12,P15)</f>
        <v>12</v>
      </c>
      <c r="I16" s="79" t="s">
        <v>92</v>
      </c>
      <c r="J16" s="78">
        <f t="shared" si="4"/>
        <v>94380</v>
      </c>
      <c r="K16" s="79" t="s">
        <v>91</v>
      </c>
      <c r="L16" s="81">
        <f t="shared" si="1"/>
        <v>1</v>
      </c>
      <c r="M16" s="79" t="s">
        <v>92</v>
      </c>
      <c r="N16" s="78">
        <f t="shared" ref="N16:N52" si="7">IF(O15=0,0,IF(J16*L16&gt;=O15,O15-1,J16*L16))</f>
        <v>94380</v>
      </c>
      <c r="O16" s="78">
        <f t="shared" ref="O16:O52" si="8">IF(N16=0,0,O15-N16)</f>
        <v>408320</v>
      </c>
      <c r="P16">
        <f t="shared" ref="P16:P52" si="9">P15-H16</f>
        <v>52</v>
      </c>
    </row>
    <row r="17" spans="1:16" ht="18" customHeight="1" x14ac:dyDescent="0.15">
      <c r="A17" s="67">
        <f t="shared" si="5"/>
        <v>32</v>
      </c>
      <c r="B17" s="78">
        <f t="shared" si="2"/>
        <v>660000</v>
      </c>
      <c r="C17" s="79" t="s">
        <v>91</v>
      </c>
      <c r="D17" s="80">
        <f t="shared" si="0"/>
        <v>0.14299999999999999</v>
      </c>
      <c r="E17" s="79" t="s">
        <v>92</v>
      </c>
      <c r="F17" s="78">
        <f t="shared" si="3"/>
        <v>94380</v>
      </c>
      <c r="G17" s="79" t="s">
        <v>91</v>
      </c>
      <c r="H17" s="80">
        <f t="shared" si="6"/>
        <v>12</v>
      </c>
      <c r="I17" s="79" t="s">
        <v>92</v>
      </c>
      <c r="J17" s="78">
        <f t="shared" si="4"/>
        <v>94380</v>
      </c>
      <c r="K17" s="79" t="s">
        <v>91</v>
      </c>
      <c r="L17" s="81">
        <f t="shared" si="1"/>
        <v>1</v>
      </c>
      <c r="M17" s="79" t="s">
        <v>92</v>
      </c>
      <c r="N17" s="78">
        <f t="shared" si="7"/>
        <v>94380</v>
      </c>
      <c r="O17" s="78">
        <f t="shared" si="8"/>
        <v>313940</v>
      </c>
      <c r="P17">
        <f t="shared" si="9"/>
        <v>40</v>
      </c>
    </row>
    <row r="18" spans="1:16" ht="18" customHeight="1" x14ac:dyDescent="0.15">
      <c r="A18" s="67">
        <f t="shared" si="5"/>
        <v>33</v>
      </c>
      <c r="B18" s="78">
        <f t="shared" si="2"/>
        <v>660000</v>
      </c>
      <c r="C18" s="79" t="s">
        <v>91</v>
      </c>
      <c r="D18" s="80">
        <f t="shared" si="0"/>
        <v>0.14299999999999999</v>
      </c>
      <c r="E18" s="79" t="s">
        <v>92</v>
      </c>
      <c r="F18" s="78">
        <f t="shared" si="3"/>
        <v>94380</v>
      </c>
      <c r="G18" s="79" t="s">
        <v>91</v>
      </c>
      <c r="H18" s="80">
        <f t="shared" si="6"/>
        <v>12</v>
      </c>
      <c r="I18" s="79" t="s">
        <v>92</v>
      </c>
      <c r="J18" s="78">
        <f t="shared" si="4"/>
        <v>94380</v>
      </c>
      <c r="K18" s="79" t="s">
        <v>91</v>
      </c>
      <c r="L18" s="81">
        <f t="shared" si="1"/>
        <v>1</v>
      </c>
      <c r="M18" s="79" t="s">
        <v>92</v>
      </c>
      <c r="N18" s="78">
        <f t="shared" si="7"/>
        <v>94380</v>
      </c>
      <c r="O18" s="78">
        <f t="shared" si="8"/>
        <v>219560</v>
      </c>
      <c r="P18">
        <f t="shared" si="9"/>
        <v>28</v>
      </c>
    </row>
    <row r="19" spans="1:16" ht="18" customHeight="1" x14ac:dyDescent="0.15">
      <c r="A19" s="67">
        <f t="shared" si="5"/>
        <v>34</v>
      </c>
      <c r="B19" s="78">
        <f t="shared" si="2"/>
        <v>660000</v>
      </c>
      <c r="C19" s="79" t="s">
        <v>91</v>
      </c>
      <c r="D19" s="80">
        <f t="shared" si="0"/>
        <v>0.14299999999999999</v>
      </c>
      <c r="E19" s="79" t="s">
        <v>92</v>
      </c>
      <c r="F19" s="78">
        <f t="shared" si="3"/>
        <v>94380</v>
      </c>
      <c r="G19" s="79" t="s">
        <v>91</v>
      </c>
      <c r="H19" s="80">
        <f t="shared" si="6"/>
        <v>12</v>
      </c>
      <c r="I19" s="79" t="s">
        <v>92</v>
      </c>
      <c r="J19" s="78">
        <f t="shared" si="4"/>
        <v>94380</v>
      </c>
      <c r="K19" s="79" t="s">
        <v>91</v>
      </c>
      <c r="L19" s="81">
        <f t="shared" si="1"/>
        <v>1</v>
      </c>
      <c r="M19" s="79" t="s">
        <v>92</v>
      </c>
      <c r="N19" s="78">
        <f t="shared" si="7"/>
        <v>94380</v>
      </c>
      <c r="O19" s="78">
        <f t="shared" si="8"/>
        <v>125180</v>
      </c>
      <c r="P19">
        <f t="shared" si="9"/>
        <v>16</v>
      </c>
    </row>
    <row r="20" spans="1:16" ht="18" customHeight="1" x14ac:dyDescent="0.15">
      <c r="A20" s="67">
        <f t="shared" si="5"/>
        <v>35</v>
      </c>
      <c r="B20" s="78">
        <f t="shared" si="2"/>
        <v>660000</v>
      </c>
      <c r="C20" s="79" t="s">
        <v>91</v>
      </c>
      <c r="D20" s="80">
        <f t="shared" si="0"/>
        <v>0.14299999999999999</v>
      </c>
      <c r="E20" s="79" t="s">
        <v>92</v>
      </c>
      <c r="F20" s="78">
        <f t="shared" si="3"/>
        <v>94380</v>
      </c>
      <c r="G20" s="79" t="s">
        <v>91</v>
      </c>
      <c r="H20" s="80">
        <f t="shared" si="6"/>
        <v>12</v>
      </c>
      <c r="I20" s="79" t="s">
        <v>92</v>
      </c>
      <c r="J20" s="78">
        <f t="shared" si="4"/>
        <v>94380</v>
      </c>
      <c r="K20" s="79" t="s">
        <v>91</v>
      </c>
      <c r="L20" s="81">
        <f t="shared" si="1"/>
        <v>1</v>
      </c>
      <c r="M20" s="79" t="s">
        <v>92</v>
      </c>
      <c r="N20" s="78">
        <f t="shared" si="7"/>
        <v>94380</v>
      </c>
      <c r="O20" s="78">
        <f t="shared" si="8"/>
        <v>30800</v>
      </c>
      <c r="P20">
        <f t="shared" si="9"/>
        <v>4</v>
      </c>
    </row>
    <row r="21" spans="1:16" ht="18" customHeight="1" x14ac:dyDescent="0.15">
      <c r="A21" s="67">
        <f t="shared" si="5"/>
        <v>36</v>
      </c>
      <c r="B21" s="78">
        <f t="shared" si="2"/>
        <v>660000</v>
      </c>
      <c r="C21" s="79" t="s">
        <v>91</v>
      </c>
      <c r="D21" s="80">
        <f t="shared" si="0"/>
        <v>0.14299999999999999</v>
      </c>
      <c r="E21" s="79" t="s">
        <v>92</v>
      </c>
      <c r="F21" s="78">
        <f t="shared" si="3"/>
        <v>94380</v>
      </c>
      <c r="G21" s="79" t="s">
        <v>91</v>
      </c>
      <c r="H21" s="80">
        <f t="shared" si="6"/>
        <v>4</v>
      </c>
      <c r="I21" s="79" t="s">
        <v>92</v>
      </c>
      <c r="J21" s="78">
        <f t="shared" si="4"/>
        <v>31460</v>
      </c>
      <c r="K21" s="79" t="s">
        <v>91</v>
      </c>
      <c r="L21" s="81">
        <f t="shared" si="1"/>
        <v>1</v>
      </c>
      <c r="M21" s="79" t="s">
        <v>92</v>
      </c>
      <c r="N21" s="78">
        <f t="shared" si="7"/>
        <v>30799</v>
      </c>
      <c r="O21" s="78">
        <f t="shared" si="8"/>
        <v>1</v>
      </c>
      <c r="P21">
        <f t="shared" si="9"/>
        <v>0</v>
      </c>
    </row>
    <row r="22" spans="1:16" ht="18" customHeight="1" x14ac:dyDescent="0.15">
      <c r="A22" s="67">
        <f t="shared" si="5"/>
        <v>37</v>
      </c>
      <c r="B22" s="78">
        <f t="shared" si="2"/>
        <v>0</v>
      </c>
      <c r="C22" s="79" t="s">
        <v>91</v>
      </c>
      <c r="D22" s="80">
        <f t="shared" si="0"/>
        <v>0.14299999999999999</v>
      </c>
      <c r="E22" s="79" t="s">
        <v>92</v>
      </c>
      <c r="F22" s="78">
        <f t="shared" si="3"/>
        <v>0</v>
      </c>
      <c r="G22" s="79" t="s">
        <v>91</v>
      </c>
      <c r="H22" s="80">
        <f t="shared" si="6"/>
        <v>0</v>
      </c>
      <c r="I22" s="79" t="s">
        <v>92</v>
      </c>
      <c r="J22" s="78">
        <f t="shared" si="4"/>
        <v>0</v>
      </c>
      <c r="K22" s="79" t="s">
        <v>91</v>
      </c>
      <c r="L22" s="81">
        <f t="shared" si="1"/>
        <v>1</v>
      </c>
      <c r="M22" s="79" t="s">
        <v>92</v>
      </c>
      <c r="N22" s="78">
        <f t="shared" si="7"/>
        <v>0</v>
      </c>
      <c r="O22" s="78">
        <f t="shared" si="8"/>
        <v>0</v>
      </c>
      <c r="P22">
        <f t="shared" si="9"/>
        <v>0</v>
      </c>
    </row>
    <row r="23" spans="1:16" ht="18" customHeight="1" x14ac:dyDescent="0.15">
      <c r="A23" s="67">
        <f t="shared" si="5"/>
        <v>38</v>
      </c>
      <c r="B23" s="78">
        <f t="shared" si="2"/>
        <v>0</v>
      </c>
      <c r="C23" s="79" t="s">
        <v>91</v>
      </c>
      <c r="D23" s="80">
        <f t="shared" si="0"/>
        <v>0.14299999999999999</v>
      </c>
      <c r="E23" s="79" t="s">
        <v>92</v>
      </c>
      <c r="F23" s="78">
        <f t="shared" si="3"/>
        <v>0</v>
      </c>
      <c r="G23" s="79" t="s">
        <v>91</v>
      </c>
      <c r="H23" s="80">
        <f t="shared" si="6"/>
        <v>0</v>
      </c>
      <c r="I23" s="79" t="s">
        <v>92</v>
      </c>
      <c r="J23" s="78">
        <f t="shared" si="4"/>
        <v>0</v>
      </c>
      <c r="K23" s="79" t="s">
        <v>91</v>
      </c>
      <c r="L23" s="81">
        <f t="shared" si="1"/>
        <v>1</v>
      </c>
      <c r="M23" s="79" t="s">
        <v>92</v>
      </c>
      <c r="N23" s="78">
        <f t="shared" si="7"/>
        <v>0</v>
      </c>
      <c r="O23" s="78">
        <f t="shared" si="8"/>
        <v>0</v>
      </c>
      <c r="P23">
        <f t="shared" si="9"/>
        <v>0</v>
      </c>
    </row>
    <row r="24" spans="1:16" ht="18" customHeight="1" x14ac:dyDescent="0.15">
      <c r="A24" s="67">
        <f t="shared" si="5"/>
        <v>39</v>
      </c>
      <c r="B24" s="78">
        <f t="shared" si="2"/>
        <v>0</v>
      </c>
      <c r="C24" s="79" t="s">
        <v>91</v>
      </c>
      <c r="D24" s="80">
        <f t="shared" si="0"/>
        <v>0.14299999999999999</v>
      </c>
      <c r="E24" s="79" t="s">
        <v>92</v>
      </c>
      <c r="F24" s="78">
        <f t="shared" si="3"/>
        <v>0</v>
      </c>
      <c r="G24" s="79" t="s">
        <v>91</v>
      </c>
      <c r="H24" s="80">
        <f t="shared" si="6"/>
        <v>0</v>
      </c>
      <c r="I24" s="79" t="s">
        <v>92</v>
      </c>
      <c r="J24" s="78">
        <f t="shared" si="4"/>
        <v>0</v>
      </c>
      <c r="K24" s="79" t="s">
        <v>91</v>
      </c>
      <c r="L24" s="81">
        <f t="shared" si="1"/>
        <v>1</v>
      </c>
      <c r="M24" s="79" t="s">
        <v>92</v>
      </c>
      <c r="N24" s="78">
        <f t="shared" si="7"/>
        <v>0</v>
      </c>
      <c r="O24" s="78">
        <f t="shared" si="8"/>
        <v>0</v>
      </c>
      <c r="P24">
        <f t="shared" si="9"/>
        <v>0</v>
      </c>
    </row>
    <row r="25" spans="1:16" ht="18" customHeight="1" x14ac:dyDescent="0.15">
      <c r="A25" s="67">
        <f t="shared" si="5"/>
        <v>40</v>
      </c>
      <c r="B25" s="78">
        <f t="shared" si="2"/>
        <v>0</v>
      </c>
      <c r="C25" s="79" t="s">
        <v>91</v>
      </c>
      <c r="D25" s="80">
        <f t="shared" si="0"/>
        <v>0.14299999999999999</v>
      </c>
      <c r="E25" s="79" t="s">
        <v>92</v>
      </c>
      <c r="F25" s="78">
        <f t="shared" si="3"/>
        <v>0</v>
      </c>
      <c r="G25" s="79" t="s">
        <v>91</v>
      </c>
      <c r="H25" s="80">
        <f t="shared" si="6"/>
        <v>0</v>
      </c>
      <c r="I25" s="79" t="s">
        <v>92</v>
      </c>
      <c r="J25" s="78">
        <f t="shared" si="4"/>
        <v>0</v>
      </c>
      <c r="K25" s="79" t="s">
        <v>91</v>
      </c>
      <c r="L25" s="81">
        <f t="shared" si="1"/>
        <v>1</v>
      </c>
      <c r="M25" s="79" t="s">
        <v>92</v>
      </c>
      <c r="N25" s="78">
        <f t="shared" si="7"/>
        <v>0</v>
      </c>
      <c r="O25" s="78">
        <f t="shared" si="8"/>
        <v>0</v>
      </c>
      <c r="P25">
        <f t="shared" si="9"/>
        <v>0</v>
      </c>
    </row>
    <row r="26" spans="1:16" ht="18" customHeight="1" x14ac:dyDescent="0.15">
      <c r="A26" s="67">
        <f t="shared" si="5"/>
        <v>41</v>
      </c>
      <c r="B26" s="78">
        <f t="shared" si="2"/>
        <v>0</v>
      </c>
      <c r="C26" s="79" t="s">
        <v>91</v>
      </c>
      <c r="D26" s="80">
        <f t="shared" si="0"/>
        <v>0.14299999999999999</v>
      </c>
      <c r="E26" s="79" t="s">
        <v>92</v>
      </c>
      <c r="F26" s="78">
        <f t="shared" si="3"/>
        <v>0</v>
      </c>
      <c r="G26" s="79" t="s">
        <v>91</v>
      </c>
      <c r="H26" s="80">
        <f t="shared" si="6"/>
        <v>0</v>
      </c>
      <c r="I26" s="79" t="s">
        <v>92</v>
      </c>
      <c r="J26" s="78">
        <f t="shared" si="4"/>
        <v>0</v>
      </c>
      <c r="K26" s="79" t="s">
        <v>91</v>
      </c>
      <c r="L26" s="81">
        <f t="shared" si="1"/>
        <v>1</v>
      </c>
      <c r="M26" s="79" t="s">
        <v>92</v>
      </c>
      <c r="N26" s="78">
        <f t="shared" si="7"/>
        <v>0</v>
      </c>
      <c r="O26" s="78">
        <f t="shared" si="8"/>
        <v>0</v>
      </c>
      <c r="P26">
        <f t="shared" si="9"/>
        <v>0</v>
      </c>
    </row>
    <row r="27" spans="1:16" ht="18" customHeight="1" x14ac:dyDescent="0.15">
      <c r="A27" s="67">
        <f t="shared" si="5"/>
        <v>42</v>
      </c>
      <c r="B27" s="78">
        <f t="shared" si="2"/>
        <v>0</v>
      </c>
      <c r="C27" s="79" t="s">
        <v>91</v>
      </c>
      <c r="D27" s="80">
        <f t="shared" si="0"/>
        <v>0.14299999999999999</v>
      </c>
      <c r="E27" s="79" t="s">
        <v>92</v>
      </c>
      <c r="F27" s="78">
        <f t="shared" si="3"/>
        <v>0</v>
      </c>
      <c r="G27" s="79" t="s">
        <v>91</v>
      </c>
      <c r="H27" s="80">
        <f t="shared" si="6"/>
        <v>0</v>
      </c>
      <c r="I27" s="79" t="s">
        <v>92</v>
      </c>
      <c r="J27" s="78">
        <f t="shared" si="4"/>
        <v>0</v>
      </c>
      <c r="K27" s="79" t="s">
        <v>91</v>
      </c>
      <c r="L27" s="81">
        <f t="shared" si="1"/>
        <v>1</v>
      </c>
      <c r="M27" s="79" t="s">
        <v>92</v>
      </c>
      <c r="N27" s="78">
        <f t="shared" si="7"/>
        <v>0</v>
      </c>
      <c r="O27" s="78">
        <f t="shared" si="8"/>
        <v>0</v>
      </c>
      <c r="P27">
        <f t="shared" si="9"/>
        <v>0</v>
      </c>
    </row>
    <row r="28" spans="1:16" ht="18" customHeight="1" x14ac:dyDescent="0.15">
      <c r="A28" s="67">
        <f t="shared" si="5"/>
        <v>43</v>
      </c>
      <c r="B28" s="78">
        <f t="shared" si="2"/>
        <v>0</v>
      </c>
      <c r="C28" s="79" t="s">
        <v>91</v>
      </c>
      <c r="D28" s="80">
        <f t="shared" si="0"/>
        <v>0.14299999999999999</v>
      </c>
      <c r="E28" s="79" t="s">
        <v>92</v>
      </c>
      <c r="F28" s="78">
        <f t="shared" si="3"/>
        <v>0</v>
      </c>
      <c r="G28" s="79" t="s">
        <v>91</v>
      </c>
      <c r="H28" s="80">
        <f t="shared" si="6"/>
        <v>0</v>
      </c>
      <c r="I28" s="79" t="s">
        <v>92</v>
      </c>
      <c r="J28" s="78">
        <f t="shared" si="4"/>
        <v>0</v>
      </c>
      <c r="K28" s="79" t="s">
        <v>91</v>
      </c>
      <c r="L28" s="81">
        <f t="shared" si="1"/>
        <v>1</v>
      </c>
      <c r="M28" s="79" t="s">
        <v>92</v>
      </c>
      <c r="N28" s="78">
        <f t="shared" si="7"/>
        <v>0</v>
      </c>
      <c r="O28" s="78">
        <f t="shared" si="8"/>
        <v>0</v>
      </c>
      <c r="P28">
        <f t="shared" si="9"/>
        <v>0</v>
      </c>
    </row>
    <row r="29" spans="1:16" ht="18" customHeight="1" x14ac:dyDescent="0.15">
      <c r="A29" s="67">
        <f t="shared" si="5"/>
        <v>44</v>
      </c>
      <c r="B29" s="78">
        <f t="shared" si="2"/>
        <v>0</v>
      </c>
      <c r="C29" s="79" t="s">
        <v>91</v>
      </c>
      <c r="D29" s="80">
        <f t="shared" si="0"/>
        <v>0.14299999999999999</v>
      </c>
      <c r="E29" s="79" t="s">
        <v>92</v>
      </c>
      <c r="F29" s="78">
        <f t="shared" si="3"/>
        <v>0</v>
      </c>
      <c r="G29" s="79" t="s">
        <v>91</v>
      </c>
      <c r="H29" s="80">
        <f t="shared" si="6"/>
        <v>0</v>
      </c>
      <c r="I29" s="79" t="s">
        <v>92</v>
      </c>
      <c r="J29" s="78">
        <f t="shared" si="4"/>
        <v>0</v>
      </c>
      <c r="K29" s="79" t="s">
        <v>91</v>
      </c>
      <c r="L29" s="81">
        <f t="shared" si="1"/>
        <v>1</v>
      </c>
      <c r="M29" s="79" t="s">
        <v>92</v>
      </c>
      <c r="N29" s="78">
        <f t="shared" si="7"/>
        <v>0</v>
      </c>
      <c r="O29" s="78">
        <f t="shared" si="8"/>
        <v>0</v>
      </c>
      <c r="P29">
        <f t="shared" si="9"/>
        <v>0</v>
      </c>
    </row>
    <row r="30" spans="1:16" ht="18" customHeight="1" x14ac:dyDescent="0.15">
      <c r="A30" s="67">
        <f t="shared" si="5"/>
        <v>45</v>
      </c>
      <c r="B30" s="78">
        <f t="shared" ref="B30:B52" si="10">IF(P29=0,0,$C$5)</f>
        <v>0</v>
      </c>
      <c r="C30" s="79" t="s">
        <v>91</v>
      </c>
      <c r="D30" s="80">
        <f t="shared" si="0"/>
        <v>0.14299999999999999</v>
      </c>
      <c r="E30" s="79" t="s">
        <v>92</v>
      </c>
      <c r="F30" s="78">
        <f t="shared" si="3"/>
        <v>0</v>
      </c>
      <c r="G30" s="79" t="s">
        <v>91</v>
      </c>
      <c r="H30" s="80">
        <f t="shared" si="6"/>
        <v>0</v>
      </c>
      <c r="I30" s="79" t="s">
        <v>92</v>
      </c>
      <c r="J30" s="78">
        <f t="shared" si="4"/>
        <v>0</v>
      </c>
      <c r="K30" s="79" t="s">
        <v>91</v>
      </c>
      <c r="L30" s="81">
        <f t="shared" si="1"/>
        <v>1</v>
      </c>
      <c r="M30" s="79" t="s">
        <v>92</v>
      </c>
      <c r="N30" s="78">
        <f t="shared" si="7"/>
        <v>0</v>
      </c>
      <c r="O30" s="78">
        <f t="shared" si="8"/>
        <v>0</v>
      </c>
      <c r="P30">
        <f t="shared" si="9"/>
        <v>0</v>
      </c>
    </row>
    <row r="31" spans="1:16" ht="18" customHeight="1" x14ac:dyDescent="0.15">
      <c r="A31" s="67">
        <f t="shared" si="5"/>
        <v>46</v>
      </c>
      <c r="B31" s="78">
        <f t="shared" si="10"/>
        <v>0</v>
      </c>
      <c r="C31" s="79" t="s">
        <v>91</v>
      </c>
      <c r="D31" s="80">
        <f t="shared" si="0"/>
        <v>0.14299999999999999</v>
      </c>
      <c r="E31" s="79" t="s">
        <v>92</v>
      </c>
      <c r="F31" s="78">
        <f t="shared" si="3"/>
        <v>0</v>
      </c>
      <c r="G31" s="79" t="s">
        <v>91</v>
      </c>
      <c r="H31" s="80">
        <f t="shared" si="6"/>
        <v>0</v>
      </c>
      <c r="I31" s="79" t="s">
        <v>92</v>
      </c>
      <c r="J31" s="78">
        <f t="shared" si="4"/>
        <v>0</v>
      </c>
      <c r="K31" s="79" t="s">
        <v>91</v>
      </c>
      <c r="L31" s="81">
        <f t="shared" si="1"/>
        <v>1</v>
      </c>
      <c r="M31" s="79" t="s">
        <v>92</v>
      </c>
      <c r="N31" s="78">
        <f t="shared" si="7"/>
        <v>0</v>
      </c>
      <c r="O31" s="78">
        <f t="shared" si="8"/>
        <v>0</v>
      </c>
      <c r="P31">
        <f t="shared" si="9"/>
        <v>0</v>
      </c>
    </row>
    <row r="32" spans="1:16" ht="18" customHeight="1" x14ac:dyDescent="0.15">
      <c r="A32" s="67">
        <f t="shared" si="5"/>
        <v>47</v>
      </c>
      <c r="B32" s="78">
        <f t="shared" si="10"/>
        <v>0</v>
      </c>
      <c r="C32" s="79" t="s">
        <v>91</v>
      </c>
      <c r="D32" s="80">
        <f t="shared" si="0"/>
        <v>0.14299999999999999</v>
      </c>
      <c r="E32" s="79" t="s">
        <v>92</v>
      </c>
      <c r="F32" s="78">
        <f t="shared" si="3"/>
        <v>0</v>
      </c>
      <c r="G32" s="79" t="s">
        <v>91</v>
      </c>
      <c r="H32" s="80">
        <f t="shared" si="6"/>
        <v>0</v>
      </c>
      <c r="I32" s="79" t="s">
        <v>92</v>
      </c>
      <c r="J32" s="78">
        <f t="shared" si="4"/>
        <v>0</v>
      </c>
      <c r="K32" s="79" t="s">
        <v>91</v>
      </c>
      <c r="L32" s="81">
        <f t="shared" si="1"/>
        <v>1</v>
      </c>
      <c r="M32" s="79" t="s">
        <v>92</v>
      </c>
      <c r="N32" s="78">
        <f t="shared" si="7"/>
        <v>0</v>
      </c>
      <c r="O32" s="78">
        <f t="shared" si="8"/>
        <v>0</v>
      </c>
      <c r="P32">
        <f t="shared" si="9"/>
        <v>0</v>
      </c>
    </row>
    <row r="33" spans="1:16" ht="18" customHeight="1" x14ac:dyDescent="0.15">
      <c r="A33" s="67">
        <f t="shared" si="5"/>
        <v>48</v>
      </c>
      <c r="B33" s="78">
        <f t="shared" si="10"/>
        <v>0</v>
      </c>
      <c r="C33" s="79" t="s">
        <v>91</v>
      </c>
      <c r="D33" s="80">
        <f t="shared" si="0"/>
        <v>0.14299999999999999</v>
      </c>
      <c r="E33" s="79" t="s">
        <v>92</v>
      </c>
      <c r="F33" s="78">
        <f t="shared" si="3"/>
        <v>0</v>
      </c>
      <c r="G33" s="79" t="s">
        <v>91</v>
      </c>
      <c r="H33" s="80">
        <f t="shared" si="6"/>
        <v>0</v>
      </c>
      <c r="I33" s="79" t="s">
        <v>92</v>
      </c>
      <c r="J33" s="78">
        <f t="shared" si="4"/>
        <v>0</v>
      </c>
      <c r="K33" s="79" t="s">
        <v>91</v>
      </c>
      <c r="L33" s="81">
        <f t="shared" si="1"/>
        <v>1</v>
      </c>
      <c r="M33" s="79" t="s">
        <v>92</v>
      </c>
      <c r="N33" s="78">
        <f t="shared" si="7"/>
        <v>0</v>
      </c>
      <c r="O33" s="78">
        <f t="shared" si="8"/>
        <v>0</v>
      </c>
      <c r="P33">
        <f t="shared" si="9"/>
        <v>0</v>
      </c>
    </row>
    <row r="34" spans="1:16" ht="18" customHeight="1" x14ac:dyDescent="0.15">
      <c r="A34" s="67">
        <f t="shared" si="5"/>
        <v>49</v>
      </c>
      <c r="B34" s="78">
        <f t="shared" si="10"/>
        <v>0</v>
      </c>
      <c r="C34" s="79" t="s">
        <v>91</v>
      </c>
      <c r="D34" s="80">
        <f t="shared" si="0"/>
        <v>0.14299999999999999</v>
      </c>
      <c r="E34" s="79" t="s">
        <v>92</v>
      </c>
      <c r="F34" s="78">
        <f t="shared" si="3"/>
        <v>0</v>
      </c>
      <c r="G34" s="79" t="s">
        <v>91</v>
      </c>
      <c r="H34" s="80">
        <f t="shared" si="6"/>
        <v>0</v>
      </c>
      <c r="I34" s="79" t="s">
        <v>92</v>
      </c>
      <c r="J34" s="78">
        <f t="shared" si="4"/>
        <v>0</v>
      </c>
      <c r="K34" s="79" t="s">
        <v>91</v>
      </c>
      <c r="L34" s="81">
        <f t="shared" si="1"/>
        <v>1</v>
      </c>
      <c r="M34" s="79" t="s">
        <v>92</v>
      </c>
      <c r="N34" s="78">
        <f t="shared" si="7"/>
        <v>0</v>
      </c>
      <c r="O34" s="78">
        <f t="shared" si="8"/>
        <v>0</v>
      </c>
      <c r="P34">
        <f t="shared" si="9"/>
        <v>0</v>
      </c>
    </row>
    <row r="35" spans="1:16" ht="18" customHeight="1" x14ac:dyDescent="0.15">
      <c r="A35" s="67">
        <f t="shared" si="5"/>
        <v>50</v>
      </c>
      <c r="B35" s="78">
        <f t="shared" si="10"/>
        <v>0</v>
      </c>
      <c r="C35" s="79" t="s">
        <v>91</v>
      </c>
      <c r="D35" s="80">
        <f t="shared" si="0"/>
        <v>0.14299999999999999</v>
      </c>
      <c r="E35" s="79" t="s">
        <v>92</v>
      </c>
      <c r="F35" s="78">
        <f t="shared" si="3"/>
        <v>0</v>
      </c>
      <c r="G35" s="79" t="s">
        <v>91</v>
      </c>
      <c r="H35" s="80">
        <f t="shared" si="6"/>
        <v>0</v>
      </c>
      <c r="I35" s="79" t="s">
        <v>92</v>
      </c>
      <c r="J35" s="78">
        <f t="shared" si="4"/>
        <v>0</v>
      </c>
      <c r="K35" s="79" t="s">
        <v>91</v>
      </c>
      <c r="L35" s="81">
        <f t="shared" si="1"/>
        <v>1</v>
      </c>
      <c r="M35" s="79" t="s">
        <v>92</v>
      </c>
      <c r="N35" s="78">
        <f t="shared" si="7"/>
        <v>0</v>
      </c>
      <c r="O35" s="78">
        <f t="shared" si="8"/>
        <v>0</v>
      </c>
      <c r="P35">
        <f t="shared" si="9"/>
        <v>0</v>
      </c>
    </row>
    <row r="36" spans="1:16" ht="18" customHeight="1" x14ac:dyDescent="0.15">
      <c r="A36" s="67">
        <f t="shared" si="5"/>
        <v>51</v>
      </c>
      <c r="B36" s="78">
        <f t="shared" si="10"/>
        <v>0</v>
      </c>
      <c r="C36" s="79" t="s">
        <v>91</v>
      </c>
      <c r="D36" s="80">
        <f t="shared" si="0"/>
        <v>0.14299999999999999</v>
      </c>
      <c r="E36" s="79" t="s">
        <v>92</v>
      </c>
      <c r="F36" s="78">
        <f t="shared" si="3"/>
        <v>0</v>
      </c>
      <c r="G36" s="79" t="s">
        <v>91</v>
      </c>
      <c r="H36" s="80">
        <f t="shared" si="6"/>
        <v>0</v>
      </c>
      <c r="I36" s="79" t="s">
        <v>92</v>
      </c>
      <c r="J36" s="78">
        <f t="shared" si="4"/>
        <v>0</v>
      </c>
      <c r="K36" s="79" t="s">
        <v>91</v>
      </c>
      <c r="L36" s="81">
        <f t="shared" si="1"/>
        <v>1</v>
      </c>
      <c r="M36" s="79" t="s">
        <v>92</v>
      </c>
      <c r="N36" s="78">
        <f t="shared" si="7"/>
        <v>0</v>
      </c>
      <c r="O36" s="78">
        <f t="shared" si="8"/>
        <v>0</v>
      </c>
      <c r="P36">
        <f t="shared" si="9"/>
        <v>0</v>
      </c>
    </row>
    <row r="37" spans="1:16" ht="18" customHeight="1" x14ac:dyDescent="0.15">
      <c r="A37" s="67">
        <f t="shared" si="5"/>
        <v>52</v>
      </c>
      <c r="B37" s="78">
        <f t="shared" si="10"/>
        <v>0</v>
      </c>
      <c r="C37" s="79" t="s">
        <v>91</v>
      </c>
      <c r="D37" s="80">
        <f t="shared" si="0"/>
        <v>0.14299999999999999</v>
      </c>
      <c r="E37" s="79" t="s">
        <v>92</v>
      </c>
      <c r="F37" s="78">
        <f t="shared" si="3"/>
        <v>0</v>
      </c>
      <c r="G37" s="79" t="s">
        <v>91</v>
      </c>
      <c r="H37" s="80">
        <f t="shared" si="6"/>
        <v>0</v>
      </c>
      <c r="I37" s="79" t="s">
        <v>92</v>
      </c>
      <c r="J37" s="78">
        <f t="shared" si="4"/>
        <v>0</v>
      </c>
      <c r="K37" s="79" t="s">
        <v>91</v>
      </c>
      <c r="L37" s="81">
        <f t="shared" si="1"/>
        <v>1</v>
      </c>
      <c r="M37" s="79" t="s">
        <v>92</v>
      </c>
      <c r="N37" s="78">
        <f t="shared" si="7"/>
        <v>0</v>
      </c>
      <c r="O37" s="78">
        <f t="shared" si="8"/>
        <v>0</v>
      </c>
      <c r="P37">
        <f t="shared" si="9"/>
        <v>0</v>
      </c>
    </row>
    <row r="38" spans="1:16" ht="18" customHeight="1" x14ac:dyDescent="0.15">
      <c r="A38" s="67">
        <f t="shared" si="5"/>
        <v>53</v>
      </c>
      <c r="B38" s="78">
        <f t="shared" si="10"/>
        <v>0</v>
      </c>
      <c r="C38" s="79" t="s">
        <v>91</v>
      </c>
      <c r="D38" s="80">
        <f t="shared" si="0"/>
        <v>0.14299999999999999</v>
      </c>
      <c r="E38" s="79" t="s">
        <v>92</v>
      </c>
      <c r="F38" s="78">
        <f t="shared" si="3"/>
        <v>0</v>
      </c>
      <c r="G38" s="79" t="s">
        <v>91</v>
      </c>
      <c r="H38" s="80">
        <f t="shared" si="6"/>
        <v>0</v>
      </c>
      <c r="I38" s="79" t="s">
        <v>92</v>
      </c>
      <c r="J38" s="78">
        <f t="shared" si="4"/>
        <v>0</v>
      </c>
      <c r="K38" s="79" t="s">
        <v>91</v>
      </c>
      <c r="L38" s="81">
        <f t="shared" si="1"/>
        <v>1</v>
      </c>
      <c r="M38" s="79" t="s">
        <v>92</v>
      </c>
      <c r="N38" s="78">
        <f t="shared" si="7"/>
        <v>0</v>
      </c>
      <c r="O38" s="78">
        <f t="shared" si="8"/>
        <v>0</v>
      </c>
      <c r="P38">
        <f t="shared" si="9"/>
        <v>0</v>
      </c>
    </row>
    <row r="39" spans="1:16" ht="18" customHeight="1" x14ac:dyDescent="0.15">
      <c r="A39" s="67">
        <f t="shared" si="5"/>
        <v>54</v>
      </c>
      <c r="B39" s="78">
        <f t="shared" si="10"/>
        <v>0</v>
      </c>
      <c r="C39" s="79" t="s">
        <v>91</v>
      </c>
      <c r="D39" s="80">
        <f t="shared" si="0"/>
        <v>0.14299999999999999</v>
      </c>
      <c r="E39" s="79" t="s">
        <v>92</v>
      </c>
      <c r="F39" s="78">
        <f t="shared" si="3"/>
        <v>0</v>
      </c>
      <c r="G39" s="79" t="s">
        <v>91</v>
      </c>
      <c r="H39" s="80">
        <f t="shared" si="6"/>
        <v>0</v>
      </c>
      <c r="I39" s="79" t="s">
        <v>92</v>
      </c>
      <c r="J39" s="78">
        <f t="shared" si="4"/>
        <v>0</v>
      </c>
      <c r="K39" s="79" t="s">
        <v>91</v>
      </c>
      <c r="L39" s="81">
        <f t="shared" si="1"/>
        <v>1</v>
      </c>
      <c r="M39" s="79" t="s">
        <v>92</v>
      </c>
      <c r="N39" s="78">
        <f t="shared" si="7"/>
        <v>0</v>
      </c>
      <c r="O39" s="78">
        <f t="shared" si="8"/>
        <v>0</v>
      </c>
      <c r="P39">
        <f t="shared" si="9"/>
        <v>0</v>
      </c>
    </row>
    <row r="40" spans="1:16" ht="18" customHeight="1" x14ac:dyDescent="0.15">
      <c r="A40" s="67">
        <f t="shared" si="5"/>
        <v>55</v>
      </c>
      <c r="B40" s="78">
        <f t="shared" si="10"/>
        <v>0</v>
      </c>
      <c r="C40" s="79" t="s">
        <v>91</v>
      </c>
      <c r="D40" s="80">
        <f t="shared" si="0"/>
        <v>0.14299999999999999</v>
      </c>
      <c r="E40" s="79" t="s">
        <v>92</v>
      </c>
      <c r="F40" s="78">
        <f t="shared" si="3"/>
        <v>0</v>
      </c>
      <c r="G40" s="79" t="s">
        <v>91</v>
      </c>
      <c r="H40" s="80">
        <f t="shared" si="6"/>
        <v>0</v>
      </c>
      <c r="I40" s="79" t="s">
        <v>92</v>
      </c>
      <c r="J40" s="78">
        <f t="shared" si="4"/>
        <v>0</v>
      </c>
      <c r="K40" s="79" t="s">
        <v>91</v>
      </c>
      <c r="L40" s="81">
        <f t="shared" si="1"/>
        <v>1</v>
      </c>
      <c r="M40" s="79" t="s">
        <v>92</v>
      </c>
      <c r="N40" s="78">
        <f t="shared" si="7"/>
        <v>0</v>
      </c>
      <c r="O40" s="78">
        <f t="shared" si="8"/>
        <v>0</v>
      </c>
      <c r="P40">
        <f t="shared" si="9"/>
        <v>0</v>
      </c>
    </row>
    <row r="41" spans="1:16" ht="18" customHeight="1" x14ac:dyDescent="0.15">
      <c r="A41" s="67">
        <f t="shared" si="5"/>
        <v>56</v>
      </c>
      <c r="B41" s="78">
        <f t="shared" si="10"/>
        <v>0</v>
      </c>
      <c r="C41" s="79" t="s">
        <v>91</v>
      </c>
      <c r="D41" s="80">
        <f t="shared" si="0"/>
        <v>0.14299999999999999</v>
      </c>
      <c r="E41" s="79" t="s">
        <v>92</v>
      </c>
      <c r="F41" s="78">
        <f t="shared" si="3"/>
        <v>0</v>
      </c>
      <c r="G41" s="79" t="s">
        <v>91</v>
      </c>
      <c r="H41" s="80">
        <f t="shared" si="6"/>
        <v>0</v>
      </c>
      <c r="I41" s="79" t="s">
        <v>92</v>
      </c>
      <c r="J41" s="78">
        <f t="shared" si="4"/>
        <v>0</v>
      </c>
      <c r="K41" s="79" t="s">
        <v>91</v>
      </c>
      <c r="L41" s="81">
        <f t="shared" si="1"/>
        <v>1</v>
      </c>
      <c r="M41" s="79" t="s">
        <v>92</v>
      </c>
      <c r="N41" s="78">
        <f t="shared" si="7"/>
        <v>0</v>
      </c>
      <c r="O41" s="78">
        <f t="shared" si="8"/>
        <v>0</v>
      </c>
      <c r="P41">
        <f t="shared" si="9"/>
        <v>0</v>
      </c>
    </row>
    <row r="42" spans="1:16" ht="18" customHeight="1" x14ac:dyDescent="0.15">
      <c r="A42" s="67">
        <f t="shared" si="5"/>
        <v>57</v>
      </c>
      <c r="B42" s="78">
        <f t="shared" si="10"/>
        <v>0</v>
      </c>
      <c r="C42" s="79" t="s">
        <v>91</v>
      </c>
      <c r="D42" s="80">
        <f t="shared" si="0"/>
        <v>0.14299999999999999</v>
      </c>
      <c r="E42" s="79" t="s">
        <v>92</v>
      </c>
      <c r="F42" s="78">
        <f t="shared" si="3"/>
        <v>0</v>
      </c>
      <c r="G42" s="79" t="s">
        <v>91</v>
      </c>
      <c r="H42" s="80">
        <f t="shared" si="6"/>
        <v>0</v>
      </c>
      <c r="I42" s="79" t="s">
        <v>92</v>
      </c>
      <c r="J42" s="78">
        <f t="shared" si="4"/>
        <v>0</v>
      </c>
      <c r="K42" s="79" t="s">
        <v>91</v>
      </c>
      <c r="L42" s="81">
        <f t="shared" si="1"/>
        <v>1</v>
      </c>
      <c r="M42" s="79" t="s">
        <v>92</v>
      </c>
      <c r="N42" s="78">
        <f t="shared" si="7"/>
        <v>0</v>
      </c>
      <c r="O42" s="78">
        <f t="shared" si="8"/>
        <v>0</v>
      </c>
      <c r="P42">
        <f t="shared" si="9"/>
        <v>0</v>
      </c>
    </row>
    <row r="43" spans="1:16" ht="18" customHeight="1" x14ac:dyDescent="0.15">
      <c r="A43" s="67">
        <f t="shared" si="5"/>
        <v>58</v>
      </c>
      <c r="B43" s="78">
        <f t="shared" si="10"/>
        <v>0</v>
      </c>
      <c r="C43" s="79" t="s">
        <v>91</v>
      </c>
      <c r="D43" s="80">
        <f t="shared" si="0"/>
        <v>0.14299999999999999</v>
      </c>
      <c r="E43" s="79" t="s">
        <v>92</v>
      </c>
      <c r="F43" s="78">
        <f t="shared" si="3"/>
        <v>0</v>
      </c>
      <c r="G43" s="79" t="s">
        <v>91</v>
      </c>
      <c r="H43" s="80">
        <f t="shared" si="6"/>
        <v>0</v>
      </c>
      <c r="I43" s="79" t="s">
        <v>92</v>
      </c>
      <c r="J43" s="78">
        <f t="shared" si="4"/>
        <v>0</v>
      </c>
      <c r="K43" s="79" t="s">
        <v>91</v>
      </c>
      <c r="L43" s="81">
        <f t="shared" si="1"/>
        <v>1</v>
      </c>
      <c r="M43" s="79" t="s">
        <v>92</v>
      </c>
      <c r="N43" s="78">
        <f t="shared" si="7"/>
        <v>0</v>
      </c>
      <c r="O43" s="78">
        <f t="shared" si="8"/>
        <v>0</v>
      </c>
      <c r="P43">
        <f t="shared" si="9"/>
        <v>0</v>
      </c>
    </row>
    <row r="44" spans="1:16" ht="18" customHeight="1" x14ac:dyDescent="0.15">
      <c r="A44" s="67">
        <f t="shared" si="5"/>
        <v>59</v>
      </c>
      <c r="B44" s="78">
        <f t="shared" si="10"/>
        <v>0</v>
      </c>
      <c r="C44" s="79" t="s">
        <v>91</v>
      </c>
      <c r="D44" s="80">
        <f t="shared" si="0"/>
        <v>0.14299999999999999</v>
      </c>
      <c r="E44" s="79" t="s">
        <v>92</v>
      </c>
      <c r="F44" s="78">
        <f t="shared" si="3"/>
        <v>0</v>
      </c>
      <c r="G44" s="79" t="s">
        <v>91</v>
      </c>
      <c r="H44" s="80">
        <f t="shared" si="6"/>
        <v>0</v>
      </c>
      <c r="I44" s="79" t="s">
        <v>92</v>
      </c>
      <c r="J44" s="78">
        <f t="shared" si="4"/>
        <v>0</v>
      </c>
      <c r="K44" s="79" t="s">
        <v>91</v>
      </c>
      <c r="L44" s="81">
        <f t="shared" si="1"/>
        <v>1</v>
      </c>
      <c r="M44" s="79" t="s">
        <v>92</v>
      </c>
      <c r="N44" s="78">
        <f t="shared" si="7"/>
        <v>0</v>
      </c>
      <c r="O44" s="78">
        <f t="shared" si="8"/>
        <v>0</v>
      </c>
      <c r="P44">
        <f t="shared" si="9"/>
        <v>0</v>
      </c>
    </row>
    <row r="45" spans="1:16" ht="18" customHeight="1" x14ac:dyDescent="0.15">
      <c r="A45" s="67">
        <f t="shared" si="5"/>
        <v>60</v>
      </c>
      <c r="B45" s="78">
        <f t="shared" si="10"/>
        <v>0</v>
      </c>
      <c r="C45" s="79" t="s">
        <v>91</v>
      </c>
      <c r="D45" s="80">
        <f t="shared" si="0"/>
        <v>0.14299999999999999</v>
      </c>
      <c r="E45" s="79" t="s">
        <v>92</v>
      </c>
      <c r="F45" s="78">
        <f t="shared" si="3"/>
        <v>0</v>
      </c>
      <c r="G45" s="79" t="s">
        <v>91</v>
      </c>
      <c r="H45" s="80">
        <f t="shared" si="6"/>
        <v>0</v>
      </c>
      <c r="I45" s="79" t="s">
        <v>92</v>
      </c>
      <c r="J45" s="78">
        <f t="shared" si="4"/>
        <v>0</v>
      </c>
      <c r="K45" s="79" t="s">
        <v>91</v>
      </c>
      <c r="L45" s="81">
        <f t="shared" si="1"/>
        <v>1</v>
      </c>
      <c r="M45" s="79" t="s">
        <v>92</v>
      </c>
      <c r="N45" s="78">
        <f t="shared" si="7"/>
        <v>0</v>
      </c>
      <c r="O45" s="78">
        <f t="shared" si="8"/>
        <v>0</v>
      </c>
      <c r="P45">
        <f t="shared" si="9"/>
        <v>0</v>
      </c>
    </row>
    <row r="46" spans="1:16" ht="18" customHeight="1" x14ac:dyDescent="0.15">
      <c r="A46" s="67">
        <f t="shared" si="5"/>
        <v>61</v>
      </c>
      <c r="B46" s="78">
        <f t="shared" si="10"/>
        <v>0</v>
      </c>
      <c r="C46" s="79" t="s">
        <v>91</v>
      </c>
      <c r="D46" s="80">
        <f t="shared" si="0"/>
        <v>0.14299999999999999</v>
      </c>
      <c r="E46" s="79" t="s">
        <v>92</v>
      </c>
      <c r="F46" s="78">
        <f t="shared" si="3"/>
        <v>0</v>
      </c>
      <c r="G46" s="79" t="s">
        <v>91</v>
      </c>
      <c r="H46" s="80">
        <f t="shared" si="6"/>
        <v>0</v>
      </c>
      <c r="I46" s="79" t="s">
        <v>92</v>
      </c>
      <c r="J46" s="78">
        <f t="shared" si="4"/>
        <v>0</v>
      </c>
      <c r="K46" s="79" t="s">
        <v>91</v>
      </c>
      <c r="L46" s="81">
        <f t="shared" si="1"/>
        <v>1</v>
      </c>
      <c r="M46" s="79" t="s">
        <v>92</v>
      </c>
      <c r="N46" s="78">
        <f t="shared" si="7"/>
        <v>0</v>
      </c>
      <c r="O46" s="78">
        <f t="shared" si="8"/>
        <v>0</v>
      </c>
      <c r="P46">
        <f t="shared" si="9"/>
        <v>0</v>
      </c>
    </row>
    <row r="47" spans="1:16" ht="18" customHeight="1" x14ac:dyDescent="0.15">
      <c r="A47" s="67">
        <f t="shared" si="5"/>
        <v>62</v>
      </c>
      <c r="B47" s="78">
        <f t="shared" si="10"/>
        <v>0</v>
      </c>
      <c r="C47" s="79" t="s">
        <v>91</v>
      </c>
      <c r="D47" s="80">
        <f t="shared" si="0"/>
        <v>0.14299999999999999</v>
      </c>
      <c r="E47" s="79" t="s">
        <v>92</v>
      </c>
      <c r="F47" s="78">
        <f t="shared" si="3"/>
        <v>0</v>
      </c>
      <c r="G47" s="79" t="s">
        <v>91</v>
      </c>
      <c r="H47" s="80">
        <f t="shared" si="6"/>
        <v>0</v>
      </c>
      <c r="I47" s="79" t="s">
        <v>92</v>
      </c>
      <c r="J47" s="78">
        <f t="shared" si="4"/>
        <v>0</v>
      </c>
      <c r="K47" s="79" t="s">
        <v>91</v>
      </c>
      <c r="L47" s="81">
        <f t="shared" si="1"/>
        <v>1</v>
      </c>
      <c r="M47" s="79" t="s">
        <v>92</v>
      </c>
      <c r="N47" s="78">
        <f t="shared" si="7"/>
        <v>0</v>
      </c>
      <c r="O47" s="78">
        <f t="shared" si="8"/>
        <v>0</v>
      </c>
      <c r="P47">
        <f t="shared" si="9"/>
        <v>0</v>
      </c>
    </row>
    <row r="48" spans="1:16" ht="18" customHeight="1" x14ac:dyDescent="0.15">
      <c r="A48" s="67">
        <f t="shared" si="5"/>
        <v>63</v>
      </c>
      <c r="B48" s="78">
        <f t="shared" si="10"/>
        <v>0</v>
      </c>
      <c r="C48" s="79" t="s">
        <v>91</v>
      </c>
      <c r="D48" s="80">
        <f t="shared" si="0"/>
        <v>0.14299999999999999</v>
      </c>
      <c r="E48" s="79" t="s">
        <v>92</v>
      </c>
      <c r="F48" s="78">
        <f t="shared" si="3"/>
        <v>0</v>
      </c>
      <c r="G48" s="79" t="s">
        <v>91</v>
      </c>
      <c r="H48" s="80">
        <f t="shared" si="6"/>
        <v>0</v>
      </c>
      <c r="I48" s="79" t="s">
        <v>92</v>
      </c>
      <c r="J48" s="78">
        <f t="shared" si="4"/>
        <v>0</v>
      </c>
      <c r="K48" s="79" t="s">
        <v>91</v>
      </c>
      <c r="L48" s="81">
        <f t="shared" si="1"/>
        <v>1</v>
      </c>
      <c r="M48" s="79" t="s">
        <v>92</v>
      </c>
      <c r="N48" s="78">
        <f t="shared" si="7"/>
        <v>0</v>
      </c>
      <c r="O48" s="78">
        <f t="shared" si="8"/>
        <v>0</v>
      </c>
      <c r="P48">
        <f t="shared" si="9"/>
        <v>0</v>
      </c>
    </row>
    <row r="49" spans="1:16" ht="18" customHeight="1" x14ac:dyDescent="0.15">
      <c r="A49" s="67">
        <f t="shared" si="5"/>
        <v>64</v>
      </c>
      <c r="B49" s="78">
        <f t="shared" si="10"/>
        <v>0</v>
      </c>
      <c r="C49" s="79" t="s">
        <v>91</v>
      </c>
      <c r="D49" s="80">
        <f t="shared" si="0"/>
        <v>0.14299999999999999</v>
      </c>
      <c r="E49" s="79" t="s">
        <v>92</v>
      </c>
      <c r="F49" s="78">
        <f t="shared" si="3"/>
        <v>0</v>
      </c>
      <c r="G49" s="79" t="s">
        <v>91</v>
      </c>
      <c r="H49" s="80">
        <f t="shared" si="6"/>
        <v>0</v>
      </c>
      <c r="I49" s="79" t="s">
        <v>92</v>
      </c>
      <c r="J49" s="78">
        <f t="shared" si="4"/>
        <v>0</v>
      </c>
      <c r="K49" s="79" t="s">
        <v>91</v>
      </c>
      <c r="L49" s="81">
        <f t="shared" si="1"/>
        <v>1</v>
      </c>
      <c r="M49" s="79" t="s">
        <v>92</v>
      </c>
      <c r="N49" s="78">
        <f t="shared" si="7"/>
        <v>0</v>
      </c>
      <c r="O49" s="78">
        <f t="shared" si="8"/>
        <v>0</v>
      </c>
      <c r="P49">
        <f t="shared" si="9"/>
        <v>0</v>
      </c>
    </row>
    <row r="50" spans="1:16" ht="18" customHeight="1" x14ac:dyDescent="0.15">
      <c r="A50" s="67">
        <f t="shared" si="5"/>
        <v>65</v>
      </c>
      <c r="B50" s="78">
        <f t="shared" si="10"/>
        <v>0</v>
      </c>
      <c r="C50" s="79" t="s">
        <v>91</v>
      </c>
      <c r="D50" s="80">
        <f t="shared" si="0"/>
        <v>0.14299999999999999</v>
      </c>
      <c r="E50" s="79" t="s">
        <v>92</v>
      </c>
      <c r="F50" s="78">
        <f t="shared" si="3"/>
        <v>0</v>
      </c>
      <c r="G50" s="79" t="s">
        <v>91</v>
      </c>
      <c r="H50" s="80">
        <f t="shared" si="6"/>
        <v>0</v>
      </c>
      <c r="I50" s="79" t="s">
        <v>92</v>
      </c>
      <c r="J50" s="78">
        <f t="shared" si="4"/>
        <v>0</v>
      </c>
      <c r="K50" s="79" t="s">
        <v>91</v>
      </c>
      <c r="L50" s="81">
        <f t="shared" si="1"/>
        <v>1</v>
      </c>
      <c r="M50" s="79" t="s">
        <v>92</v>
      </c>
      <c r="N50" s="78">
        <f t="shared" si="7"/>
        <v>0</v>
      </c>
      <c r="O50" s="78">
        <f t="shared" si="8"/>
        <v>0</v>
      </c>
      <c r="P50">
        <f t="shared" si="9"/>
        <v>0</v>
      </c>
    </row>
    <row r="51" spans="1:16" ht="18" customHeight="1" x14ac:dyDescent="0.15">
      <c r="A51" s="67">
        <f t="shared" si="5"/>
        <v>66</v>
      </c>
      <c r="B51" s="78">
        <f t="shared" si="10"/>
        <v>0</v>
      </c>
      <c r="C51" s="79" t="s">
        <v>91</v>
      </c>
      <c r="D51" s="80">
        <f t="shared" si="0"/>
        <v>0.14299999999999999</v>
      </c>
      <c r="E51" s="79" t="s">
        <v>92</v>
      </c>
      <c r="F51" s="78">
        <f t="shared" si="3"/>
        <v>0</v>
      </c>
      <c r="G51" s="79" t="s">
        <v>91</v>
      </c>
      <c r="H51" s="80">
        <f t="shared" si="6"/>
        <v>0</v>
      </c>
      <c r="I51" s="79" t="s">
        <v>92</v>
      </c>
      <c r="J51" s="78">
        <f t="shared" si="4"/>
        <v>0</v>
      </c>
      <c r="K51" s="79" t="s">
        <v>91</v>
      </c>
      <c r="L51" s="81">
        <f t="shared" si="1"/>
        <v>1</v>
      </c>
      <c r="M51" s="79" t="s">
        <v>92</v>
      </c>
      <c r="N51" s="78">
        <f t="shared" si="7"/>
        <v>0</v>
      </c>
      <c r="O51" s="78">
        <f t="shared" si="8"/>
        <v>0</v>
      </c>
      <c r="P51">
        <f t="shared" si="9"/>
        <v>0</v>
      </c>
    </row>
    <row r="52" spans="1:16" ht="18" customHeight="1" x14ac:dyDescent="0.15">
      <c r="A52" s="67">
        <f t="shared" si="5"/>
        <v>67</v>
      </c>
      <c r="B52" s="78">
        <f t="shared" si="10"/>
        <v>0</v>
      </c>
      <c r="C52" s="79" t="s">
        <v>91</v>
      </c>
      <c r="D52" s="80">
        <f t="shared" si="0"/>
        <v>0.14299999999999999</v>
      </c>
      <c r="E52" s="79" t="s">
        <v>92</v>
      </c>
      <c r="F52" s="78">
        <f t="shared" si="3"/>
        <v>0</v>
      </c>
      <c r="G52" s="79" t="s">
        <v>91</v>
      </c>
      <c r="H52" s="80">
        <f t="shared" si="6"/>
        <v>0</v>
      </c>
      <c r="I52" s="79" t="s">
        <v>92</v>
      </c>
      <c r="J52" s="78">
        <f t="shared" si="4"/>
        <v>0</v>
      </c>
      <c r="K52" s="79" t="s">
        <v>91</v>
      </c>
      <c r="L52" s="81">
        <f t="shared" si="1"/>
        <v>1</v>
      </c>
      <c r="M52" s="79" t="s">
        <v>92</v>
      </c>
      <c r="N52" s="78">
        <f t="shared" si="7"/>
        <v>0</v>
      </c>
      <c r="O52" s="78">
        <f t="shared" si="8"/>
        <v>0</v>
      </c>
      <c r="P52">
        <f t="shared" si="9"/>
        <v>0</v>
      </c>
    </row>
    <row r="53" spans="1:16" ht="18" customHeight="1" x14ac:dyDescent="0.15">
      <c r="L53" t="s">
        <v>93</v>
      </c>
      <c r="N53" s="78">
        <f>SUM(N14:N52)</f>
        <v>659999</v>
      </c>
    </row>
  </sheetData>
  <mergeCells count="14">
    <mergeCell ref="A1:B1"/>
    <mergeCell ref="A3:B3"/>
    <mergeCell ref="I3:M3"/>
    <mergeCell ref="A4:B4"/>
    <mergeCell ref="C4:F4"/>
    <mergeCell ref="I4:M4"/>
    <mergeCell ref="A10:B10"/>
    <mergeCell ref="E9:F9"/>
    <mergeCell ref="A5:B5"/>
    <mergeCell ref="C5:F5"/>
    <mergeCell ref="A6:B6"/>
    <mergeCell ref="A7:B7"/>
    <mergeCell ref="A8:B8"/>
    <mergeCell ref="A9:B9"/>
  </mergeCells>
  <phoneticPr fontId="2"/>
  <printOptions horizontalCentered="1"/>
  <pageMargins left="0.39370078740157483" right="0.39370078740157483" top="0.98425196850393704" bottom="0.39370078740157483" header="0.31496062992125984" footer="0.51181102362204722"/>
  <pageSetup paperSize="9" scale="88"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workbookViewId="0">
      <selection activeCell="J11" sqref="J11"/>
    </sheetView>
  </sheetViews>
  <sheetFormatPr defaultRowHeight="13.5" x14ac:dyDescent="0.15"/>
  <sheetData>
    <row r="1" spans="1:2" x14ac:dyDescent="0.15">
      <c r="A1" s="80" t="s">
        <v>75</v>
      </c>
      <c r="B1" s="80" t="s">
        <v>94</v>
      </c>
    </row>
    <row r="2" spans="1:2" x14ac:dyDescent="0.15">
      <c r="A2" s="80">
        <v>2</v>
      </c>
      <c r="B2" s="82">
        <v>0.5</v>
      </c>
    </row>
    <row r="3" spans="1:2" x14ac:dyDescent="0.15">
      <c r="A3" s="80">
        <v>3</v>
      </c>
      <c r="B3" s="82">
        <v>0.33400000000000002</v>
      </c>
    </row>
    <row r="4" spans="1:2" x14ac:dyDescent="0.15">
      <c r="A4" s="80">
        <v>4</v>
      </c>
      <c r="B4" s="82">
        <v>0.25</v>
      </c>
    </row>
    <row r="5" spans="1:2" x14ac:dyDescent="0.15">
      <c r="A5" s="80">
        <v>5</v>
      </c>
      <c r="B5" s="82">
        <v>0.2</v>
      </c>
    </row>
    <row r="6" spans="1:2" x14ac:dyDescent="0.15">
      <c r="A6" s="80">
        <v>6</v>
      </c>
      <c r="B6" s="82">
        <v>0.16700000000000001</v>
      </c>
    </row>
    <row r="7" spans="1:2" x14ac:dyDescent="0.15">
      <c r="A7" s="80">
        <v>7</v>
      </c>
      <c r="B7" s="82">
        <v>0.14299999999999999</v>
      </c>
    </row>
    <row r="8" spans="1:2" x14ac:dyDescent="0.15">
      <c r="A8" s="80">
        <v>8</v>
      </c>
      <c r="B8" s="82">
        <v>0.125</v>
      </c>
    </row>
    <row r="9" spans="1:2" x14ac:dyDescent="0.15">
      <c r="A9" s="80">
        <v>9</v>
      </c>
      <c r="B9" s="82">
        <v>0.112</v>
      </c>
    </row>
    <row r="10" spans="1:2" x14ac:dyDescent="0.15">
      <c r="A10" s="80">
        <v>10</v>
      </c>
      <c r="B10" s="82">
        <v>0.1</v>
      </c>
    </row>
    <row r="11" spans="1:2" x14ac:dyDescent="0.15">
      <c r="A11" s="80">
        <v>11</v>
      </c>
      <c r="B11" s="82">
        <v>9.0999999999999998E-2</v>
      </c>
    </row>
    <row r="12" spans="1:2" x14ac:dyDescent="0.15">
      <c r="A12" s="80">
        <v>12</v>
      </c>
      <c r="B12" s="82">
        <v>8.4000000000000005E-2</v>
      </c>
    </row>
    <row r="13" spans="1:2" x14ac:dyDescent="0.15">
      <c r="A13" s="80">
        <v>13</v>
      </c>
      <c r="B13" s="82">
        <v>7.6999999999999999E-2</v>
      </c>
    </row>
    <row r="14" spans="1:2" x14ac:dyDescent="0.15">
      <c r="A14" s="80">
        <v>14</v>
      </c>
      <c r="B14" s="82">
        <v>7.1999999999999995E-2</v>
      </c>
    </row>
    <row r="15" spans="1:2" x14ac:dyDescent="0.15">
      <c r="A15" s="80">
        <v>15</v>
      </c>
      <c r="B15" s="82">
        <v>6.7000000000000004E-2</v>
      </c>
    </row>
    <row r="16" spans="1:2" x14ac:dyDescent="0.15">
      <c r="A16" s="80">
        <v>16</v>
      </c>
      <c r="B16" s="82">
        <v>6.3E-2</v>
      </c>
    </row>
    <row r="17" spans="1:2" x14ac:dyDescent="0.15">
      <c r="A17" s="80">
        <v>17</v>
      </c>
      <c r="B17" s="82">
        <v>5.8999999999999997E-2</v>
      </c>
    </row>
    <row r="18" spans="1:2" x14ac:dyDescent="0.15">
      <c r="A18" s="80">
        <v>18</v>
      </c>
      <c r="B18" s="82">
        <v>5.6000000000000001E-2</v>
      </c>
    </row>
    <row r="19" spans="1:2" x14ac:dyDescent="0.15">
      <c r="A19" s="80">
        <v>19</v>
      </c>
      <c r="B19" s="82">
        <v>5.2999999999999999E-2</v>
      </c>
    </row>
    <row r="20" spans="1:2" x14ac:dyDescent="0.15">
      <c r="A20" s="80">
        <v>20</v>
      </c>
      <c r="B20" s="82">
        <v>0.05</v>
      </c>
    </row>
    <row r="21" spans="1:2" x14ac:dyDescent="0.15">
      <c r="A21" s="80">
        <v>21</v>
      </c>
      <c r="B21" s="82">
        <v>4.8000000000000001E-2</v>
      </c>
    </row>
    <row r="22" spans="1:2" x14ac:dyDescent="0.15">
      <c r="A22" s="80">
        <v>22</v>
      </c>
      <c r="B22" s="82">
        <v>4.5999999999999999E-2</v>
      </c>
    </row>
    <row r="23" spans="1:2" x14ac:dyDescent="0.15">
      <c r="A23" s="80">
        <v>23</v>
      </c>
      <c r="B23" s="82">
        <v>4.3999999999999997E-2</v>
      </c>
    </row>
    <row r="24" spans="1:2" x14ac:dyDescent="0.15">
      <c r="A24" s="80">
        <v>24</v>
      </c>
      <c r="B24" s="82">
        <v>4.2000000000000003E-2</v>
      </c>
    </row>
    <row r="25" spans="1:2" x14ac:dyDescent="0.15">
      <c r="A25" s="80">
        <v>25</v>
      </c>
      <c r="B25" s="82">
        <v>0.04</v>
      </c>
    </row>
    <row r="26" spans="1:2" x14ac:dyDescent="0.15">
      <c r="A26" s="80">
        <v>26</v>
      </c>
      <c r="B26" s="82">
        <v>3.9E-2</v>
      </c>
    </row>
    <row r="27" spans="1:2" x14ac:dyDescent="0.15">
      <c r="A27" s="80">
        <v>27</v>
      </c>
      <c r="B27" s="82">
        <v>3.7999999999999999E-2</v>
      </c>
    </row>
    <row r="28" spans="1:2" x14ac:dyDescent="0.15">
      <c r="A28" s="80">
        <v>28</v>
      </c>
      <c r="B28" s="82">
        <v>3.5999999999999997E-2</v>
      </c>
    </row>
    <row r="29" spans="1:2" x14ac:dyDescent="0.15">
      <c r="A29" s="80">
        <v>29</v>
      </c>
      <c r="B29" s="82">
        <v>3.5000000000000003E-2</v>
      </c>
    </row>
    <row r="30" spans="1:2" x14ac:dyDescent="0.15">
      <c r="A30" s="80">
        <v>30</v>
      </c>
      <c r="B30" s="82">
        <v>3.4000000000000002E-2</v>
      </c>
    </row>
    <row r="31" spans="1:2" x14ac:dyDescent="0.15">
      <c r="A31" s="80">
        <v>31</v>
      </c>
      <c r="B31" s="82">
        <v>3.3000000000000002E-2</v>
      </c>
    </row>
    <row r="32" spans="1:2" x14ac:dyDescent="0.15">
      <c r="A32" s="80">
        <v>32</v>
      </c>
      <c r="B32" s="82">
        <v>3.2000000000000001E-2</v>
      </c>
    </row>
    <row r="33" spans="1:2" x14ac:dyDescent="0.15">
      <c r="A33" s="80">
        <v>33</v>
      </c>
      <c r="B33" s="82">
        <v>3.1E-2</v>
      </c>
    </row>
    <row r="34" spans="1:2" x14ac:dyDescent="0.15">
      <c r="A34" s="80">
        <v>34</v>
      </c>
      <c r="B34" s="82">
        <v>0.03</v>
      </c>
    </row>
    <row r="35" spans="1:2" x14ac:dyDescent="0.15">
      <c r="A35" s="80">
        <v>35</v>
      </c>
      <c r="B35" s="82">
        <v>2.9000000000000001E-2</v>
      </c>
    </row>
    <row r="36" spans="1:2" x14ac:dyDescent="0.15">
      <c r="A36" s="80">
        <v>36</v>
      </c>
      <c r="B36" s="82">
        <v>2.8000000000000001E-2</v>
      </c>
    </row>
    <row r="37" spans="1:2" x14ac:dyDescent="0.15">
      <c r="A37" s="80">
        <v>37</v>
      </c>
      <c r="B37" s="82">
        <v>2.8000000000000001E-2</v>
      </c>
    </row>
    <row r="38" spans="1:2" x14ac:dyDescent="0.15">
      <c r="A38" s="80">
        <v>38</v>
      </c>
      <c r="B38" s="82">
        <v>2.7E-2</v>
      </c>
    </row>
    <row r="39" spans="1:2" x14ac:dyDescent="0.15">
      <c r="A39" s="80">
        <v>39</v>
      </c>
      <c r="B39" s="82">
        <v>2.5999999999999999E-2</v>
      </c>
    </row>
    <row r="40" spans="1:2" x14ac:dyDescent="0.15">
      <c r="A40" s="80">
        <v>40</v>
      </c>
      <c r="B40" s="82">
        <v>2.5000000000000001E-2</v>
      </c>
    </row>
    <row r="41" spans="1:2" x14ac:dyDescent="0.15">
      <c r="A41" s="80">
        <v>41</v>
      </c>
      <c r="B41" s="82">
        <v>2.5000000000000001E-2</v>
      </c>
    </row>
    <row r="42" spans="1:2" x14ac:dyDescent="0.15">
      <c r="A42" s="80">
        <v>42</v>
      </c>
      <c r="B42" s="82">
        <v>2.4E-2</v>
      </c>
    </row>
    <row r="43" spans="1:2" x14ac:dyDescent="0.15">
      <c r="A43" s="80">
        <v>43</v>
      </c>
      <c r="B43" s="82">
        <v>2.4E-2</v>
      </c>
    </row>
    <row r="44" spans="1:2" x14ac:dyDescent="0.15">
      <c r="A44" s="80">
        <v>44</v>
      </c>
      <c r="B44" s="82">
        <v>2.3E-2</v>
      </c>
    </row>
    <row r="45" spans="1:2" x14ac:dyDescent="0.15">
      <c r="A45" s="80">
        <v>45</v>
      </c>
      <c r="B45" s="82">
        <v>2.3E-2</v>
      </c>
    </row>
    <row r="46" spans="1:2" x14ac:dyDescent="0.15">
      <c r="A46" s="80">
        <v>46</v>
      </c>
      <c r="B46" s="82">
        <v>2.1999999999999999E-2</v>
      </c>
    </row>
    <row r="47" spans="1:2" x14ac:dyDescent="0.15">
      <c r="A47" s="80">
        <v>47</v>
      </c>
      <c r="B47" s="82">
        <v>2.1999999999999999E-2</v>
      </c>
    </row>
    <row r="48" spans="1:2" x14ac:dyDescent="0.15">
      <c r="A48" s="80">
        <v>48</v>
      </c>
      <c r="B48" s="82">
        <v>2.1000000000000001E-2</v>
      </c>
    </row>
    <row r="49" spans="1:2" x14ac:dyDescent="0.15">
      <c r="A49" s="80">
        <v>49</v>
      </c>
      <c r="B49" s="82">
        <v>2.1000000000000001E-2</v>
      </c>
    </row>
    <row r="50" spans="1:2" x14ac:dyDescent="0.15">
      <c r="A50" s="80">
        <v>50</v>
      </c>
      <c r="B50" s="82">
        <v>0.02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作成に係る計算表</vt:lpstr>
      <vt:lpstr>協定参加者別</vt:lpstr>
      <vt:lpstr>作成に係る計算表 (記入例)</vt:lpstr>
      <vt:lpstr>協定参加者別 (記入例)</vt:lpstr>
      <vt:lpstr>減価償却計算</vt:lpstr>
      <vt:lpstr>償却率</vt:lpstr>
      <vt:lpstr>協定参加者別!Print_Area</vt:lpstr>
      <vt:lpstr>'協定参加者別 (記入例)'!Print_Area</vt:lpstr>
      <vt:lpstr>減価償却計算!Print_Area</vt:lpstr>
      <vt:lpstr>作成に係る計算表!Print_Area</vt:lpstr>
      <vt:lpstr>'作成に係る計算表 (記入例)'!Print_Area</vt:lpstr>
      <vt:lpstr>協定参加者別!Print_Titles</vt:lpstr>
      <vt:lpstr>'協定参加者別 (記入例)'!Print_Titles</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安芸高田市（279)</cp:lastModifiedBy>
  <cp:lastPrinted>2020-10-22T01:55:42Z</cp:lastPrinted>
  <dcterms:created xsi:type="dcterms:W3CDTF">2001-12-13T05:47:26Z</dcterms:created>
  <dcterms:modified xsi:type="dcterms:W3CDTF">2020-10-22T01:56:37Z</dcterms:modified>
</cp:coreProperties>
</file>