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5" windowWidth="19200" windowHeight="11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3" i="1" l="1"/>
  <c r="D23" i="1" l="1"/>
  <c r="D19" i="1"/>
  <c r="D15" i="1"/>
  <c r="H21" i="1" l="1"/>
  <c r="H19" i="1"/>
  <c r="H15" i="1"/>
  <c r="D21" i="1"/>
  <c r="C53" i="1" l="1"/>
  <c r="D53" i="1"/>
  <c r="H18" i="1" l="1"/>
  <c r="H14" i="1" l="1"/>
  <c r="H44" i="1" l="1"/>
  <c r="H31" i="1"/>
  <c r="E43" i="1"/>
  <c r="E44" i="1"/>
  <c r="E45" i="1"/>
  <c r="E46" i="1"/>
  <c r="D24" i="1"/>
  <c r="D20" i="1" l="1"/>
  <c r="E25" i="1" l="1"/>
  <c r="D13" i="1" l="1"/>
  <c r="H22" i="1" l="1"/>
  <c r="H7" i="1" l="1"/>
  <c r="D7" i="1"/>
  <c r="E26" i="1" l="1"/>
  <c r="G26" i="1"/>
  <c r="F26" i="1"/>
  <c r="H16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F53" i="1"/>
  <c r="G53" i="1"/>
  <c r="H24" i="1"/>
  <c r="H20" i="1"/>
  <c r="C26" i="1"/>
  <c r="B26" i="1"/>
  <c r="D22" i="1"/>
  <c r="D18" i="1"/>
  <c r="D16" i="1"/>
  <c r="D14" i="1"/>
  <c r="H53" i="1" l="1"/>
  <c r="H26" i="1"/>
  <c r="D26" i="1"/>
  <c r="G25" i="1"/>
  <c r="F25" i="1"/>
  <c r="C25" i="1"/>
  <c r="B25" i="1"/>
  <c r="D25" i="1" l="1"/>
  <c r="H25" i="1"/>
  <c r="H17" i="1" l="1"/>
  <c r="H23" i="1"/>
  <c r="D17" i="1"/>
  <c r="E52" i="1" l="1"/>
  <c r="E51" i="1"/>
  <c r="E50" i="1"/>
  <c r="E49" i="1"/>
  <c r="E48" i="1"/>
  <c r="E47" i="1"/>
  <c r="E42" i="1"/>
  <c r="E41" i="1"/>
  <c r="E40" i="1"/>
  <c r="E39" i="1"/>
  <c r="E38" i="1"/>
  <c r="E37" i="1"/>
  <c r="E36" i="1"/>
  <c r="E35" i="1"/>
  <c r="E34" i="1"/>
  <c r="E33" i="1"/>
  <c r="E32" i="1"/>
  <c r="E31" i="1"/>
  <c r="E53" i="1" l="1"/>
</calcChain>
</file>

<file path=xl/sharedStrings.xml><?xml version="1.0" encoding="utf-8"?>
<sst xmlns="http://schemas.openxmlformats.org/spreadsheetml/2006/main" count="66" uniqueCount="47">
  <si>
    <t>世帯数</t>
  </si>
  <si>
    <t>人　　　　　　口</t>
  </si>
  <si>
    <t>６５歳以上の人口</t>
  </si>
  <si>
    <t>男</t>
  </si>
  <si>
    <t>女</t>
  </si>
  <si>
    <t>計</t>
  </si>
  <si>
    <t>率</t>
  </si>
  <si>
    <t>年　　　齢</t>
  </si>
  <si>
    <t>　　６０歳～　６４歳</t>
  </si>
  <si>
    <t>　　６５歳～　６９歳</t>
  </si>
  <si>
    <t>　　１０歳～　１４歳</t>
  </si>
  <si>
    <t>　　７０歳～　７４歳</t>
  </si>
  <si>
    <t>　　１５歳～　１９歳</t>
  </si>
  <si>
    <t>　　７５歳～　７９歳</t>
  </si>
  <si>
    <t>　　２０歳～　２４歳</t>
  </si>
  <si>
    <t>　　８０歳～　８４歳</t>
  </si>
  <si>
    <t>　　２５歳～　２９歳</t>
  </si>
  <si>
    <t>　　８５歳～　８９歳</t>
  </si>
  <si>
    <t>　　３０歳～　３４歳</t>
  </si>
  <si>
    <t>　　９０歳～　９４歳</t>
  </si>
  <si>
    <t>　　３５歳～　３９歳</t>
  </si>
  <si>
    <t>　　９５歳～　９９歳</t>
  </si>
  <si>
    <t>　　４０歳～　４４歳</t>
  </si>
  <si>
    <t>　１００歳～１０４歳</t>
  </si>
  <si>
    <t>　　４５歳～　４９歳</t>
  </si>
  <si>
    <t>　　５０歳～　５４歳</t>
  </si>
  <si>
    <t>　　５５歳～　５９歳</t>
  </si>
  <si>
    <t>合　　　計</t>
  </si>
  <si>
    <t>安芸高田市</t>
    <rPh sb="0" eb="5">
      <t>アキタカタシ</t>
    </rPh>
    <phoneticPr fontId="1"/>
  </si>
  <si>
    <t>吉田町</t>
    <rPh sb="0" eb="2">
      <t>ヨシダ</t>
    </rPh>
    <rPh sb="2" eb="3">
      <t>チョウ</t>
    </rPh>
    <phoneticPr fontId="1"/>
  </si>
  <si>
    <t>八千代町</t>
    <rPh sb="0" eb="3">
      <t>ヤチヨ</t>
    </rPh>
    <rPh sb="3" eb="4">
      <t>チョウ</t>
    </rPh>
    <phoneticPr fontId="1"/>
  </si>
  <si>
    <t>美土里町</t>
    <rPh sb="0" eb="4">
      <t>ミドリチョウ</t>
    </rPh>
    <phoneticPr fontId="1"/>
  </si>
  <si>
    <t>高宮町</t>
    <rPh sb="0" eb="3">
      <t>タカミヤチョウ</t>
    </rPh>
    <phoneticPr fontId="1"/>
  </si>
  <si>
    <t>甲田町</t>
    <rPh sb="0" eb="3">
      <t>コウダチョウ</t>
    </rPh>
    <phoneticPr fontId="1"/>
  </si>
  <si>
    <t>向原町</t>
    <rPh sb="0" eb="2">
      <t>ムカイハラ</t>
    </rPh>
    <rPh sb="2" eb="3">
      <t>チョウ</t>
    </rPh>
    <phoneticPr fontId="1"/>
  </si>
  <si>
    <t>　１０５歳～</t>
    <phoneticPr fontId="1"/>
  </si>
  <si>
    <t>合  計</t>
    <phoneticPr fontId="1"/>
  </si>
  <si>
    <t>外国人を含めた数</t>
    <rPh sb="0" eb="2">
      <t>ガイコク</t>
    </rPh>
    <rPh sb="2" eb="3">
      <t>ジン</t>
    </rPh>
    <rPh sb="4" eb="5">
      <t>フク</t>
    </rPh>
    <rPh sb="7" eb="8">
      <t>カズ</t>
    </rPh>
    <phoneticPr fontId="1"/>
  </si>
  <si>
    <t>※外国人のみ</t>
    <rPh sb="1" eb="3">
      <t>ガイコク</t>
    </rPh>
    <rPh sb="3" eb="4">
      <t>ジン</t>
    </rPh>
    <phoneticPr fontId="1"/>
  </si>
  <si>
    <t>※</t>
    <phoneticPr fontId="1"/>
  </si>
  <si>
    <t>は外国人の数</t>
    <rPh sb="1" eb="3">
      <t>ガイコク</t>
    </rPh>
    <rPh sb="3" eb="4">
      <t>ジン</t>
    </rPh>
    <rPh sb="5" eb="6">
      <t>カズ</t>
    </rPh>
    <phoneticPr fontId="1"/>
  </si>
  <si>
    <t>　　　５歳～　　９歳</t>
    <phoneticPr fontId="1"/>
  </si>
  <si>
    <t>　　　０歳～　　４歳</t>
    <phoneticPr fontId="1"/>
  </si>
  <si>
    <t>※世帯数は日本人と外国人の同居の世帯も含みます。</t>
    <rPh sb="1" eb="4">
      <t>セタイスウ</t>
    </rPh>
    <rPh sb="5" eb="8">
      <t>ニホンジン</t>
    </rPh>
    <rPh sb="9" eb="11">
      <t>ガイコク</t>
    </rPh>
    <rPh sb="11" eb="12">
      <t>ジン</t>
    </rPh>
    <rPh sb="13" eb="15">
      <t>ドウキョ</t>
    </rPh>
    <rPh sb="16" eb="18">
      <t>セタイ</t>
    </rPh>
    <rPh sb="19" eb="20">
      <t>フク</t>
    </rPh>
    <phoneticPr fontId="1"/>
  </si>
  <si>
    <t>【地域別の状況　(外国人を含む）】</t>
    <rPh sb="9" eb="11">
      <t>ガイコク</t>
    </rPh>
    <rPh sb="11" eb="12">
      <t>ジン</t>
    </rPh>
    <rPh sb="13" eb="14">
      <t>フク</t>
    </rPh>
    <phoneticPr fontId="1"/>
  </si>
  <si>
    <t>【年齢別人口】</t>
    <rPh sb="1" eb="3">
      <t>ネンレイ</t>
    </rPh>
    <rPh sb="3" eb="4">
      <t>ベツ</t>
    </rPh>
    <rPh sb="4" eb="6">
      <t>ジンコウ</t>
    </rPh>
    <phoneticPr fontId="1"/>
  </si>
  <si>
    <t>住民基本台帳人口・世帯数（令和元年7月1日現在、外国人を含む）</t>
    <rPh sb="13" eb="15">
      <t>レイワ</t>
    </rPh>
    <rPh sb="15" eb="16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</si>
</sst>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" fontId="0" fillId="0" borderId="0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" fontId="0" fillId="0" borderId="13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vertical="center" shrinkToFit="1"/>
    </xf>
    <xf numFmtId="3" fontId="0" fillId="0" borderId="2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3" fontId="0" fillId="0" borderId="5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 applyFill="1" applyBorder="1">
      <alignment vertical="center"/>
    </xf>
    <xf numFmtId="176" fontId="0" fillId="0" borderId="28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27" xfId="0" applyNumberFormat="1" applyBorder="1">
      <alignment vertical="center"/>
    </xf>
    <xf numFmtId="0" fontId="0" fillId="0" borderId="29" xfId="0" applyBorder="1">
      <alignment vertical="center"/>
    </xf>
    <xf numFmtId="3" fontId="0" fillId="0" borderId="28" xfId="0" applyNumberFormat="1" applyBorder="1" applyAlignment="1">
      <alignment vertical="center"/>
    </xf>
    <xf numFmtId="3" fontId="0" fillId="0" borderId="28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2" xfId="0" applyFill="1" applyBorder="1">
      <alignment vertical="center"/>
    </xf>
    <xf numFmtId="3" fontId="0" fillId="0" borderId="32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3" fontId="0" fillId="0" borderId="5" xfId="0" applyNumberFormat="1" applyFill="1" applyBorder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3" fontId="0" fillId="0" borderId="5" xfId="0" applyNumberFormat="1" applyFill="1" applyBorder="1" applyAlignment="1">
      <alignment vertical="center"/>
    </xf>
    <xf numFmtId="176" fontId="0" fillId="0" borderId="28" xfId="0" applyNumberFormat="1" applyFill="1" applyBorder="1">
      <alignment vertical="center"/>
    </xf>
    <xf numFmtId="0" fontId="0" fillId="2" borderId="0" xfId="0" applyFill="1">
      <alignment vertical="center"/>
    </xf>
    <xf numFmtId="3" fontId="0" fillId="2" borderId="7" xfId="0" applyNumberFormat="1" applyFill="1" applyBorder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4" xfId="0" applyNumberFormat="1" applyFill="1" applyBorder="1">
      <alignment vertical="center"/>
    </xf>
    <xf numFmtId="176" fontId="0" fillId="2" borderId="33" xfId="0" applyNumberFormat="1" applyFill="1" applyBorder="1">
      <alignment vertical="center"/>
    </xf>
    <xf numFmtId="3" fontId="0" fillId="2" borderId="6" xfId="0" applyNumberFormat="1" applyFill="1" applyBorder="1">
      <alignment vertical="center"/>
    </xf>
    <xf numFmtId="3" fontId="0" fillId="2" borderId="31" xfId="0" applyNumberFormat="1" applyFill="1" applyBorder="1" applyAlignment="1">
      <alignment vertical="center" wrapText="1"/>
    </xf>
    <xf numFmtId="3" fontId="0" fillId="2" borderId="32" xfId="0" applyNumberFormat="1" applyFill="1" applyBorder="1">
      <alignment vertical="center"/>
    </xf>
    <xf numFmtId="3" fontId="0" fillId="2" borderId="31" xfId="0" applyNumberFormat="1" applyFill="1" applyBorder="1" applyAlignment="1">
      <alignment vertical="center"/>
    </xf>
    <xf numFmtId="176" fontId="0" fillId="2" borderId="25" xfId="0" applyNumberFormat="1" applyFill="1" applyBorder="1">
      <alignment vertical="center"/>
    </xf>
    <xf numFmtId="3" fontId="0" fillId="2" borderId="13" xfId="0" applyNumberFormat="1" applyFill="1" applyBorder="1">
      <alignment vertical="center"/>
    </xf>
    <xf numFmtId="3" fontId="0" fillId="2" borderId="13" xfId="0" applyNumberFormat="1" applyFill="1" applyBorder="1" applyAlignment="1">
      <alignment vertical="center"/>
    </xf>
    <xf numFmtId="176" fontId="0" fillId="2" borderId="14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abSelected="1" topLeftCell="A19" zoomScaleNormal="100" workbookViewId="0">
      <selection activeCell="G50" sqref="G50"/>
    </sheetView>
  </sheetViews>
  <sheetFormatPr defaultRowHeight="13.5" x14ac:dyDescent="0.15"/>
  <cols>
    <col min="2" max="9" width="8.875" customWidth="1"/>
    <col min="14" max="14" width="3.75" customWidth="1"/>
    <col min="15" max="15" width="4.5" customWidth="1"/>
    <col min="16" max="16" width="31.625" customWidth="1"/>
  </cols>
  <sheetData>
    <row r="2" spans="1:12" x14ac:dyDescent="0.15">
      <c r="A2" s="68" t="s">
        <v>46</v>
      </c>
      <c r="B2" s="68"/>
      <c r="C2" s="68"/>
      <c r="D2" s="68"/>
      <c r="E2" s="68"/>
      <c r="F2" s="68"/>
      <c r="G2" s="68"/>
      <c r="H2" s="68"/>
      <c r="I2" s="68"/>
      <c r="J2" s="68"/>
    </row>
    <row r="4" spans="1:12" ht="14.25" thickBot="1" x14ac:dyDescent="0.2"/>
    <row r="5" spans="1:12" x14ac:dyDescent="0.15">
      <c r="A5" s="14"/>
      <c r="B5" s="69" t="s">
        <v>1</v>
      </c>
      <c r="C5" s="70"/>
      <c r="D5" s="71"/>
      <c r="E5" s="72" t="s">
        <v>0</v>
      </c>
      <c r="F5" s="74" t="s">
        <v>2</v>
      </c>
      <c r="G5" s="70"/>
      <c r="H5" s="70"/>
      <c r="I5" s="75"/>
      <c r="K5" s="3"/>
    </row>
    <row r="6" spans="1:12" x14ac:dyDescent="0.15">
      <c r="A6" s="15"/>
      <c r="B6" s="20" t="s">
        <v>3</v>
      </c>
      <c r="C6" s="20" t="s">
        <v>4</v>
      </c>
      <c r="D6" s="20" t="s">
        <v>5</v>
      </c>
      <c r="E6" s="73"/>
      <c r="F6" s="20" t="s">
        <v>3</v>
      </c>
      <c r="G6" s="20" t="s">
        <v>4</v>
      </c>
      <c r="H6" s="20" t="s">
        <v>5</v>
      </c>
      <c r="I6" s="25" t="s">
        <v>6</v>
      </c>
      <c r="K6" s="24"/>
    </row>
    <row r="7" spans="1:12" ht="14.25" thickBot="1" x14ac:dyDescent="0.2">
      <c r="A7" s="18" t="s">
        <v>28</v>
      </c>
      <c r="B7" s="16">
        <v>13826</v>
      </c>
      <c r="C7" s="16">
        <v>14785</v>
      </c>
      <c r="D7" s="16">
        <f>SUM(B7:C7)</f>
        <v>28611</v>
      </c>
      <c r="E7" s="19">
        <v>13550</v>
      </c>
      <c r="F7" s="16">
        <v>4757</v>
      </c>
      <c r="G7" s="16">
        <v>6459</v>
      </c>
      <c r="H7" s="16">
        <f>SUM(F7:G7)</f>
        <v>11216</v>
      </c>
      <c r="I7" s="27">
        <v>0.39200000000000002</v>
      </c>
      <c r="K7" s="11"/>
    </row>
    <row r="8" spans="1:12" x14ac:dyDescent="0.15">
      <c r="D8" s="76" t="s">
        <v>43</v>
      </c>
      <c r="E8" s="76"/>
      <c r="F8" s="76"/>
      <c r="G8" s="76"/>
      <c r="H8" s="76"/>
      <c r="I8" s="76"/>
      <c r="L8" s="3"/>
    </row>
    <row r="9" spans="1:12" x14ac:dyDescent="0.15">
      <c r="A9" t="s">
        <v>44</v>
      </c>
      <c r="L9" s="3"/>
    </row>
    <row r="10" spans="1:12" ht="14.25" thickBot="1" x14ac:dyDescent="0.2">
      <c r="A10" s="47" t="s">
        <v>39</v>
      </c>
      <c r="B10" s="55"/>
      <c r="C10" t="s">
        <v>40</v>
      </c>
      <c r="L10" s="3"/>
    </row>
    <row r="11" spans="1:12" x14ac:dyDescent="0.15">
      <c r="A11" s="14"/>
      <c r="B11" s="69" t="s">
        <v>1</v>
      </c>
      <c r="C11" s="70"/>
      <c r="D11" s="71"/>
      <c r="E11" s="72" t="s">
        <v>0</v>
      </c>
      <c r="F11" s="74" t="s">
        <v>2</v>
      </c>
      <c r="G11" s="70"/>
      <c r="H11" s="70"/>
      <c r="I11" s="75"/>
      <c r="K11" s="3"/>
    </row>
    <row r="12" spans="1:12" x14ac:dyDescent="0.15">
      <c r="A12" s="17"/>
      <c r="B12" s="21" t="s">
        <v>3</v>
      </c>
      <c r="C12" s="21" t="s">
        <v>4</v>
      </c>
      <c r="D12" s="22" t="s">
        <v>5</v>
      </c>
      <c r="E12" s="73"/>
      <c r="F12" s="23" t="s">
        <v>3</v>
      </c>
      <c r="G12" s="21" t="s">
        <v>4</v>
      </c>
      <c r="H12" s="21" t="s">
        <v>5</v>
      </c>
      <c r="I12" s="26" t="s">
        <v>6</v>
      </c>
      <c r="K12" s="3"/>
    </row>
    <row r="13" spans="1:12" x14ac:dyDescent="0.15">
      <c r="A13" s="80" t="s">
        <v>29</v>
      </c>
      <c r="B13" s="30">
        <v>5176</v>
      </c>
      <c r="C13" s="30">
        <v>5334</v>
      </c>
      <c r="D13" s="30">
        <f>SUM(B13:C13)</f>
        <v>10510</v>
      </c>
      <c r="E13" s="38">
        <v>5120</v>
      </c>
      <c r="F13" s="35">
        <v>1443</v>
      </c>
      <c r="G13" s="30">
        <v>1937</v>
      </c>
      <c r="H13" s="30">
        <f>SUM(F13:G13)</f>
        <v>3380</v>
      </c>
      <c r="I13" s="43">
        <v>0.32200000000000001</v>
      </c>
      <c r="K13" s="3"/>
      <c r="L13" s="3"/>
    </row>
    <row r="14" spans="1:12" x14ac:dyDescent="0.15">
      <c r="A14" s="81"/>
      <c r="B14" s="56">
        <v>197</v>
      </c>
      <c r="C14" s="56">
        <v>182</v>
      </c>
      <c r="D14" s="56">
        <f>SUM(B14:C14)</f>
        <v>379</v>
      </c>
      <c r="E14" s="57">
        <v>347</v>
      </c>
      <c r="F14" s="58">
        <v>7</v>
      </c>
      <c r="G14" s="56">
        <v>9</v>
      </c>
      <c r="H14" s="56">
        <f>SUM(F14:G14)</f>
        <v>16</v>
      </c>
      <c r="I14" s="59">
        <v>4.2000000000000003E-2</v>
      </c>
      <c r="K14" s="3"/>
      <c r="L14" s="3"/>
    </row>
    <row r="15" spans="1:12" x14ac:dyDescent="0.15">
      <c r="A15" s="82" t="s">
        <v>30</v>
      </c>
      <c r="B15" s="30">
        <v>1778</v>
      </c>
      <c r="C15" s="30">
        <v>1790</v>
      </c>
      <c r="D15" s="30">
        <f>SUM(B15:C15)</f>
        <v>3568</v>
      </c>
      <c r="E15" s="39">
        <v>1682</v>
      </c>
      <c r="F15" s="35">
        <v>613</v>
      </c>
      <c r="G15" s="30">
        <v>772</v>
      </c>
      <c r="H15" s="30">
        <f>SUM(F15:G15)</f>
        <v>1385</v>
      </c>
      <c r="I15" s="43">
        <v>0.38800000000000001</v>
      </c>
      <c r="K15" s="3"/>
      <c r="L15" s="3"/>
    </row>
    <row r="16" spans="1:12" x14ac:dyDescent="0.15">
      <c r="A16" s="83"/>
      <c r="B16" s="60">
        <v>43</v>
      </c>
      <c r="C16" s="60">
        <v>43</v>
      </c>
      <c r="D16" s="56">
        <f>SUM(B16:C16)</f>
        <v>86</v>
      </c>
      <c r="E16" s="61">
        <v>75</v>
      </c>
      <c r="F16" s="62">
        <v>4</v>
      </c>
      <c r="G16" s="60">
        <v>4</v>
      </c>
      <c r="H16" s="60">
        <f>SUM(F16:G16)</f>
        <v>8</v>
      </c>
      <c r="I16" s="59">
        <v>9.2999999999999999E-2</v>
      </c>
      <c r="K16" s="3"/>
      <c r="L16" s="3"/>
    </row>
    <row r="17" spans="1:14" x14ac:dyDescent="0.15">
      <c r="A17" s="82" t="s">
        <v>31</v>
      </c>
      <c r="B17" s="30">
        <v>1237</v>
      </c>
      <c r="C17" s="30">
        <v>1411</v>
      </c>
      <c r="D17" s="30">
        <f t="shared" ref="D17" si="0">SUM(B17:C17)</f>
        <v>2648</v>
      </c>
      <c r="E17" s="38">
        <v>1133</v>
      </c>
      <c r="F17" s="35">
        <v>485</v>
      </c>
      <c r="G17" s="30">
        <v>685</v>
      </c>
      <c r="H17" s="30">
        <f t="shared" ref="H17:H23" si="1">SUM(F17,G17)</f>
        <v>1170</v>
      </c>
      <c r="I17" s="43">
        <v>0.442</v>
      </c>
      <c r="K17" s="11"/>
      <c r="L17" s="3"/>
    </row>
    <row r="18" spans="1:14" x14ac:dyDescent="0.15">
      <c r="A18" s="83"/>
      <c r="B18" s="60">
        <v>8</v>
      </c>
      <c r="C18" s="60">
        <v>39</v>
      </c>
      <c r="D18" s="56">
        <f t="shared" ref="D18:D24" si="2">SUM(B18:C18)</f>
        <v>47</v>
      </c>
      <c r="E18" s="63">
        <v>43</v>
      </c>
      <c r="F18" s="62">
        <v>0</v>
      </c>
      <c r="G18" s="60">
        <v>0</v>
      </c>
      <c r="H18" s="56">
        <f>SUM(F18:G18)</f>
        <v>0</v>
      </c>
      <c r="I18" s="64">
        <v>0</v>
      </c>
      <c r="K18" s="11"/>
      <c r="L18" s="3"/>
    </row>
    <row r="19" spans="1:14" x14ac:dyDescent="0.15">
      <c r="A19" s="80" t="s">
        <v>32</v>
      </c>
      <c r="B19" s="30">
        <v>1553</v>
      </c>
      <c r="C19" s="30">
        <v>1677</v>
      </c>
      <c r="D19" s="30">
        <f>SUM(B19:C19)</f>
        <v>3230</v>
      </c>
      <c r="E19" s="38">
        <v>1574</v>
      </c>
      <c r="F19" s="36">
        <v>671</v>
      </c>
      <c r="G19" s="30">
        <v>894</v>
      </c>
      <c r="H19" s="30">
        <f>SUM(F19:G19)</f>
        <v>1565</v>
      </c>
      <c r="I19" s="34">
        <v>0.48499999999999999</v>
      </c>
      <c r="K19" s="11"/>
      <c r="L19" s="3"/>
    </row>
    <row r="20" spans="1:14" x14ac:dyDescent="0.15">
      <c r="A20" s="81"/>
      <c r="B20" s="60">
        <v>24</v>
      </c>
      <c r="C20" s="60">
        <v>16</v>
      </c>
      <c r="D20" s="56">
        <f t="shared" si="2"/>
        <v>40</v>
      </c>
      <c r="E20" s="63">
        <v>36</v>
      </c>
      <c r="F20" s="62">
        <v>1</v>
      </c>
      <c r="G20" s="60">
        <v>0</v>
      </c>
      <c r="H20" s="56">
        <f>SUM(F20:G20)</f>
        <v>1</v>
      </c>
      <c r="I20" s="64">
        <v>2.5000000000000001E-2</v>
      </c>
      <c r="K20" s="11"/>
      <c r="L20" s="3"/>
    </row>
    <row r="21" spans="1:14" x14ac:dyDescent="0.15">
      <c r="A21" s="80" t="s">
        <v>33</v>
      </c>
      <c r="B21" s="30">
        <v>2384</v>
      </c>
      <c r="C21" s="30">
        <v>2576</v>
      </c>
      <c r="D21" s="30">
        <f>SUM(B21:C21)</f>
        <v>4960</v>
      </c>
      <c r="E21" s="38">
        <v>2262</v>
      </c>
      <c r="F21" s="35">
        <v>835</v>
      </c>
      <c r="G21" s="30">
        <v>1167</v>
      </c>
      <c r="H21" s="30">
        <f>SUM(F21:G21)</f>
        <v>2002</v>
      </c>
      <c r="I21" s="43">
        <v>0.40400000000000003</v>
      </c>
      <c r="K21" s="11"/>
    </row>
    <row r="22" spans="1:14" x14ac:dyDescent="0.15">
      <c r="A22" s="81"/>
      <c r="B22" s="60">
        <v>49</v>
      </c>
      <c r="C22" s="60">
        <v>35</v>
      </c>
      <c r="D22" s="56">
        <f t="shared" si="2"/>
        <v>84</v>
      </c>
      <c r="E22" s="63">
        <v>54</v>
      </c>
      <c r="F22" s="62">
        <v>3</v>
      </c>
      <c r="G22" s="60">
        <v>3</v>
      </c>
      <c r="H22" s="56">
        <f>SUM(F22:G22)</f>
        <v>6</v>
      </c>
      <c r="I22" s="59">
        <v>7.0999999999999994E-2</v>
      </c>
      <c r="K22" s="11"/>
    </row>
    <row r="23" spans="1:14" x14ac:dyDescent="0.15">
      <c r="A23" s="80" t="s">
        <v>34</v>
      </c>
      <c r="B23" s="49">
        <v>1698</v>
      </c>
      <c r="C23" s="49">
        <v>1997</v>
      </c>
      <c r="D23" s="49">
        <f>SUM(B23:C23)</f>
        <v>3695</v>
      </c>
      <c r="E23" s="50">
        <v>1779</v>
      </c>
      <c r="F23" s="51">
        <v>710</v>
      </c>
      <c r="G23" s="49">
        <v>1004</v>
      </c>
      <c r="H23" s="49">
        <f t="shared" si="1"/>
        <v>1714</v>
      </c>
      <c r="I23" s="52">
        <v>0.46400000000000002</v>
      </c>
      <c r="K23" s="11"/>
    </row>
    <row r="24" spans="1:14" x14ac:dyDescent="0.15">
      <c r="A24" s="81"/>
      <c r="B24" s="60">
        <v>35</v>
      </c>
      <c r="C24" s="60">
        <v>51</v>
      </c>
      <c r="D24" s="56">
        <f t="shared" si="2"/>
        <v>86</v>
      </c>
      <c r="E24" s="63">
        <v>82</v>
      </c>
      <c r="F24" s="62">
        <v>1</v>
      </c>
      <c r="G24" s="60">
        <v>0</v>
      </c>
      <c r="H24" s="56">
        <f>SUM(F24:G24)</f>
        <v>1</v>
      </c>
      <c r="I24" s="64">
        <v>1.2E-2</v>
      </c>
      <c r="K24" s="11"/>
    </row>
    <row r="25" spans="1:14" x14ac:dyDescent="0.15">
      <c r="A25" s="80" t="s">
        <v>36</v>
      </c>
      <c r="B25" s="49">
        <f>SUM(B13+B15+B17+B19+B21+B23)</f>
        <v>13826</v>
      </c>
      <c r="C25" s="49">
        <f>SUM(C13+C15+C17+C19+C21+C23)</f>
        <v>14785</v>
      </c>
      <c r="D25" s="49">
        <f>SUM(B25+C25)</f>
        <v>28611</v>
      </c>
      <c r="E25" s="53">
        <f>SUM(E13+E15+E17+E19+E21+E23)</f>
        <v>13550</v>
      </c>
      <c r="F25" s="49">
        <f>SUM(F13+F15+F17+F19+F21+F23)</f>
        <v>4757</v>
      </c>
      <c r="G25" s="49">
        <f>SUM(G13+G15+G17+G19+G21+G23)</f>
        <v>6459</v>
      </c>
      <c r="H25" s="49">
        <f>SUM(F25,G25)</f>
        <v>11216</v>
      </c>
      <c r="I25" s="54">
        <v>0.39200000000000002</v>
      </c>
      <c r="K25" s="11"/>
    </row>
    <row r="26" spans="1:14" ht="14.25" thickBot="1" x14ac:dyDescent="0.2">
      <c r="A26" s="84"/>
      <c r="B26" s="65">
        <f>SUM(B14,B16,B18,B20,B22,B24)</f>
        <v>356</v>
      </c>
      <c r="C26" s="65">
        <f>SUM(C14,C16,C18,C20,C22,,C24)</f>
        <v>366</v>
      </c>
      <c r="D26" s="56">
        <f>SUM(B26:C26)</f>
        <v>722</v>
      </c>
      <c r="E26" s="66">
        <f>SUM(E14,E16,E18,E20,E22,E24)</f>
        <v>637</v>
      </c>
      <c r="F26" s="65">
        <f>SUM(F14,F16,F18,F20,F22,F24)</f>
        <v>16</v>
      </c>
      <c r="G26" s="65">
        <f>SUM(G14,G16,G18,G20,G22,G24)</f>
        <v>16</v>
      </c>
      <c r="H26" s="65">
        <f>SUM(F26:G26)</f>
        <v>32</v>
      </c>
      <c r="I26" s="67">
        <v>4.3999999999999997E-2</v>
      </c>
      <c r="K26" s="11"/>
    </row>
    <row r="27" spans="1:14" x14ac:dyDescent="0.15">
      <c r="A27" s="37"/>
      <c r="B27" s="37"/>
      <c r="C27" s="37"/>
      <c r="D27" s="37"/>
      <c r="E27" s="37"/>
      <c r="F27" s="37"/>
      <c r="G27" s="37"/>
      <c r="H27" s="37"/>
      <c r="I27" s="37"/>
      <c r="K27" s="11"/>
    </row>
    <row r="28" spans="1:14" x14ac:dyDescent="0.15">
      <c r="A28" s="44" t="s">
        <v>45</v>
      </c>
      <c r="B28" s="44"/>
      <c r="C28" s="3"/>
      <c r="D28" s="3"/>
      <c r="E28" s="3"/>
      <c r="F28" s="3"/>
      <c r="G28" s="3"/>
      <c r="H28" s="3"/>
      <c r="I28" s="3"/>
      <c r="K28" s="3"/>
      <c r="N28" s="3"/>
    </row>
    <row r="29" spans="1:14" x14ac:dyDescent="0.15">
      <c r="A29" s="77"/>
      <c r="B29" s="79"/>
      <c r="C29" s="77" t="s">
        <v>37</v>
      </c>
      <c r="D29" s="78"/>
      <c r="E29" s="79"/>
      <c r="F29" s="77" t="s">
        <v>38</v>
      </c>
      <c r="G29" s="78"/>
      <c r="H29" s="79"/>
      <c r="I29" s="3"/>
      <c r="K29" s="3"/>
      <c r="N29" s="3"/>
    </row>
    <row r="30" spans="1:14" x14ac:dyDescent="0.15">
      <c r="A30" s="77" t="s">
        <v>7</v>
      </c>
      <c r="B30" s="79"/>
      <c r="C30" s="20" t="s">
        <v>3</v>
      </c>
      <c r="D30" s="29" t="s">
        <v>4</v>
      </c>
      <c r="E30" s="40" t="s">
        <v>5</v>
      </c>
      <c r="F30" s="40" t="s">
        <v>3</v>
      </c>
      <c r="G30" s="29" t="s">
        <v>4</v>
      </c>
      <c r="H30" s="40" t="s">
        <v>5</v>
      </c>
      <c r="K30" s="3"/>
    </row>
    <row r="31" spans="1:14" x14ac:dyDescent="0.15">
      <c r="A31" s="77" t="s">
        <v>42</v>
      </c>
      <c r="B31" s="79"/>
      <c r="C31" s="5">
        <v>418</v>
      </c>
      <c r="D31" s="3">
        <v>377</v>
      </c>
      <c r="E31" s="13">
        <f>SUM(C31:D31)</f>
        <v>795</v>
      </c>
      <c r="F31" s="5">
        <v>2</v>
      </c>
      <c r="G31" s="45">
        <v>4</v>
      </c>
      <c r="H31" s="13">
        <f>SUM(F31:G31)</f>
        <v>6</v>
      </c>
      <c r="K31" s="3"/>
    </row>
    <row r="32" spans="1:14" x14ac:dyDescent="0.15">
      <c r="A32" s="77" t="s">
        <v>41</v>
      </c>
      <c r="B32" s="79"/>
      <c r="C32" s="10">
        <v>525</v>
      </c>
      <c r="D32" s="8">
        <v>501</v>
      </c>
      <c r="E32" s="9">
        <f>SUM(C32:D32)</f>
        <v>1026</v>
      </c>
      <c r="F32" s="10">
        <v>3</v>
      </c>
      <c r="G32" s="8">
        <v>4</v>
      </c>
      <c r="H32" s="9">
        <f>SUM(F32:G32)</f>
        <v>7</v>
      </c>
      <c r="K32" s="3"/>
    </row>
    <row r="33" spans="1:12" x14ac:dyDescent="0.15">
      <c r="A33" s="77" t="s">
        <v>10</v>
      </c>
      <c r="B33" s="79"/>
      <c r="C33" s="5">
        <v>566</v>
      </c>
      <c r="D33" s="3">
        <v>558</v>
      </c>
      <c r="E33" s="13">
        <f>SUM(C33:D33)</f>
        <v>1124</v>
      </c>
      <c r="F33" s="5">
        <v>4</v>
      </c>
      <c r="G33" s="45">
        <v>8</v>
      </c>
      <c r="H33" s="13">
        <f>SUM(F33:G33)</f>
        <v>12</v>
      </c>
      <c r="J33" s="11"/>
    </row>
    <row r="34" spans="1:12" x14ac:dyDescent="0.15">
      <c r="A34" s="77" t="s">
        <v>12</v>
      </c>
      <c r="B34" s="79"/>
      <c r="C34" s="10">
        <v>624</v>
      </c>
      <c r="D34" s="8">
        <v>590</v>
      </c>
      <c r="E34" s="9">
        <f>SUM(C34:D34)</f>
        <v>1214</v>
      </c>
      <c r="F34" s="10">
        <v>20</v>
      </c>
      <c r="G34" s="8">
        <v>13</v>
      </c>
      <c r="H34" s="9">
        <f>SUM(F34:G34)</f>
        <v>33</v>
      </c>
      <c r="L34" s="3"/>
    </row>
    <row r="35" spans="1:12" x14ac:dyDescent="0.15">
      <c r="A35" s="77" t="s">
        <v>14</v>
      </c>
      <c r="B35" s="79"/>
      <c r="C35" s="4">
        <v>665</v>
      </c>
      <c r="D35" s="2">
        <v>578</v>
      </c>
      <c r="E35" s="9">
        <f t="shared" ref="E35:E41" si="3">SUM(C35:D35)</f>
        <v>1243</v>
      </c>
      <c r="F35" s="4">
        <v>94</v>
      </c>
      <c r="G35" s="2">
        <v>111</v>
      </c>
      <c r="H35" s="9">
        <f t="shared" ref="H35:H41" si="4">SUM(F35:G35)</f>
        <v>205</v>
      </c>
      <c r="L35" s="3"/>
    </row>
    <row r="36" spans="1:12" x14ac:dyDescent="0.15">
      <c r="A36" s="77" t="s">
        <v>16</v>
      </c>
      <c r="B36" s="79"/>
      <c r="C36" s="10">
        <v>588</v>
      </c>
      <c r="D36" s="8">
        <v>456</v>
      </c>
      <c r="E36" s="9">
        <f t="shared" si="3"/>
        <v>1044</v>
      </c>
      <c r="F36" s="10">
        <v>88</v>
      </c>
      <c r="G36" s="8">
        <v>48</v>
      </c>
      <c r="H36" s="9">
        <f t="shared" si="4"/>
        <v>136</v>
      </c>
    </row>
    <row r="37" spans="1:12" x14ac:dyDescent="0.15">
      <c r="A37" s="77" t="s">
        <v>18</v>
      </c>
      <c r="B37" s="79"/>
      <c r="C37" s="5">
        <v>596</v>
      </c>
      <c r="D37" s="32">
        <v>555</v>
      </c>
      <c r="E37" s="9">
        <f t="shared" si="3"/>
        <v>1151</v>
      </c>
      <c r="F37" s="5">
        <v>53</v>
      </c>
      <c r="G37" s="45">
        <v>57</v>
      </c>
      <c r="H37" s="9">
        <f t="shared" si="4"/>
        <v>110</v>
      </c>
    </row>
    <row r="38" spans="1:12" x14ac:dyDescent="0.15">
      <c r="A38" s="77" t="s">
        <v>20</v>
      </c>
      <c r="B38" s="79"/>
      <c r="C38" s="10">
        <v>698</v>
      </c>
      <c r="D38" s="8">
        <v>667</v>
      </c>
      <c r="E38" s="9">
        <f t="shared" si="3"/>
        <v>1365</v>
      </c>
      <c r="F38" s="10">
        <v>31</v>
      </c>
      <c r="G38" s="8">
        <v>45</v>
      </c>
      <c r="H38" s="9">
        <f t="shared" si="4"/>
        <v>76</v>
      </c>
    </row>
    <row r="39" spans="1:12" x14ac:dyDescent="0.15">
      <c r="A39" s="77" t="s">
        <v>22</v>
      </c>
      <c r="B39" s="79"/>
      <c r="C39" s="13">
        <v>855</v>
      </c>
      <c r="D39" s="32">
        <v>729</v>
      </c>
      <c r="E39" s="9">
        <f t="shared" si="3"/>
        <v>1584</v>
      </c>
      <c r="F39" s="13">
        <v>13</v>
      </c>
      <c r="G39" s="46">
        <v>24</v>
      </c>
      <c r="H39" s="9">
        <f t="shared" si="4"/>
        <v>37</v>
      </c>
    </row>
    <row r="40" spans="1:12" x14ac:dyDescent="0.15">
      <c r="A40" s="77" t="s">
        <v>24</v>
      </c>
      <c r="B40" s="79"/>
      <c r="C40" s="10">
        <v>908</v>
      </c>
      <c r="D40" s="8">
        <v>817</v>
      </c>
      <c r="E40" s="9">
        <f t="shared" si="3"/>
        <v>1725</v>
      </c>
      <c r="F40" s="10">
        <v>11</v>
      </c>
      <c r="G40" s="8">
        <v>13</v>
      </c>
      <c r="H40" s="9">
        <f t="shared" si="4"/>
        <v>24</v>
      </c>
    </row>
    <row r="41" spans="1:12" x14ac:dyDescent="0.15">
      <c r="A41" s="77" t="s">
        <v>25</v>
      </c>
      <c r="B41" s="79"/>
      <c r="C41" s="6">
        <v>794</v>
      </c>
      <c r="D41" s="7">
        <v>702</v>
      </c>
      <c r="E41" s="9">
        <f t="shared" si="3"/>
        <v>1496</v>
      </c>
      <c r="F41" s="6">
        <v>4</v>
      </c>
      <c r="G41" s="7">
        <v>7</v>
      </c>
      <c r="H41" s="9">
        <f t="shared" si="4"/>
        <v>11</v>
      </c>
    </row>
    <row r="42" spans="1:12" x14ac:dyDescent="0.15">
      <c r="A42" s="77" t="s">
        <v>26</v>
      </c>
      <c r="B42" s="79"/>
      <c r="C42" s="9">
        <v>796</v>
      </c>
      <c r="D42" s="12">
        <v>781</v>
      </c>
      <c r="E42" s="9">
        <f>SUM(C42:D42)</f>
        <v>1577</v>
      </c>
      <c r="F42" s="9">
        <v>6</v>
      </c>
      <c r="G42" s="12">
        <v>9</v>
      </c>
      <c r="H42" s="9">
        <f>SUM(F42:G42)</f>
        <v>15</v>
      </c>
    </row>
    <row r="43" spans="1:12" x14ac:dyDescent="0.15">
      <c r="A43" s="77" t="s">
        <v>8</v>
      </c>
      <c r="B43" s="79"/>
      <c r="C43" s="13">
        <v>1036</v>
      </c>
      <c r="D43" s="11">
        <v>1015</v>
      </c>
      <c r="E43" s="13">
        <f>SUM(C43:D43)</f>
        <v>2051</v>
      </c>
      <c r="F43" s="13">
        <v>11</v>
      </c>
      <c r="G43" s="11">
        <v>7</v>
      </c>
      <c r="H43" s="13">
        <f>SUM(F43:G43)</f>
        <v>18</v>
      </c>
    </row>
    <row r="44" spans="1:12" x14ac:dyDescent="0.15">
      <c r="A44" s="77" t="s">
        <v>9</v>
      </c>
      <c r="B44" s="79"/>
      <c r="C44" s="9">
        <v>1241</v>
      </c>
      <c r="D44" s="12">
        <v>1259</v>
      </c>
      <c r="E44" s="30">
        <f t="shared" ref="E44:E52" si="5">SUM(C44:D44)</f>
        <v>2500</v>
      </c>
      <c r="F44" s="9">
        <v>3</v>
      </c>
      <c r="G44" s="12">
        <v>4</v>
      </c>
      <c r="H44" s="30">
        <f>SUM(F44:G44)</f>
        <v>7</v>
      </c>
    </row>
    <row r="45" spans="1:12" x14ac:dyDescent="0.15">
      <c r="A45" s="77" t="s">
        <v>11</v>
      </c>
      <c r="B45" s="79"/>
      <c r="C45" s="13">
        <v>1258</v>
      </c>
      <c r="D45" s="11">
        <v>1246</v>
      </c>
      <c r="E45" s="30">
        <f t="shared" si="5"/>
        <v>2504</v>
      </c>
      <c r="F45" s="13">
        <v>6</v>
      </c>
      <c r="G45" s="11">
        <v>4</v>
      </c>
      <c r="H45" s="30">
        <f t="shared" ref="H45:H52" si="6">SUM(F45:G45)</f>
        <v>10</v>
      </c>
    </row>
    <row r="46" spans="1:12" x14ac:dyDescent="0.15">
      <c r="A46" s="77" t="s">
        <v>13</v>
      </c>
      <c r="B46" s="79"/>
      <c r="C46" s="9">
        <v>834</v>
      </c>
      <c r="D46" s="12">
        <v>1037</v>
      </c>
      <c r="E46" s="30">
        <f t="shared" si="5"/>
        <v>1871</v>
      </c>
      <c r="F46" s="9">
        <v>3</v>
      </c>
      <c r="G46" s="12">
        <v>4</v>
      </c>
      <c r="H46" s="30">
        <f t="shared" si="6"/>
        <v>7</v>
      </c>
      <c r="I46" s="3"/>
    </row>
    <row r="47" spans="1:12" x14ac:dyDescent="0.15">
      <c r="A47" s="77" t="s">
        <v>15</v>
      </c>
      <c r="B47" s="79"/>
      <c r="C47" s="13">
        <v>637</v>
      </c>
      <c r="D47" s="11">
        <v>970</v>
      </c>
      <c r="E47" s="30">
        <f t="shared" si="5"/>
        <v>1607</v>
      </c>
      <c r="F47" s="13">
        <v>3</v>
      </c>
      <c r="G47" s="11">
        <v>3</v>
      </c>
      <c r="H47" s="30">
        <f t="shared" si="6"/>
        <v>6</v>
      </c>
      <c r="I47" s="3"/>
    </row>
    <row r="48" spans="1:12" x14ac:dyDescent="0.15">
      <c r="A48" s="77" t="s">
        <v>17</v>
      </c>
      <c r="B48" s="79"/>
      <c r="C48" s="10">
        <v>493</v>
      </c>
      <c r="D48" s="12">
        <v>998</v>
      </c>
      <c r="E48" s="30">
        <f t="shared" si="5"/>
        <v>1491</v>
      </c>
      <c r="F48" s="10">
        <v>1</v>
      </c>
      <c r="G48" s="12">
        <v>1</v>
      </c>
      <c r="H48" s="30">
        <f t="shared" si="6"/>
        <v>2</v>
      </c>
      <c r="I48" s="3"/>
    </row>
    <row r="49" spans="1:10" x14ac:dyDescent="0.15">
      <c r="A49" s="77" t="s">
        <v>19</v>
      </c>
      <c r="B49" s="79"/>
      <c r="C49" s="5">
        <v>229</v>
      </c>
      <c r="D49" s="33">
        <v>647</v>
      </c>
      <c r="E49" s="9">
        <f t="shared" si="5"/>
        <v>876</v>
      </c>
      <c r="F49" s="5">
        <v>0</v>
      </c>
      <c r="G49" s="33">
        <v>0</v>
      </c>
      <c r="H49" s="9">
        <f t="shared" si="6"/>
        <v>0</v>
      </c>
    </row>
    <row r="50" spans="1:10" x14ac:dyDescent="0.15">
      <c r="A50" s="77" t="s">
        <v>21</v>
      </c>
      <c r="B50" s="79"/>
      <c r="C50" s="10">
        <v>61</v>
      </c>
      <c r="D50" s="8">
        <v>235</v>
      </c>
      <c r="E50" s="9">
        <f t="shared" si="5"/>
        <v>296</v>
      </c>
      <c r="F50" s="10">
        <v>0</v>
      </c>
      <c r="G50" s="8">
        <v>0</v>
      </c>
      <c r="H50" s="9">
        <f t="shared" si="6"/>
        <v>0</v>
      </c>
    </row>
    <row r="51" spans="1:10" x14ac:dyDescent="0.15">
      <c r="A51" s="77" t="s">
        <v>23</v>
      </c>
      <c r="B51" s="79"/>
      <c r="C51" s="5">
        <v>4</v>
      </c>
      <c r="D51" s="33">
        <v>63</v>
      </c>
      <c r="E51" s="9">
        <f t="shared" si="5"/>
        <v>67</v>
      </c>
      <c r="F51" s="5">
        <v>0</v>
      </c>
      <c r="G51" s="33">
        <v>0</v>
      </c>
      <c r="H51" s="9">
        <f t="shared" si="6"/>
        <v>0</v>
      </c>
    </row>
    <row r="52" spans="1:10" x14ac:dyDescent="0.15">
      <c r="A52" s="77" t="s">
        <v>35</v>
      </c>
      <c r="B52" s="79"/>
      <c r="C52" s="10">
        <v>0</v>
      </c>
      <c r="D52" s="8">
        <v>4</v>
      </c>
      <c r="E52" s="9">
        <f t="shared" si="5"/>
        <v>4</v>
      </c>
      <c r="F52" s="10">
        <v>0</v>
      </c>
      <c r="G52" s="8">
        <v>0</v>
      </c>
      <c r="H52" s="9">
        <f t="shared" si="6"/>
        <v>0</v>
      </c>
    </row>
    <row r="53" spans="1:10" x14ac:dyDescent="0.15">
      <c r="A53" s="41" t="s">
        <v>27</v>
      </c>
      <c r="B53" s="42"/>
      <c r="C53" s="28">
        <f>SUM(C31:C52)</f>
        <v>13826</v>
      </c>
      <c r="D53" s="31">
        <f>SUM(D31:D52)</f>
        <v>14785</v>
      </c>
      <c r="E53" s="28">
        <f>SUM(E31:E42,E43:E52)</f>
        <v>28611</v>
      </c>
      <c r="F53" s="28">
        <f t="shared" ref="F53:G53" si="7">SUM(F31:F42,F43:F52)</f>
        <v>356</v>
      </c>
      <c r="G53" s="31">
        <f t="shared" si="7"/>
        <v>366</v>
      </c>
      <c r="H53" s="28">
        <f>SUM(H31:H52)</f>
        <v>722</v>
      </c>
    </row>
    <row r="54" spans="1:10" x14ac:dyDescent="0.15">
      <c r="J54" s="3"/>
    </row>
    <row r="55" spans="1:10" x14ac:dyDescent="0.15">
      <c r="B55" s="48"/>
      <c r="J55" s="3"/>
    </row>
    <row r="56" spans="1:10" x14ac:dyDescent="0.15">
      <c r="J56" s="3"/>
    </row>
    <row r="61" spans="1:10" x14ac:dyDescent="0.15">
      <c r="J61" s="1"/>
    </row>
  </sheetData>
  <mergeCells count="41">
    <mergeCell ref="A51:B51"/>
    <mergeCell ref="A52:B52"/>
    <mergeCell ref="A46:B46"/>
    <mergeCell ref="A47:B47"/>
    <mergeCell ref="A48:B48"/>
    <mergeCell ref="A49:B49"/>
    <mergeCell ref="A50:B5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0:B30"/>
    <mergeCell ref="A23:A24"/>
    <mergeCell ref="A25:A26"/>
    <mergeCell ref="A29:B29"/>
    <mergeCell ref="C29:E29"/>
    <mergeCell ref="F29:H29"/>
    <mergeCell ref="A13:A14"/>
    <mergeCell ref="A15:A16"/>
    <mergeCell ref="A17:A18"/>
    <mergeCell ref="A19:A20"/>
    <mergeCell ref="A21:A22"/>
    <mergeCell ref="A2:J2"/>
    <mergeCell ref="B5:D5"/>
    <mergeCell ref="E5:E6"/>
    <mergeCell ref="B11:D11"/>
    <mergeCell ref="E11:E12"/>
    <mergeCell ref="F11:I11"/>
    <mergeCell ref="F5:I5"/>
    <mergeCell ref="D8:I8"/>
  </mergeCells>
  <phoneticPr fontId="1"/>
  <pageMargins left="0.70866141732283472" right="0.70866141732283472" top="0.74803149606299213" bottom="0.74803149606299213" header="0.19685039370078741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2019-07-04T00:45:46Z</dcterms:modified>
</cp:coreProperties>
</file>