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<sst xmlns="http://schemas.openxmlformats.org/spreadsheetml/2006/main" count="221" uniqueCount="111">
  <si>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</si>
  <si>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</si>
  <si>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</si>
  <si>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</si>
  <si>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</si>
  <si>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</si>
  <si>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</si>
  <si>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</si>
  <si>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</si>
  <si>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</si>
  <si>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</si>
  <si>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</si>
  <si>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</si>
  <si>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</si>
  <si>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</si>
  <si>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</si>
  <si>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</si>
  <si>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</si>
  <si>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</si>
  <si>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</si>
  <si>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</si>
  <si>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</si>
  <si>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</si>
  <si>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</si>
  <si>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</si>
  <si>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</si>
  <si>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</si>
  <si>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</si>
  <si>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</si>
  <si>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</si>
  <si>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</si>
  <si>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</si>
  <si>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</si>
  <si>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</si>
  <si>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</si>
  <si>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</si>
  <si>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</si>
  <si>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</si>
  <si>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</si>
  <si>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</si>
  <si>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</si>
  <si>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</si>
  <si>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</si>
  <si>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</si>
  <si>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</si>
  <si>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</si>
  <si>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</si>
  <si>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</si>
  <si>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</si>
  <si>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</si>
  <si>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</si>
  <si>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</si>
  <si>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</si>
  <si>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</si>
  <si>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</si>
  <si>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</si>
  <si>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</si>
  <si>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</si>
  <si>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</si>
  <si>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</si>
  <si>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</si>
  <si>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</si>
  <si>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</si>
  <si>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</si>
  <si>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</si>
  <si>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</si>
  <si>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</si>
  <si>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</si>
  <si>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</si>
  <si>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</si>
  <si>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</si>
  <si>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</si>
  <si>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</si>
  <si>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</si>
  <si>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</si>
  <si>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</si>
  <si>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</si>
  <si>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</si>
  <si>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</si>
  <si>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</si>
  <si>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</si>
  <si>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</si>
  <si>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</si>
  <si>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</si>
  <si>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</si>
  <si>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</si>
  <si>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</si>
  <si>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</si>
  <si>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</si>
  <si>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</si>
  <si>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</si>
  <si>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</si>
  <si>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</si>
  <si>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</si>
  <si>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</si>
  <si>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</si>
  <si>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</si>
  <si>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</si>
  <si>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</si>
  <si>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</si>
  <si>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</si>
  <si>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</si>
  <si>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</si>
  <si>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</si>
  <si>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</si>
  <si>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</si>
  <si>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</si>
  <si>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</si>
  <si>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昭和56年度から供用開始しており、現在、施設の最適整備構想を策定している。
　今後はこの構想に基づき、効率的な施設更新を行う。</t>
    <rPh sb="1" eb="3">
      <t>ショウワ</t>
    </rPh>
    <rPh sb="5" eb="6">
      <t>ネン</t>
    </rPh>
    <rPh sb="6" eb="7">
      <t>ド</t>
    </rPh>
    <rPh sb="9" eb="11">
      <t>キョウヨウ</t>
    </rPh>
    <rPh sb="11" eb="13">
      <t>カイシ</t>
    </rPh>
    <rPh sb="18" eb="20">
      <t>ゲンザイ</t>
    </rPh>
    <rPh sb="21" eb="23">
      <t>シセツ</t>
    </rPh>
    <rPh sb="24" eb="26">
      <t>サイテキ</t>
    </rPh>
    <rPh sb="26" eb="28">
      <t>セイビ</t>
    </rPh>
    <rPh sb="28" eb="30">
      <t>コウソウ</t>
    </rPh>
    <rPh sb="31" eb="33">
      <t>サクテイ</t>
    </rPh>
    <rPh sb="40" eb="42">
      <t>コンゴ</t>
    </rPh>
    <rPh sb="45" eb="47">
      <t>コウソウ</t>
    </rPh>
    <rPh sb="48" eb="49">
      <t>モト</t>
    </rPh>
    <rPh sb="52" eb="55">
      <t>コウリツテキ</t>
    </rPh>
    <phoneticPr fontId="1"/>
  </si>
  <si>
    <t>　今後人口が減少する中、経営の健全性と効率性を高めるため、将来を見据えた収入を確保するとともに、統廃合も含めた計画的な施設更新と維持管理を行う必要がある。</t>
    <rPh sb="23" eb="24">
      <t>タカ</t>
    </rPh>
    <rPh sb="36" eb="38">
      <t>シュウニュウ</t>
    </rPh>
    <rPh sb="39" eb="41">
      <t>カクホ</t>
    </rPh>
    <rPh sb="48" eb="51">
      <t>トウハイゴウ</t>
    </rPh>
    <rPh sb="52" eb="53">
      <t>フク</t>
    </rPh>
    <rPh sb="55" eb="58">
      <t>ケイカクテキ</t>
    </rPh>
    <rPh sb="59" eb="61">
      <t>シセツ</t>
    </rPh>
    <rPh sb="61" eb="63">
      <t>コウシン</t>
    </rPh>
    <rPh sb="64" eb="66">
      <t>イジ</t>
    </rPh>
    <rPh sb="66" eb="68">
      <t>カンリ</t>
    </rPh>
    <rPh sb="69" eb="70">
      <t>オコナ</t>
    </rPh>
    <rPh sb="71" eb="73">
      <t>ヒツヨウ</t>
    </rPh>
    <phoneticPr fontId="1"/>
  </si>
  <si>
    <r>
      <t>　</t>
    </r>
    <r>
      <rPr>
        <sz val="11"/>
        <rFont val="ＭＳ ゴシック"/>
        <family val="3"/>
        <charset val="128"/>
      </rPr>
      <t>単年度の収支を示す収益的収支比率は、H26年度が77.66%で、新規加入はあるものの、人口減少等により料金収入が上がらない中、横ばい状態である。
　また、現在処理区域内人口のうち、実際に水洗便所を設置して汚水処理している方の割合を示す水洗化率は、加入者数の増加により、H26年度が83.65%と増加傾向となっているが、施設や設備が一日に対応可能な処理能力に対する、一日平均処理水量の割合である施設利用率は、急速な人口減少の影響もあり60.43%と横ばい状態であり、使用料で回収すべき経費を、どの程度使用料で賄えているかを表した経費回収率においては、適正な使用料収入が確保されていないため40.25%と低い数値となっている。</t>
    </r>
    <rPh sb="1" eb="2">
      <t>タン</t>
    </rPh>
    <rPh sb="2" eb="4">
      <t>ネンド</t>
    </rPh>
    <rPh sb="5" eb="7">
      <t>シュウシ</t>
    </rPh>
    <rPh sb="8" eb="9">
      <t>シメ</t>
    </rPh>
    <rPh sb="10" eb="13">
      <t>シュウエキテキ</t>
    </rPh>
    <rPh sb="13" eb="15">
      <t>シュウシ</t>
    </rPh>
    <rPh sb="15" eb="17">
      <t>ヒリツ</t>
    </rPh>
    <rPh sb="33" eb="35">
      <t>シンキ</t>
    </rPh>
    <rPh sb="35" eb="37">
      <t>カニュウ</t>
    </rPh>
    <rPh sb="64" eb="65">
      <t>ヨコ</t>
    </rPh>
    <rPh sb="67" eb="69">
      <t>ジョウタイ</t>
    </rPh>
    <rPh sb="124" eb="126">
      <t>カニュウ</t>
    </rPh>
    <rPh sb="126" eb="127">
      <t>シャ</t>
    </rPh>
    <rPh sb="127" eb="128">
      <t>スウ</t>
    </rPh>
    <rPh sb="129" eb="130">
      <t>ゾウ</t>
    </rPh>
    <rPh sb="130" eb="131">
      <t>カ</t>
    </rPh>
    <rPh sb="148" eb="150">
      <t>ゾウカ</t>
    </rPh>
    <rPh sb="150" eb="152">
      <t>ケイコウ</t>
    </rPh>
    <rPh sb="224" eb="225">
      <t>ヨコ</t>
    </rPh>
    <rPh sb="227" eb="229">
      <t>ジョウタイ</t>
    </rPh>
    <rPh sb="275" eb="277">
      <t>テキセイ</t>
    </rPh>
    <rPh sb="278" eb="281">
      <t>シヨウリョウ</t>
    </rPh>
    <rPh sb="281" eb="283">
      <t>シュウニュウ</t>
    </rPh>
    <rPh sb="284" eb="286">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</si>
</sst>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678656"/>
        <c:axId val="162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162678656"/>
        <c:axId val="162697216"/>
      </c:lineChart>
      <c:dateAx>
        <c:axId val="162678656"/>
        <c:scaling>
          <c:orientation val="minMax"/>
        </c:scaling>
        <c:delete val="1"/>
        <c:axPos val="b"/>
        <c:numFmt formatCode="ge" sourceLinked="1"/>
        <c:majorTickMark val="none"/>
        <c:minorTickMark val="none"/>
        <c:tickLblPos val="none"/>
        <c:crossAx val="162697216"/>
        <c:crosses val="autoZero"/>
        <c:auto val="1"/>
        <c:lblOffset val="100"/>
        <c:baseTimeUnit val="years"/>
      </c:dateAx>
      <c:valAx>
        <c:axId val="162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865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62.81</c:v>
                </c:pt>
                <c:pt idx="1">
                  <c:v>63.84</c:v>
                </c:pt>
                <c:pt idx="2">
                  <c:v>57.42</c:v>
                </c:pt>
                <c:pt idx="3">
                  <c:v>59.18</c:v>
                </c:pt>
                <c:pt idx="4">
                  <c:v>60.43</c:v>
                </c:pt>
              </c:numCache>
            </c:numRef>
          </c:val>
        </c:ser>
        <c:dLbls>
          <c:showLegendKey val="0"/>
          <c:showVal val="0"/>
          <c:showCatName val="0"/>
          <c:showSerName val="0"/>
          <c:showPercent val="0"/>
          <c:showBubbleSize val="0"/>
        </c:dLbls>
        <c:gapWidth val="150"/>
        <c:axId val="163223808"/>
        <c:axId val="1632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163223808"/>
        <c:axId val="163234176"/>
      </c:lineChart>
      <c:dateAx>
        <c:axId val="163223808"/>
        <c:scaling>
          <c:orientation val="minMax"/>
        </c:scaling>
        <c:delete val="1"/>
        <c:axPos val="b"/>
        <c:numFmt formatCode="ge" sourceLinked="1"/>
        <c:majorTickMark val="none"/>
        <c:minorTickMark val="none"/>
        <c:tickLblPos val="none"/>
        <c:crossAx val="163234176"/>
        <c:crosses val="autoZero"/>
        <c:auto val="1"/>
        <c:lblOffset val="100"/>
        <c:baseTimeUnit val="years"/>
      </c:dateAx>
      <c:valAx>
        <c:axId val="1632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80.010000000000005</c:v>
                </c:pt>
                <c:pt idx="1">
                  <c:v>77</c:v>
                </c:pt>
                <c:pt idx="2">
                  <c:v>78.08</c:v>
                </c:pt>
                <c:pt idx="3">
                  <c:v>78.34</c:v>
                </c:pt>
                <c:pt idx="4">
                  <c:v>83.65</c:v>
                </c:pt>
              </c:numCache>
            </c:numRef>
          </c:val>
        </c:ser>
        <c:dLbls>
          <c:showLegendKey val="0"/>
          <c:showVal val="0"/>
          <c:showCatName val="0"/>
          <c:showSerName val="0"/>
          <c:showPercent val="0"/>
          <c:showBubbleSize val="0"/>
        </c:dLbls>
        <c:gapWidth val="150"/>
        <c:axId val="163264384"/>
        <c:axId val="163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163264384"/>
        <c:axId val="163270656"/>
      </c:lineChart>
      <c:dateAx>
        <c:axId val="163264384"/>
        <c:scaling>
          <c:orientation val="minMax"/>
        </c:scaling>
        <c:delete val="1"/>
        <c:axPos val="b"/>
        <c:numFmt formatCode="ge" sourceLinked="1"/>
        <c:majorTickMark val="none"/>
        <c:minorTickMark val="none"/>
        <c:tickLblPos val="none"/>
        <c:crossAx val="163270656"/>
        <c:crosses val="autoZero"/>
        <c:auto val="1"/>
        <c:lblOffset val="100"/>
        <c:baseTimeUnit val="years"/>
      </c:dateAx>
      <c:valAx>
        <c:axId val="163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78.78</c:v>
                </c:pt>
                <c:pt idx="1">
                  <c:v>78.61</c:v>
                </c:pt>
                <c:pt idx="2">
                  <c:v>80.010000000000005</c:v>
                </c:pt>
                <c:pt idx="3">
                  <c:v>75.52</c:v>
                </c:pt>
                <c:pt idx="4">
                  <c:v>77.66</c:v>
                </c:pt>
              </c:numCache>
            </c:numRef>
          </c:val>
        </c:ser>
        <c:dLbls>
          <c:showLegendKey val="0"/>
          <c:showVal val="0"/>
          <c:showCatName val="0"/>
          <c:showSerName val="0"/>
          <c:showPercent val="0"/>
          <c:showBubbleSize val="0"/>
        </c:dLbls>
        <c:gapWidth val="150"/>
        <c:axId val="162596352"/>
        <c:axId val="162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96352"/>
        <c:axId val="162598272"/>
      </c:lineChart>
      <c:dateAx>
        <c:axId val="162596352"/>
        <c:scaling>
          <c:orientation val="minMax"/>
        </c:scaling>
        <c:delete val="1"/>
        <c:axPos val="b"/>
        <c:numFmt formatCode="ge" sourceLinked="1"/>
        <c:majorTickMark val="none"/>
        <c:minorTickMark val="none"/>
        <c:tickLblPos val="none"/>
        <c:crossAx val="162598272"/>
        <c:crosses val="autoZero"/>
        <c:auto val="1"/>
        <c:lblOffset val="100"/>
        <c:baseTimeUnit val="years"/>
      </c:dateAx>
      <c:valAx>
        <c:axId val="162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20544"/>
        <c:axId val="162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20544"/>
        <c:axId val="162622464"/>
      </c:lineChart>
      <c:dateAx>
        <c:axId val="162620544"/>
        <c:scaling>
          <c:orientation val="minMax"/>
        </c:scaling>
        <c:delete val="1"/>
        <c:axPos val="b"/>
        <c:numFmt formatCode="ge" sourceLinked="1"/>
        <c:majorTickMark val="none"/>
        <c:minorTickMark val="none"/>
        <c:tickLblPos val="none"/>
        <c:crossAx val="162622464"/>
        <c:crosses val="autoZero"/>
        <c:auto val="1"/>
        <c:lblOffset val="100"/>
        <c:baseTimeUnit val="years"/>
      </c:dateAx>
      <c:valAx>
        <c:axId val="162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09280"/>
        <c:axId val="1630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09280"/>
        <c:axId val="163011200"/>
      </c:lineChart>
      <c:dateAx>
        <c:axId val="163009280"/>
        <c:scaling>
          <c:orientation val="minMax"/>
        </c:scaling>
        <c:delete val="1"/>
        <c:axPos val="b"/>
        <c:numFmt formatCode="ge" sourceLinked="1"/>
        <c:majorTickMark val="none"/>
        <c:minorTickMark val="none"/>
        <c:tickLblPos val="none"/>
        <c:crossAx val="163011200"/>
        <c:crosses val="autoZero"/>
        <c:auto val="1"/>
        <c:lblOffset val="100"/>
        <c:baseTimeUnit val="years"/>
      </c:dateAx>
      <c:valAx>
        <c:axId val="1630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44736"/>
        <c:axId val="1630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44736"/>
        <c:axId val="163043968"/>
      </c:lineChart>
      <c:dateAx>
        <c:axId val="163044736"/>
        <c:scaling>
          <c:orientation val="minMax"/>
        </c:scaling>
        <c:delete val="1"/>
        <c:axPos val="b"/>
        <c:numFmt formatCode="ge" sourceLinked="1"/>
        <c:majorTickMark val="none"/>
        <c:minorTickMark val="none"/>
        <c:tickLblPos val="none"/>
        <c:crossAx val="163043968"/>
        <c:crosses val="autoZero"/>
        <c:auto val="1"/>
        <c:lblOffset val="100"/>
        <c:baseTimeUnit val="years"/>
      </c:dateAx>
      <c:valAx>
        <c:axId val="163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56032"/>
        <c:axId val="1629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56032"/>
        <c:axId val="162957952"/>
      </c:lineChart>
      <c:dateAx>
        <c:axId val="162956032"/>
        <c:scaling>
          <c:orientation val="minMax"/>
        </c:scaling>
        <c:delete val="1"/>
        <c:axPos val="b"/>
        <c:numFmt formatCode="ge" sourceLinked="1"/>
        <c:majorTickMark val="none"/>
        <c:minorTickMark val="none"/>
        <c:tickLblPos val="none"/>
        <c:crossAx val="162957952"/>
        <c:crosses val="autoZero"/>
        <c:auto val="1"/>
        <c:lblOffset val="100"/>
        <c:baseTimeUnit val="years"/>
      </c:dateAx>
      <c:valAx>
        <c:axId val="1629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quot;-&quot;">
                  <c:v>11.25</c:v>
                </c:pt>
              </c:numCache>
            </c:numRef>
          </c:val>
        </c:ser>
        <c:dLbls>
          <c:showLegendKey val="0"/>
          <c:showVal val="0"/>
          <c:showCatName val="0"/>
          <c:showSerName val="0"/>
          <c:showPercent val="0"/>
          <c:showBubbleSize val="0"/>
        </c:dLbls>
        <c:gapWidth val="150"/>
        <c:axId val="162984320"/>
        <c:axId val="1629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162984320"/>
        <c:axId val="162986240"/>
      </c:lineChart>
      <c:dateAx>
        <c:axId val="162984320"/>
        <c:scaling>
          <c:orientation val="minMax"/>
        </c:scaling>
        <c:delete val="1"/>
        <c:axPos val="b"/>
        <c:numFmt formatCode="ge" sourceLinked="1"/>
        <c:majorTickMark val="none"/>
        <c:minorTickMark val="none"/>
        <c:tickLblPos val="none"/>
        <c:crossAx val="162986240"/>
        <c:crosses val="autoZero"/>
        <c:auto val="1"/>
        <c:lblOffset val="100"/>
        <c:baseTimeUnit val="years"/>
      </c:dateAx>
      <c:valAx>
        <c:axId val="162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40.450000000000003</c:v>
                </c:pt>
                <c:pt idx="1">
                  <c:v>41.07</c:v>
                </c:pt>
                <c:pt idx="2">
                  <c:v>42.18</c:v>
                </c:pt>
                <c:pt idx="3">
                  <c:v>38.76</c:v>
                </c:pt>
                <c:pt idx="4">
                  <c:v>40.25</c:v>
                </c:pt>
              </c:numCache>
            </c:numRef>
          </c:val>
        </c:ser>
        <c:dLbls>
          <c:showLegendKey val="0"/>
          <c:showVal val="0"/>
          <c:showCatName val="0"/>
          <c:showSerName val="0"/>
          <c:showPercent val="0"/>
          <c:showBubbleSize val="0"/>
        </c:dLbls>
        <c:gapWidth val="150"/>
        <c:axId val="163081600"/>
        <c:axId val="163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163081600"/>
        <c:axId val="163108352"/>
      </c:lineChart>
      <c:dateAx>
        <c:axId val="163081600"/>
        <c:scaling>
          <c:orientation val="minMax"/>
        </c:scaling>
        <c:delete val="1"/>
        <c:axPos val="b"/>
        <c:numFmt formatCode="ge" sourceLinked="1"/>
        <c:majorTickMark val="none"/>
        <c:minorTickMark val="none"/>
        <c:tickLblPos val="none"/>
        <c:crossAx val="163108352"/>
        <c:crosses val="autoZero"/>
        <c:auto val="1"/>
        <c:lblOffset val="100"/>
        <c:baseTimeUnit val="years"/>
      </c:dateAx>
      <c:valAx>
        <c:axId val="163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376.24</c:v>
                </c:pt>
                <c:pt idx="1">
                  <c:v>359.93</c:v>
                </c:pt>
                <c:pt idx="2">
                  <c:v>389.31</c:v>
                </c:pt>
                <c:pt idx="3">
                  <c:v>407.12</c:v>
                </c:pt>
                <c:pt idx="4">
                  <c:v>389.84</c:v>
                </c:pt>
              </c:numCache>
            </c:numRef>
          </c:val>
        </c:ser>
        <c:dLbls>
          <c:showLegendKey val="0"/>
          <c:showVal val="0"/>
          <c:showCatName val="0"/>
          <c:showSerName val="0"/>
          <c:showPercent val="0"/>
          <c:showBubbleSize val="0"/>
        </c:dLbls>
        <c:gapWidth val="150"/>
        <c:axId val="163199616"/>
        <c:axId val="1632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163199616"/>
        <c:axId val="163205888"/>
      </c:lineChart>
      <c:dateAx>
        <c:axId val="163199616"/>
        <c:scaling>
          <c:orientation val="minMax"/>
        </c:scaling>
        <c:delete val="1"/>
        <c:axPos val="b"/>
        <c:numFmt formatCode="ge" sourceLinked="1"/>
        <c:majorTickMark val="none"/>
        <c:minorTickMark val="none"/>
        <c:tickLblPos val="none"/>
        <c:crossAx val="163205888"/>
        <c:crosses val="autoZero"/>
        <c:auto val="1"/>
        <c:lblOffset val="100"/>
        <c:baseTimeUnit val="years"/>
      </c:dateAx>
      <c:valAx>
        <c:axId val="163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安芸高田市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30546</v>
      </c>
      <c r="AM8" s="47"/>
      <c r="AN8" s="47"/>
      <c r="AO8" s="47"/>
      <c r="AP8" s="47"/>
      <c r="AQ8" s="47"/>
      <c r="AR8" s="47"/>
      <c r="AS8" s="47"/>
      <c r="AT8" s="43">
        <f>データ!S6</f>
        <v>537.75</v>
      </c>
      <c r="AU8" s="43"/>
      <c r="AV8" s="43"/>
      <c r="AW8" s="43"/>
      <c r="AX8" s="43"/>
      <c r="AY8" s="43"/>
      <c r="AZ8" s="43"/>
      <c r="BA8" s="43"/>
      <c r="BB8" s="43">
        <f>データ!T6</f>
        <v>56.8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15.66</v>
      </c>
      <c r="Q10" s="43"/>
      <c r="R10" s="43"/>
      <c r="S10" s="43"/>
      <c r="T10" s="43"/>
      <c r="U10" s="43"/>
      <c r="V10" s="43"/>
      <c r="W10" s="43">
        <f>データ!P6</f>
        <v>90</v>
      </c>
      <c r="X10" s="43"/>
      <c r="Y10" s="43"/>
      <c r="Z10" s="43"/>
      <c r="AA10" s="43"/>
      <c r="AB10" s="43"/>
      <c r="AC10" s="43"/>
      <c r="AD10" s="47">
        <f>データ!Q6</f>
        <v>3348</v>
      </c>
      <c r="AE10" s="47"/>
      <c r="AF10" s="47"/>
      <c r="AG10" s="47"/>
      <c r="AH10" s="47"/>
      <c r="AI10" s="47"/>
      <c r="AJ10" s="47"/>
      <c r="AK10" s="2"/>
      <c r="AL10" s="47">
        <f>データ!U6</f>
        <v>4757</v>
      </c>
      <c r="AM10" s="47"/>
      <c r="AN10" s="47"/>
      <c r="AO10" s="47"/>
      <c r="AP10" s="47"/>
      <c r="AQ10" s="47"/>
      <c r="AR10" s="47"/>
      <c r="AS10" s="47"/>
      <c r="AT10" s="43">
        <f>データ!V6</f>
        <v>2.66</v>
      </c>
      <c r="AU10" s="43"/>
      <c r="AV10" s="43"/>
      <c r="AW10" s="43"/>
      <c r="AX10" s="43"/>
      <c r="AY10" s="43"/>
      <c r="AZ10" s="43"/>
      <c r="BA10" s="43"/>
      <c r="BB10" s="43">
        <f>データ!W6</f>
        <v>1788.35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342149</v>
      </c>
      <c r="D6" s="31">
        <f t="shared" si="3"/>
        <v>47</v>
      </c>
      <c r="E6" s="31">
        <f t="shared" si="3"/>
        <v>17</v>
      </c>
      <c r="F6" s="31">
        <f t="shared" si="3"/>
        <v>5</v>
      </c>
      <c r="G6" s="31">
        <f t="shared" si="3"/>
        <v>0</v>
      </c>
      <c r="H6" s="31" t="str">
        <f t="shared" si="3"/>
        <v>広島県　安芸高田市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15.66</v>
      </c>
      <c r="P6" s="32">
        <f t="shared" si="3"/>
        <v>90</v>
      </c>
      <c r="Q6" s="32">
        <f t="shared" si="3"/>
        <v>3348</v>
      </c>
      <c r="R6" s="32">
        <f t="shared" si="3"/>
        <v>30546</v>
      </c>
      <c r="S6" s="32">
        <f t="shared" si="3"/>
        <v>537.75</v>
      </c>
      <c r="T6" s="32">
        <f t="shared" si="3"/>
        <v>56.8</v>
      </c>
      <c r="U6" s="32">
        <f t="shared" si="3"/>
        <v>4757</v>
      </c>
      <c r="V6" s="32">
        <f t="shared" si="3"/>
        <v>2.66</v>
      </c>
      <c r="W6" s="32">
        <f t="shared" si="3"/>
        <v>1788.35</v>
      </c>
      <c r="X6" s="33">
        <f>IF(X7="",NA(),X7)</f>
        <v>78.78</v>
      </c>
      <c r="Y6" s="33">
        <f t="shared" ref="Y6:AG6" si="4">IF(Y7="",NA(),Y7)</f>
        <v>78.61</v>
      </c>
      <c r="Z6" s="33">
        <f t="shared" si="4"/>
        <v>80.010000000000005</v>
      </c>
      <c r="AA6" s="33">
        <f t="shared" si="4"/>
        <v>75.52</v>
      </c>
      <c r="AB6" s="33">
        <f t="shared" si="4"/>
        <v>77.66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11.25</v>
      </c>
      <c r="BJ6" s="33">
        <f t="shared" si="7"/>
        <v>1267.26</v>
      </c>
      <c r="BK6" s="33">
        <f t="shared" si="7"/>
        <v>543.20000000000005</v>
      </c>
      <c r="BL6" s="33">
        <f t="shared" si="7"/>
        <v>439.72</v>
      </c>
      <c r="BM6" s="33">
        <f t="shared" si="7"/>
        <v>547.95000000000005</v>
      </c>
      <c r="BN6" s="33">
        <f t="shared" si="7"/>
        <v>632.94000000000005</v>
      </c>
      <c r="BO6" s="32" t="str">
        <f>IF(BO7="","",IF(BO7="-","【-】","【"&amp;SUBSTITUTE(TEXT(BO7,"#,##0.00"),"-","△")&amp;"】"))</f>
        <v>【992.47】</v>
      </c>
      <c r="BP6" s="33">
        <f>IF(BP7="",NA(),BP7)</f>
        <v>40.450000000000003</v>
      </c>
      <c r="BQ6" s="33">
        <f t="shared" ref="BQ6:BY6" si="8">IF(BQ7="",NA(),BQ7)</f>
        <v>41.07</v>
      </c>
      <c r="BR6" s="33">
        <f t="shared" si="8"/>
        <v>42.18</v>
      </c>
      <c r="BS6" s="33">
        <f t="shared" si="8"/>
        <v>38.76</v>
      </c>
      <c r="BT6" s="33">
        <f t="shared" si="8"/>
        <v>40.25</v>
      </c>
      <c r="BU6" s="33">
        <f t="shared" si="8"/>
        <v>53.42</v>
      </c>
      <c r="BV6" s="33">
        <f t="shared" si="8"/>
        <v>65.849999999999994</v>
      </c>
      <c r="BW6" s="33">
        <f t="shared" si="8"/>
        <v>68.73</v>
      </c>
      <c r="BX6" s="33">
        <f t="shared" si="8"/>
        <v>64.86</v>
      </c>
      <c r="BY6" s="33">
        <f t="shared" si="8"/>
        <v>62.3</v>
      </c>
      <c r="BZ6" s="32" t="str">
        <f>IF(BZ7="","",IF(BZ7="-","【-】","【"&amp;SUBSTITUTE(TEXT(BZ7,"#,##0.00"),"-","△")&amp;"】"))</f>
        <v>【51.49】</v>
      </c>
      <c r="CA6" s="33">
        <f>IF(CA7="",NA(),CA7)</f>
        <v>376.24</v>
      </c>
      <c r="CB6" s="33">
        <f t="shared" ref="CB6:CJ6" si="9">IF(CB7="",NA(),CB7)</f>
        <v>359.93</v>
      </c>
      <c r="CC6" s="33">
        <f t="shared" si="9"/>
        <v>389.31</v>
      </c>
      <c r="CD6" s="33">
        <f t="shared" si="9"/>
        <v>407.12</v>
      </c>
      <c r="CE6" s="33">
        <f t="shared" si="9"/>
        <v>389.84</v>
      </c>
      <c r="CF6" s="33">
        <f t="shared" si="9"/>
        <v>269.12</v>
      </c>
      <c r="CG6" s="33">
        <f t="shared" si="9"/>
        <v>200.04</v>
      </c>
      <c r="CH6" s="33">
        <f t="shared" si="9"/>
        <v>205.91</v>
      </c>
      <c r="CI6" s="33">
        <f t="shared" si="9"/>
        <v>214.41</v>
      </c>
      <c r="CJ6" s="33">
        <f t="shared" si="9"/>
        <v>235.07</v>
      </c>
      <c r="CK6" s="32" t="str">
        <f>IF(CK7="","",IF(CK7="-","【-】","【"&amp;SUBSTITUTE(TEXT(CK7,"#,##0.00"),"-","△")&amp;"】"))</f>
        <v>【295.10】</v>
      </c>
      <c r="CL6" s="33">
        <f>IF(CL7="",NA(),CL7)</f>
        <v>62.81</v>
      </c>
      <c r="CM6" s="33">
        <f t="shared" ref="CM6:CU6" si="10">IF(CM7="",NA(),CM7)</f>
        <v>63.84</v>
      </c>
      <c r="CN6" s="33">
        <f t="shared" si="10"/>
        <v>57.42</v>
      </c>
      <c r="CO6" s="33">
        <f t="shared" si="10"/>
        <v>59.18</v>
      </c>
      <c r="CP6" s="33">
        <f t="shared" si="10"/>
        <v>60.43</v>
      </c>
      <c r="CQ6" s="33">
        <f t="shared" si="10"/>
        <v>54.23</v>
      </c>
      <c r="CR6" s="33">
        <f t="shared" si="10"/>
        <v>57.29</v>
      </c>
      <c r="CS6" s="33">
        <f t="shared" si="10"/>
        <v>57.91</v>
      </c>
      <c r="CT6" s="33">
        <f t="shared" si="10"/>
        <v>60.63</v>
      </c>
      <c r="CU6" s="33">
        <f t="shared" si="10"/>
        <v>58.47</v>
      </c>
      <c r="CV6" s="32" t="str">
        <f>IF(CV7="","",IF(CV7="-","【-】","【"&amp;SUBSTITUTE(TEXT(CV7,"#,##0.00"),"-","△")&amp;"】"))</f>
        <v>【53.32】</v>
      </c>
      <c r="CW6" s="33">
        <f>IF(CW7="",NA(),CW7)</f>
        <v>80.010000000000005</v>
      </c>
      <c r="CX6" s="33">
        <f t="shared" ref="CX6:DF6" si="11">IF(CX7="",NA(),CX7)</f>
        <v>77</v>
      </c>
      <c r="CY6" s="33">
        <f t="shared" si="11"/>
        <v>78.08</v>
      </c>
      <c r="CZ6" s="33">
        <f t="shared" si="11"/>
        <v>78.34</v>
      </c>
      <c r="DA6" s="33">
        <f t="shared" si="11"/>
        <v>83.65</v>
      </c>
      <c r="DB6" s="33">
        <f t="shared" si="11"/>
        <v>83.61</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342149</v>
      </c>
      <c r="D7" s="35">
        <v>47</v>
      </c>
      <c r="E7" s="35">
        <v>17</v>
      </c>
      <c r="F7" s="35">
        <v>5</v>
      </c>
      <c r="G7" s="35">
        <v>0</v>
      </c>
      <c r="H7" s="35" t="s">
        <v>96</v>
      </c>
      <c r="I7" s="35" t="s">
        <v>97</v>
      </c>
      <c r="J7" s="35" t="s">
        <v>98</v>
      </c>
      <c r="K7" s="35" t="s">
        <v>99</v>
      </c>
      <c r="L7" s="35" t="s">
        <v>100</v>
      </c>
      <c r="M7" s="36" t="s">
        <v>101</v>
      </c>
      <c r="N7" s="36" t="s">
        <v>102</v>
      </c>
      <c r="O7" s="36">
        <v>15.66</v>
      </c>
      <c r="P7" s="36">
        <v>90</v>
      </c>
      <c r="Q7" s="36">
        <v>3348</v>
      </c>
      <c r="R7" s="36">
        <v>30546</v>
      </c>
      <c r="S7" s="36">
        <v>537.75</v>
      </c>
      <c r="T7" s="36">
        <v>56.8</v>
      </c>
      <c r="U7" s="36">
        <v>4757</v>
      </c>
      <c r="V7" s="36">
        <v>2.66</v>
      </c>
      <c r="W7" s="36">
        <v>1788.35</v>
      </c>
      <c r="X7" s="36">
        <v>78.78</v>
      </c>
      <c r="Y7" s="36">
        <v>78.61</v>
      </c>
      <c r="Z7" s="36">
        <v>80.010000000000005</v>
      </c>
      <c r="AA7" s="36">
        <v>75.52</v>
      </c>
      <c r="AB7" s="36">
        <v>77.66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11.25</v>
      </c>
      <c r="BJ7" s="36">
        <v>1267.26</v>
      </c>
      <c r="BK7" s="36">
        <v>543.20000000000005</v>
      </c>
      <c r="BL7" s="36">
        <v>439.72</v>
      </c>
      <c r="BM7" s="36">
        <v>547.95000000000005</v>
      </c>
      <c r="BN7" s="36">
        <v>632.94000000000005</v>
      </c>
      <c r="BO7" s="36">
        <v>992.47</v>
      </c>
      <c r="BP7" s="36">
        <v>40.450000000000003</v>
      </c>
      <c r="BQ7" s="36">
        <v>41.07</v>
      </c>
      <c r="BR7" s="36">
        <v>42.18</v>
      </c>
      <c r="BS7" s="36">
        <v>38.76</v>
      </c>
      <c r="BT7" s="36">
        <v>40.25</v>
      </c>
      <c r="BU7" s="36">
        <v>53.42</v>
      </c>
      <c r="BV7" s="36">
        <v>65.849999999999994</v>
      </c>
      <c r="BW7" s="36">
        <v>68.73</v>
      </c>
      <c r="BX7" s="36">
        <v>64.86</v>
      </c>
      <c r="BY7" s="36">
        <v>62.3</v>
      </c>
      <c r="BZ7" s="36">
        <v>51.49</v>
      </c>
      <c r="CA7" s="36">
        <v>376.24</v>
      </c>
      <c r="CB7" s="36">
        <v>359.93</v>
      </c>
      <c r="CC7" s="36">
        <v>389.31</v>
      </c>
      <c r="CD7" s="36">
        <v>407.12</v>
      </c>
      <c r="CE7" s="36">
        <v>389.84</v>
      </c>
      <c r="CF7" s="36">
        <v>269.12</v>
      </c>
      <c r="CG7" s="36">
        <v>200.04</v>
      </c>
      <c r="CH7" s="36">
        <v>205.91</v>
      </c>
      <c r="CI7" s="36">
        <v>214.41</v>
      </c>
      <c r="CJ7" s="36">
        <v>235.07</v>
      </c>
      <c r="CK7" s="36">
        <v>295.10000000000002</v>
      </c>
      <c r="CL7" s="36">
        <v>62.81</v>
      </c>
      <c r="CM7" s="36">
        <v>63.84</v>
      </c>
      <c r="CN7" s="36">
        <v>57.42</v>
      </c>
      <c r="CO7" s="36">
        <v>59.18</v>
      </c>
      <c r="CP7" s="36">
        <v>60.43</v>
      </c>
      <c r="CQ7" s="36">
        <v>54.23</v>
      </c>
      <c r="CR7" s="36">
        <v>57.29</v>
      </c>
      <c r="CS7" s="36">
        <v>57.91</v>
      </c>
      <c r="CT7" s="36">
        <v>60.63</v>
      </c>
      <c r="CU7" s="36">
        <v>58.47</v>
      </c>
      <c r="CV7" s="36">
        <v>53.32</v>
      </c>
      <c r="CW7" s="36">
        <v>80.010000000000005</v>
      </c>
      <c r="CX7" s="36">
        <v>77</v>
      </c>
      <c r="CY7" s="36">
        <v>78.08</v>
      </c>
      <c r="CZ7" s="36">
        <v>78.34</v>
      </c>
      <c r="DA7" s="36">
        <v>83.65</v>
      </c>
      <c r="DB7" s="36">
        <v>83.61</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2016-02-03T09:16:52Z</dcterms:created>
  <dcterms:modified xsi:type="dcterms:W3CDTF">2016-02-23T07:08:10Z</dcterms:modified>
  <cp:category/>
</cp:coreProperties>
</file>